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ne\JJ Institute\Wahlperiode 2021-2025\"/>
    </mc:Choice>
  </mc:AlternateContent>
  <xr:revisionPtr revIDLastSave="0" documentId="13_ncr:1_{5D19A78A-DA70-4F4A-92C1-EAD00C62B28D}" xr6:coauthVersionLast="47" xr6:coauthVersionMax="47" xr10:uidLastSave="{00000000-0000-0000-0000-000000000000}"/>
  <bookViews>
    <workbookView xWindow="-120" yWindow="-120" windowWidth="29040" windowHeight="17520" xr2:uid="{0C2F8964-86AF-5749-9D5E-AD559544A619}"/>
  </bookViews>
  <sheets>
    <sheet name="AlleWahlkreise" sheetId="1" r:id="rId1"/>
    <sheet name="Amtliches Endergebnis" sheetId="2" r:id="rId2"/>
  </sheets>
  <definedNames>
    <definedName name="_ftn1" localSheetId="0">AlleWahlkreise!#REF!</definedName>
    <definedName name="_ftn3" localSheetId="0">AlleWahlkreise!#REF!</definedName>
    <definedName name="_ftn4" localSheetId="0">AlleWahlkreise!#REF!</definedName>
    <definedName name="_ftnref1" localSheetId="0">AlleWahlkreise!#REF!</definedName>
    <definedName name="_ftnref2" localSheetId="0">AlleWahlkreise!#REF!</definedName>
    <definedName name="_ftnref3" localSheetId="0">AlleWahlkreise!#REF!</definedName>
    <definedName name="_Hlk74646759" localSheetId="0">AlleWahlkreise!#REF!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18" i="1" l="1"/>
  <c r="U718" i="1"/>
  <c r="V718" i="1"/>
  <c r="W718" i="1"/>
  <c r="X718" i="1"/>
  <c r="Y718" i="1"/>
  <c r="Z718" i="1"/>
  <c r="AC718" i="1"/>
  <c r="AF718" i="1"/>
  <c r="AI718" i="1"/>
  <c r="AL718" i="1"/>
  <c r="AR718" i="1"/>
  <c r="T719" i="1"/>
  <c r="U719" i="1"/>
  <c r="V719" i="1"/>
  <c r="W719" i="1"/>
  <c r="X719" i="1"/>
  <c r="Y719" i="1"/>
  <c r="Z719" i="1"/>
  <c r="AC719" i="1"/>
  <c r="AF719" i="1"/>
  <c r="AI719" i="1"/>
  <c r="AL719" i="1"/>
  <c r="AR719" i="1"/>
  <c r="T716" i="1"/>
  <c r="U716" i="1"/>
  <c r="V716" i="1"/>
  <c r="W716" i="1"/>
  <c r="X716" i="1"/>
  <c r="Y716" i="1"/>
  <c r="Z716" i="1"/>
  <c r="AC716" i="1"/>
  <c r="AF716" i="1"/>
  <c r="AI716" i="1"/>
  <c r="AL716" i="1"/>
  <c r="AR716" i="1"/>
  <c r="T714" i="1"/>
  <c r="U714" i="1"/>
  <c r="V714" i="1"/>
  <c r="W714" i="1"/>
  <c r="X714" i="1"/>
  <c r="Y714" i="1"/>
  <c r="Z714" i="1"/>
  <c r="AC714" i="1"/>
  <c r="AF714" i="1"/>
  <c r="AI714" i="1"/>
  <c r="AL714" i="1"/>
  <c r="AR714" i="1"/>
  <c r="T711" i="1"/>
  <c r="U711" i="1"/>
  <c r="V711" i="1"/>
  <c r="W711" i="1"/>
  <c r="X711" i="1"/>
  <c r="Y711" i="1"/>
  <c r="Z711" i="1"/>
  <c r="AC711" i="1"/>
  <c r="AF711" i="1"/>
  <c r="AI711" i="1"/>
  <c r="AL711" i="1"/>
  <c r="AO711" i="1"/>
  <c r="AR711" i="1"/>
  <c r="T709" i="1"/>
  <c r="U709" i="1"/>
  <c r="V709" i="1"/>
  <c r="W709" i="1"/>
  <c r="X709" i="1"/>
  <c r="Y709" i="1"/>
  <c r="Z709" i="1"/>
  <c r="AC709" i="1"/>
  <c r="AF709" i="1"/>
  <c r="AI709" i="1"/>
  <c r="AL709" i="1"/>
  <c r="AO709" i="1"/>
  <c r="AR709" i="1"/>
  <c r="T706" i="1"/>
  <c r="U706" i="1"/>
  <c r="V706" i="1"/>
  <c r="W706" i="1"/>
  <c r="X706" i="1"/>
  <c r="Y706" i="1"/>
  <c r="Z706" i="1"/>
  <c r="AC706" i="1"/>
  <c r="AF706" i="1"/>
  <c r="AI706" i="1"/>
  <c r="AL706" i="1"/>
  <c r="AO706" i="1"/>
  <c r="AR706" i="1"/>
  <c r="T707" i="1"/>
  <c r="U707" i="1"/>
  <c r="V707" i="1"/>
  <c r="W707" i="1"/>
  <c r="X707" i="1"/>
  <c r="Y707" i="1"/>
  <c r="Z707" i="1"/>
  <c r="AC707" i="1"/>
  <c r="AF707" i="1"/>
  <c r="AI707" i="1"/>
  <c r="AL707" i="1"/>
  <c r="AO707" i="1"/>
  <c r="AR707" i="1"/>
  <c r="T705" i="1"/>
  <c r="U705" i="1"/>
  <c r="V705" i="1"/>
  <c r="W705" i="1"/>
  <c r="X705" i="1"/>
  <c r="Y705" i="1"/>
  <c r="Z705" i="1"/>
  <c r="AC705" i="1"/>
  <c r="AF705" i="1"/>
  <c r="AI705" i="1"/>
  <c r="AL705" i="1"/>
  <c r="AO705" i="1"/>
  <c r="AR705" i="1"/>
  <c r="T701" i="1"/>
  <c r="U701" i="1"/>
  <c r="V701" i="1"/>
  <c r="W701" i="1"/>
  <c r="X701" i="1"/>
  <c r="Y701" i="1"/>
  <c r="Z701" i="1"/>
  <c r="AC701" i="1"/>
  <c r="AF701" i="1"/>
  <c r="AI701" i="1"/>
  <c r="AL701" i="1"/>
  <c r="AO701" i="1"/>
  <c r="AR701" i="1"/>
  <c r="T702" i="1"/>
  <c r="U702" i="1"/>
  <c r="V702" i="1"/>
  <c r="W702" i="1"/>
  <c r="X702" i="1"/>
  <c r="Y702" i="1"/>
  <c r="Z702" i="1"/>
  <c r="AC702" i="1"/>
  <c r="AF702" i="1"/>
  <c r="AI702" i="1"/>
  <c r="AL702" i="1"/>
  <c r="AO702" i="1"/>
  <c r="AR702" i="1"/>
  <c r="T699" i="1"/>
  <c r="U699" i="1"/>
  <c r="V699" i="1"/>
  <c r="W699" i="1"/>
  <c r="X699" i="1"/>
  <c r="Y699" i="1"/>
  <c r="Z699" i="1"/>
  <c r="AC699" i="1"/>
  <c r="AF699" i="1"/>
  <c r="AI699" i="1"/>
  <c r="AL699" i="1"/>
  <c r="AO699" i="1"/>
  <c r="AR699" i="1"/>
  <c r="T697" i="1"/>
  <c r="U697" i="1"/>
  <c r="V697" i="1"/>
  <c r="W697" i="1"/>
  <c r="X697" i="1"/>
  <c r="Y697" i="1"/>
  <c r="Z697" i="1"/>
  <c r="AC697" i="1"/>
  <c r="AF697" i="1"/>
  <c r="AI697" i="1"/>
  <c r="AL697" i="1"/>
  <c r="AO697" i="1"/>
  <c r="AR697" i="1"/>
  <c r="T696" i="1"/>
  <c r="U696" i="1"/>
  <c r="V696" i="1"/>
  <c r="W696" i="1"/>
  <c r="X696" i="1"/>
  <c r="Y696" i="1"/>
  <c r="Z696" i="1"/>
  <c r="AC696" i="1"/>
  <c r="AF696" i="1"/>
  <c r="AI696" i="1"/>
  <c r="AL696" i="1"/>
  <c r="AO696" i="1"/>
  <c r="AR696" i="1"/>
  <c r="T693" i="1"/>
  <c r="U693" i="1"/>
  <c r="V693" i="1"/>
  <c r="W693" i="1"/>
  <c r="X693" i="1"/>
  <c r="Y693" i="1"/>
  <c r="Z693" i="1"/>
  <c r="AC693" i="1"/>
  <c r="AF693" i="1"/>
  <c r="AI693" i="1"/>
  <c r="AL693" i="1"/>
  <c r="AO693" i="1"/>
  <c r="AR693" i="1"/>
  <c r="T694" i="1"/>
  <c r="U694" i="1"/>
  <c r="V694" i="1"/>
  <c r="W694" i="1"/>
  <c r="X694" i="1"/>
  <c r="Y694" i="1"/>
  <c r="Z694" i="1"/>
  <c r="AC694" i="1"/>
  <c r="AF694" i="1"/>
  <c r="AI694" i="1"/>
  <c r="AL694" i="1"/>
  <c r="AO694" i="1"/>
  <c r="AR694" i="1"/>
  <c r="T695" i="1"/>
  <c r="U695" i="1"/>
  <c r="V695" i="1"/>
  <c r="W695" i="1"/>
  <c r="X695" i="1"/>
  <c r="Y695" i="1"/>
  <c r="Z695" i="1"/>
  <c r="AC695" i="1"/>
  <c r="AF695" i="1"/>
  <c r="AI695" i="1"/>
  <c r="AL695" i="1"/>
  <c r="AO695" i="1"/>
  <c r="AR695" i="1"/>
  <c r="T691" i="1"/>
  <c r="U691" i="1"/>
  <c r="V691" i="1"/>
  <c r="W691" i="1"/>
  <c r="X691" i="1"/>
  <c r="Y691" i="1"/>
  <c r="Z691" i="1"/>
  <c r="AC691" i="1"/>
  <c r="AF691" i="1"/>
  <c r="AI691" i="1"/>
  <c r="AL691" i="1"/>
  <c r="AO691" i="1"/>
  <c r="AR691" i="1"/>
  <c r="T689" i="1"/>
  <c r="U689" i="1"/>
  <c r="V689" i="1"/>
  <c r="W689" i="1"/>
  <c r="X689" i="1"/>
  <c r="Y689" i="1"/>
  <c r="Z689" i="1"/>
  <c r="AC689" i="1"/>
  <c r="AF689" i="1"/>
  <c r="AI689" i="1"/>
  <c r="AL689" i="1"/>
  <c r="AO689" i="1"/>
  <c r="AR689" i="1"/>
  <c r="T688" i="1"/>
  <c r="U688" i="1"/>
  <c r="V688" i="1"/>
  <c r="W688" i="1"/>
  <c r="X688" i="1"/>
  <c r="Y688" i="1"/>
  <c r="Z688" i="1"/>
  <c r="AC688" i="1"/>
  <c r="AF688" i="1"/>
  <c r="AI688" i="1"/>
  <c r="AL688" i="1"/>
  <c r="AO688" i="1"/>
  <c r="AR688" i="1"/>
  <c r="T686" i="1"/>
  <c r="U686" i="1"/>
  <c r="V686" i="1"/>
  <c r="W686" i="1"/>
  <c r="X686" i="1"/>
  <c r="Y686" i="1"/>
  <c r="Z686" i="1"/>
  <c r="AC686" i="1"/>
  <c r="AF686" i="1"/>
  <c r="AI686" i="1"/>
  <c r="AL686" i="1"/>
  <c r="AO686" i="1"/>
  <c r="AR686" i="1"/>
  <c r="T682" i="1"/>
  <c r="U682" i="1"/>
  <c r="V682" i="1"/>
  <c r="W682" i="1"/>
  <c r="X682" i="1"/>
  <c r="Y682" i="1"/>
  <c r="Z682" i="1"/>
  <c r="AC682" i="1"/>
  <c r="AF682" i="1"/>
  <c r="AI682" i="1"/>
  <c r="AL682" i="1"/>
  <c r="AO682" i="1"/>
  <c r="AR682" i="1"/>
  <c r="T680" i="1"/>
  <c r="U680" i="1"/>
  <c r="V680" i="1"/>
  <c r="W680" i="1"/>
  <c r="X680" i="1"/>
  <c r="Y680" i="1"/>
  <c r="Z680" i="1"/>
  <c r="AC680" i="1"/>
  <c r="AF680" i="1"/>
  <c r="AI680" i="1"/>
  <c r="AL680" i="1"/>
  <c r="AO680" i="1"/>
  <c r="AR680" i="1"/>
  <c r="T681" i="1"/>
  <c r="U681" i="1"/>
  <c r="V681" i="1"/>
  <c r="W681" i="1"/>
  <c r="X681" i="1"/>
  <c r="Y681" i="1"/>
  <c r="Z681" i="1"/>
  <c r="AC681" i="1"/>
  <c r="AF681" i="1"/>
  <c r="AI681" i="1"/>
  <c r="AL681" i="1"/>
  <c r="AO681" i="1"/>
  <c r="AR681" i="1"/>
  <c r="T676" i="1"/>
  <c r="U676" i="1"/>
  <c r="V676" i="1"/>
  <c r="W676" i="1"/>
  <c r="X676" i="1"/>
  <c r="Y676" i="1"/>
  <c r="Z676" i="1"/>
  <c r="AC676" i="1"/>
  <c r="AF676" i="1"/>
  <c r="AI676" i="1"/>
  <c r="AL676" i="1"/>
  <c r="AO676" i="1"/>
  <c r="AR676" i="1"/>
  <c r="T677" i="1"/>
  <c r="U677" i="1"/>
  <c r="V677" i="1"/>
  <c r="W677" i="1"/>
  <c r="X677" i="1"/>
  <c r="Y677" i="1"/>
  <c r="Z677" i="1"/>
  <c r="AC677" i="1"/>
  <c r="AF677" i="1"/>
  <c r="AI677" i="1"/>
  <c r="AL677" i="1"/>
  <c r="AO677" i="1"/>
  <c r="AR677" i="1"/>
  <c r="T673" i="1"/>
  <c r="U673" i="1"/>
  <c r="V673" i="1"/>
  <c r="W673" i="1"/>
  <c r="X673" i="1"/>
  <c r="Y673" i="1"/>
  <c r="Z673" i="1"/>
  <c r="AC673" i="1"/>
  <c r="AF673" i="1"/>
  <c r="AI673" i="1"/>
  <c r="AL673" i="1"/>
  <c r="AO673" i="1"/>
  <c r="AR673" i="1"/>
  <c r="T671" i="1"/>
  <c r="U671" i="1"/>
  <c r="V671" i="1"/>
  <c r="W671" i="1"/>
  <c r="X671" i="1"/>
  <c r="Y671" i="1"/>
  <c r="Z671" i="1"/>
  <c r="AC671" i="1"/>
  <c r="AF671" i="1"/>
  <c r="AI671" i="1"/>
  <c r="AL671" i="1"/>
  <c r="AO671" i="1"/>
  <c r="AR671" i="1"/>
  <c r="T672" i="1"/>
  <c r="U672" i="1"/>
  <c r="V672" i="1"/>
  <c r="W672" i="1"/>
  <c r="X672" i="1"/>
  <c r="Y672" i="1"/>
  <c r="Z672" i="1"/>
  <c r="AC672" i="1"/>
  <c r="AF672" i="1"/>
  <c r="AI672" i="1"/>
  <c r="AL672" i="1"/>
  <c r="AO672" i="1"/>
  <c r="AR672" i="1"/>
  <c r="T669" i="1"/>
  <c r="U669" i="1"/>
  <c r="V669" i="1"/>
  <c r="W669" i="1"/>
  <c r="X669" i="1"/>
  <c r="Y669" i="1"/>
  <c r="Z669" i="1"/>
  <c r="AC669" i="1"/>
  <c r="AF669" i="1"/>
  <c r="AI669" i="1"/>
  <c r="AL669" i="1"/>
  <c r="AO669" i="1"/>
  <c r="AR669" i="1"/>
  <c r="T665" i="1"/>
  <c r="U665" i="1"/>
  <c r="V665" i="1"/>
  <c r="W665" i="1"/>
  <c r="X665" i="1"/>
  <c r="Y665" i="1"/>
  <c r="Z665" i="1"/>
  <c r="AC665" i="1"/>
  <c r="AF665" i="1"/>
  <c r="AI665" i="1"/>
  <c r="AL665" i="1"/>
  <c r="AO665" i="1"/>
  <c r="AR665" i="1"/>
  <c r="T666" i="1"/>
  <c r="U666" i="1"/>
  <c r="V666" i="1"/>
  <c r="W666" i="1"/>
  <c r="X666" i="1"/>
  <c r="Y666" i="1"/>
  <c r="Z666" i="1"/>
  <c r="AC666" i="1"/>
  <c r="AF666" i="1"/>
  <c r="AI666" i="1"/>
  <c r="AL666" i="1"/>
  <c r="AO666" i="1"/>
  <c r="AR666" i="1"/>
  <c r="T663" i="1"/>
  <c r="U663" i="1"/>
  <c r="V663" i="1"/>
  <c r="W663" i="1"/>
  <c r="X663" i="1"/>
  <c r="Y663" i="1"/>
  <c r="Z663" i="1"/>
  <c r="AC663" i="1"/>
  <c r="AF663" i="1"/>
  <c r="AI663" i="1"/>
  <c r="AL663" i="1"/>
  <c r="AO663" i="1"/>
  <c r="AR663" i="1"/>
  <c r="T660" i="1"/>
  <c r="U660" i="1"/>
  <c r="V660" i="1"/>
  <c r="W660" i="1"/>
  <c r="X660" i="1"/>
  <c r="Y660" i="1"/>
  <c r="Z660" i="1"/>
  <c r="AC660" i="1"/>
  <c r="AF660" i="1"/>
  <c r="AI660" i="1"/>
  <c r="AL660" i="1"/>
  <c r="AO660" i="1"/>
  <c r="AR660" i="1"/>
  <c r="T661" i="1"/>
  <c r="U661" i="1"/>
  <c r="V661" i="1"/>
  <c r="W661" i="1"/>
  <c r="X661" i="1"/>
  <c r="Y661" i="1"/>
  <c r="Z661" i="1"/>
  <c r="AC661" i="1"/>
  <c r="AF661" i="1"/>
  <c r="AI661" i="1"/>
  <c r="AL661" i="1"/>
  <c r="AO661" i="1"/>
  <c r="AR661" i="1"/>
  <c r="T662" i="1"/>
  <c r="U662" i="1"/>
  <c r="V662" i="1"/>
  <c r="W662" i="1"/>
  <c r="X662" i="1"/>
  <c r="Y662" i="1"/>
  <c r="Z662" i="1"/>
  <c r="AC662" i="1"/>
  <c r="AF662" i="1"/>
  <c r="AI662" i="1"/>
  <c r="AL662" i="1"/>
  <c r="AO662" i="1"/>
  <c r="AR662" i="1"/>
  <c r="T658" i="1"/>
  <c r="U658" i="1"/>
  <c r="V658" i="1"/>
  <c r="W658" i="1"/>
  <c r="X658" i="1"/>
  <c r="Y658" i="1"/>
  <c r="Z658" i="1"/>
  <c r="AC658" i="1"/>
  <c r="AF658" i="1"/>
  <c r="AI658" i="1"/>
  <c r="AL658" i="1"/>
  <c r="AO658" i="1"/>
  <c r="AR658" i="1"/>
  <c r="T655" i="1"/>
  <c r="U655" i="1"/>
  <c r="V655" i="1"/>
  <c r="W655" i="1"/>
  <c r="X655" i="1"/>
  <c r="Y655" i="1"/>
  <c r="Z655" i="1"/>
  <c r="AC655" i="1"/>
  <c r="AF655" i="1"/>
  <c r="AI655" i="1"/>
  <c r="AL655" i="1"/>
  <c r="AO655" i="1"/>
  <c r="AR655" i="1"/>
  <c r="T650" i="1"/>
  <c r="U650" i="1"/>
  <c r="V650" i="1"/>
  <c r="W650" i="1"/>
  <c r="X650" i="1"/>
  <c r="Y650" i="1"/>
  <c r="Z650" i="1"/>
  <c r="AC650" i="1"/>
  <c r="AF650" i="1"/>
  <c r="AI650" i="1"/>
  <c r="AL650" i="1"/>
  <c r="AO650" i="1"/>
  <c r="AR650" i="1"/>
  <c r="T651" i="1"/>
  <c r="U651" i="1"/>
  <c r="V651" i="1"/>
  <c r="W651" i="1"/>
  <c r="X651" i="1"/>
  <c r="Y651" i="1"/>
  <c r="Z651" i="1"/>
  <c r="AC651" i="1"/>
  <c r="AF651" i="1"/>
  <c r="AI651" i="1"/>
  <c r="AL651" i="1"/>
  <c r="AO651" i="1"/>
  <c r="AR651" i="1"/>
  <c r="T654" i="1"/>
  <c r="U654" i="1"/>
  <c r="V654" i="1"/>
  <c r="W654" i="1"/>
  <c r="X654" i="1"/>
  <c r="Y654" i="1"/>
  <c r="Z654" i="1"/>
  <c r="AC654" i="1"/>
  <c r="AF654" i="1"/>
  <c r="AI654" i="1"/>
  <c r="AL654" i="1"/>
  <c r="AO654" i="1"/>
  <c r="AR654" i="1"/>
  <c r="T652" i="1"/>
  <c r="U652" i="1"/>
  <c r="V652" i="1"/>
  <c r="W652" i="1"/>
  <c r="X652" i="1"/>
  <c r="Y652" i="1"/>
  <c r="Z652" i="1"/>
  <c r="AC652" i="1"/>
  <c r="AF652" i="1"/>
  <c r="AI652" i="1"/>
  <c r="AL652" i="1"/>
  <c r="AO652" i="1"/>
  <c r="AR652" i="1"/>
  <c r="T648" i="1"/>
  <c r="U648" i="1"/>
  <c r="V648" i="1"/>
  <c r="W648" i="1"/>
  <c r="X648" i="1"/>
  <c r="Y648" i="1"/>
  <c r="Z648" i="1"/>
  <c r="AC648" i="1"/>
  <c r="AF648" i="1"/>
  <c r="AI648" i="1"/>
  <c r="AL648" i="1"/>
  <c r="AO648" i="1"/>
  <c r="AR648" i="1"/>
  <c r="T647" i="1"/>
  <c r="U647" i="1"/>
  <c r="V647" i="1"/>
  <c r="W647" i="1"/>
  <c r="X647" i="1"/>
  <c r="Y647" i="1"/>
  <c r="Z647" i="1"/>
  <c r="AC647" i="1"/>
  <c r="AF647" i="1"/>
  <c r="AI647" i="1"/>
  <c r="AL647" i="1"/>
  <c r="AO647" i="1"/>
  <c r="AR647" i="1"/>
  <c r="T644" i="1"/>
  <c r="U644" i="1"/>
  <c r="V644" i="1"/>
  <c r="W644" i="1"/>
  <c r="X644" i="1"/>
  <c r="Y644" i="1"/>
  <c r="Z644" i="1"/>
  <c r="AC644" i="1"/>
  <c r="AF644" i="1"/>
  <c r="AI644" i="1"/>
  <c r="AL644" i="1"/>
  <c r="AO644" i="1"/>
  <c r="AR644" i="1"/>
  <c r="T642" i="1"/>
  <c r="U642" i="1"/>
  <c r="V642" i="1"/>
  <c r="W642" i="1"/>
  <c r="X642" i="1"/>
  <c r="Y642" i="1"/>
  <c r="Z642" i="1"/>
  <c r="AC642" i="1"/>
  <c r="AF642" i="1"/>
  <c r="AI642" i="1"/>
  <c r="AL642" i="1"/>
  <c r="AO642" i="1"/>
  <c r="AR642" i="1"/>
  <c r="T643" i="1"/>
  <c r="U643" i="1"/>
  <c r="V643" i="1"/>
  <c r="W643" i="1"/>
  <c r="X643" i="1"/>
  <c r="Y643" i="1"/>
  <c r="Z643" i="1"/>
  <c r="AC643" i="1"/>
  <c r="AF643" i="1"/>
  <c r="AI643" i="1"/>
  <c r="AL643" i="1"/>
  <c r="AO643" i="1"/>
  <c r="AR643" i="1"/>
  <c r="T639" i="1"/>
  <c r="U639" i="1"/>
  <c r="V639" i="1"/>
  <c r="W639" i="1"/>
  <c r="X639" i="1"/>
  <c r="Y639" i="1"/>
  <c r="Z639" i="1"/>
  <c r="AC639" i="1"/>
  <c r="AF639" i="1"/>
  <c r="AI639" i="1"/>
  <c r="AL639" i="1"/>
  <c r="AO639" i="1"/>
  <c r="AR639" i="1"/>
  <c r="T640" i="1"/>
  <c r="U640" i="1"/>
  <c r="V640" i="1"/>
  <c r="W640" i="1"/>
  <c r="X640" i="1"/>
  <c r="Y640" i="1"/>
  <c r="Z640" i="1"/>
  <c r="AC640" i="1"/>
  <c r="AF640" i="1"/>
  <c r="AI640" i="1"/>
  <c r="AL640" i="1"/>
  <c r="AO640" i="1"/>
  <c r="AR640" i="1"/>
  <c r="T638" i="1"/>
  <c r="U638" i="1"/>
  <c r="V638" i="1"/>
  <c r="W638" i="1"/>
  <c r="X638" i="1"/>
  <c r="Y638" i="1"/>
  <c r="Z638" i="1"/>
  <c r="AC638" i="1"/>
  <c r="AF638" i="1"/>
  <c r="AI638" i="1"/>
  <c r="AL638" i="1"/>
  <c r="AO638" i="1"/>
  <c r="AR638" i="1"/>
  <c r="T634" i="1"/>
  <c r="U634" i="1"/>
  <c r="V634" i="1"/>
  <c r="W634" i="1"/>
  <c r="X634" i="1"/>
  <c r="Y634" i="1"/>
  <c r="Z634" i="1"/>
  <c r="AC634" i="1"/>
  <c r="AF634" i="1"/>
  <c r="AI634" i="1"/>
  <c r="AL634" i="1"/>
  <c r="AO634" i="1"/>
  <c r="AR634" i="1"/>
  <c r="T635" i="1"/>
  <c r="U635" i="1"/>
  <c r="V635" i="1"/>
  <c r="W635" i="1"/>
  <c r="X635" i="1"/>
  <c r="Y635" i="1"/>
  <c r="Z635" i="1"/>
  <c r="AC635" i="1"/>
  <c r="AF635" i="1"/>
  <c r="AI635" i="1"/>
  <c r="AL635" i="1"/>
  <c r="AO635" i="1"/>
  <c r="AR635" i="1"/>
  <c r="T636" i="1"/>
  <c r="U636" i="1"/>
  <c r="V636" i="1"/>
  <c r="W636" i="1"/>
  <c r="X636" i="1"/>
  <c r="Y636" i="1"/>
  <c r="Z636" i="1"/>
  <c r="AC636" i="1"/>
  <c r="AF636" i="1"/>
  <c r="AI636" i="1"/>
  <c r="AL636" i="1"/>
  <c r="AO636" i="1"/>
  <c r="AR636" i="1"/>
  <c r="T630" i="1"/>
  <c r="U630" i="1"/>
  <c r="V630" i="1"/>
  <c r="W630" i="1"/>
  <c r="X630" i="1"/>
  <c r="Y630" i="1"/>
  <c r="Z630" i="1"/>
  <c r="AC630" i="1"/>
  <c r="AF630" i="1"/>
  <c r="AI630" i="1"/>
  <c r="AL630" i="1"/>
  <c r="AO630" i="1"/>
  <c r="AR630" i="1"/>
  <c r="T631" i="1"/>
  <c r="U631" i="1"/>
  <c r="V631" i="1"/>
  <c r="W631" i="1"/>
  <c r="X631" i="1"/>
  <c r="Y631" i="1"/>
  <c r="Z631" i="1"/>
  <c r="AC631" i="1"/>
  <c r="AF631" i="1"/>
  <c r="AI631" i="1"/>
  <c r="AL631" i="1"/>
  <c r="AO631" i="1"/>
  <c r="AR631" i="1"/>
  <c r="T628" i="1"/>
  <c r="U628" i="1"/>
  <c r="V628" i="1"/>
  <c r="W628" i="1"/>
  <c r="X628" i="1"/>
  <c r="Y628" i="1"/>
  <c r="Z628" i="1"/>
  <c r="AC628" i="1"/>
  <c r="AF628" i="1"/>
  <c r="AI628" i="1"/>
  <c r="AL628" i="1"/>
  <c r="AO628" i="1"/>
  <c r="AR628" i="1"/>
  <c r="T627" i="1"/>
  <c r="U627" i="1"/>
  <c r="V627" i="1"/>
  <c r="W627" i="1"/>
  <c r="X627" i="1"/>
  <c r="Y627" i="1"/>
  <c r="Z627" i="1"/>
  <c r="AC627" i="1"/>
  <c r="AF627" i="1"/>
  <c r="AI627" i="1"/>
  <c r="AL627" i="1"/>
  <c r="AO627" i="1"/>
  <c r="AR627" i="1"/>
  <c r="T624" i="1"/>
  <c r="U624" i="1"/>
  <c r="V624" i="1"/>
  <c r="W624" i="1"/>
  <c r="X624" i="1"/>
  <c r="Y624" i="1"/>
  <c r="Z624" i="1"/>
  <c r="AC624" i="1"/>
  <c r="AF624" i="1"/>
  <c r="AI624" i="1"/>
  <c r="AL624" i="1"/>
  <c r="AO624" i="1"/>
  <c r="AR624" i="1"/>
  <c r="T625" i="1"/>
  <c r="U625" i="1"/>
  <c r="V625" i="1"/>
  <c r="W625" i="1"/>
  <c r="X625" i="1"/>
  <c r="Y625" i="1"/>
  <c r="Z625" i="1"/>
  <c r="AC625" i="1"/>
  <c r="AF625" i="1"/>
  <c r="AI625" i="1"/>
  <c r="AL625" i="1"/>
  <c r="AO625" i="1"/>
  <c r="AR625" i="1"/>
  <c r="T623" i="1"/>
  <c r="U623" i="1"/>
  <c r="V623" i="1"/>
  <c r="W623" i="1"/>
  <c r="X623" i="1"/>
  <c r="Y623" i="1"/>
  <c r="Z623" i="1"/>
  <c r="AC623" i="1"/>
  <c r="AF623" i="1"/>
  <c r="AI623" i="1"/>
  <c r="AL623" i="1"/>
  <c r="AO623" i="1"/>
  <c r="AR623" i="1"/>
  <c r="T619" i="1"/>
  <c r="U619" i="1"/>
  <c r="V619" i="1"/>
  <c r="W619" i="1"/>
  <c r="X619" i="1"/>
  <c r="Y619" i="1"/>
  <c r="Z619" i="1"/>
  <c r="AC619" i="1"/>
  <c r="AF619" i="1"/>
  <c r="AI619" i="1"/>
  <c r="AL619" i="1"/>
  <c r="AO619" i="1"/>
  <c r="AR619" i="1"/>
  <c r="T620" i="1"/>
  <c r="U620" i="1"/>
  <c r="V620" i="1"/>
  <c r="W620" i="1"/>
  <c r="X620" i="1"/>
  <c r="Y620" i="1"/>
  <c r="Z620" i="1"/>
  <c r="AC620" i="1"/>
  <c r="AF620" i="1"/>
  <c r="AI620" i="1"/>
  <c r="AL620" i="1"/>
  <c r="AO620" i="1"/>
  <c r="AR620" i="1"/>
  <c r="T621" i="1"/>
  <c r="U621" i="1"/>
  <c r="V621" i="1"/>
  <c r="W621" i="1"/>
  <c r="X621" i="1"/>
  <c r="Y621" i="1"/>
  <c r="Z621" i="1"/>
  <c r="AC621" i="1"/>
  <c r="AF621" i="1"/>
  <c r="AI621" i="1"/>
  <c r="AL621" i="1"/>
  <c r="AO621" i="1"/>
  <c r="AR621" i="1"/>
  <c r="T617" i="1"/>
  <c r="U617" i="1"/>
  <c r="V617" i="1"/>
  <c r="W617" i="1"/>
  <c r="X617" i="1"/>
  <c r="Y617" i="1"/>
  <c r="Z617" i="1"/>
  <c r="AC617" i="1"/>
  <c r="AF617" i="1"/>
  <c r="AI617" i="1"/>
  <c r="AL617" i="1"/>
  <c r="AO617" i="1"/>
  <c r="AR617" i="1"/>
  <c r="T615" i="1"/>
  <c r="U615" i="1"/>
  <c r="V615" i="1"/>
  <c r="W615" i="1"/>
  <c r="X615" i="1"/>
  <c r="Y615" i="1"/>
  <c r="Z615" i="1"/>
  <c r="AC615" i="1"/>
  <c r="AF615" i="1"/>
  <c r="AI615" i="1"/>
  <c r="AL615" i="1"/>
  <c r="AO615" i="1"/>
  <c r="AR615" i="1"/>
  <c r="T612" i="1"/>
  <c r="U612" i="1"/>
  <c r="V612" i="1"/>
  <c r="W612" i="1"/>
  <c r="X612" i="1"/>
  <c r="Y612" i="1"/>
  <c r="Z612" i="1"/>
  <c r="AC612" i="1"/>
  <c r="AF612" i="1"/>
  <c r="AI612" i="1"/>
  <c r="AL612" i="1"/>
  <c r="AO612" i="1"/>
  <c r="AR612" i="1"/>
  <c r="T614" i="1"/>
  <c r="U614" i="1"/>
  <c r="V614" i="1"/>
  <c r="W614" i="1"/>
  <c r="X614" i="1"/>
  <c r="Y614" i="1"/>
  <c r="Z614" i="1"/>
  <c r="AC614" i="1"/>
  <c r="AF614" i="1"/>
  <c r="AI614" i="1"/>
  <c r="AL614" i="1"/>
  <c r="AO614" i="1"/>
  <c r="AR614" i="1"/>
  <c r="T613" i="1"/>
  <c r="U613" i="1"/>
  <c r="V613" i="1"/>
  <c r="W613" i="1"/>
  <c r="X613" i="1"/>
  <c r="Y613" i="1"/>
  <c r="Z613" i="1"/>
  <c r="AC613" i="1"/>
  <c r="AF613" i="1"/>
  <c r="AI613" i="1"/>
  <c r="AL613" i="1"/>
  <c r="AO613" i="1"/>
  <c r="AR613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5" i="1"/>
  <c r="W516" i="1"/>
  <c r="W517" i="1"/>
  <c r="W514" i="1"/>
  <c r="W521" i="1"/>
  <c r="W519" i="1"/>
  <c r="W520" i="1"/>
  <c r="W518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6" i="1"/>
  <c r="W535" i="1"/>
  <c r="W537" i="1"/>
  <c r="W538" i="1"/>
  <c r="W539" i="1"/>
  <c r="W540" i="1"/>
  <c r="W541" i="1"/>
  <c r="W542" i="1"/>
  <c r="W543" i="1"/>
  <c r="W544" i="1"/>
  <c r="W545" i="1"/>
  <c r="W547" i="1"/>
  <c r="W546" i="1"/>
  <c r="W548" i="1"/>
  <c r="W549" i="1"/>
  <c r="W550" i="1"/>
  <c r="W552" i="1"/>
  <c r="W551" i="1"/>
  <c r="W553" i="1"/>
  <c r="W554" i="1"/>
  <c r="W555" i="1"/>
  <c r="W556" i="1"/>
  <c r="W557" i="1"/>
  <c r="W560" i="1"/>
  <c r="W558" i="1"/>
  <c r="W559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7" i="1"/>
  <c r="W575" i="1"/>
  <c r="W576" i="1"/>
  <c r="W578" i="1"/>
  <c r="W579" i="1"/>
  <c r="W580" i="1"/>
  <c r="W581" i="1"/>
  <c r="W582" i="1"/>
  <c r="W584" i="1"/>
  <c r="W583" i="1"/>
  <c r="W585" i="1"/>
  <c r="W586" i="1"/>
  <c r="W587" i="1"/>
  <c r="W588" i="1"/>
  <c r="W589" i="1"/>
  <c r="W590" i="1"/>
  <c r="W591" i="1"/>
  <c r="W592" i="1"/>
  <c r="W593" i="1"/>
  <c r="W595" i="1"/>
  <c r="W594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5" i="1"/>
  <c r="V516" i="1"/>
  <c r="V517" i="1"/>
  <c r="V514" i="1"/>
  <c r="V521" i="1"/>
  <c r="V519" i="1"/>
  <c r="V520" i="1"/>
  <c r="V518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6" i="1"/>
  <c r="V535" i="1"/>
  <c r="V537" i="1"/>
  <c r="V538" i="1"/>
  <c r="V539" i="1"/>
  <c r="V540" i="1"/>
  <c r="V541" i="1"/>
  <c r="V542" i="1"/>
  <c r="V543" i="1"/>
  <c r="V544" i="1"/>
  <c r="V545" i="1"/>
  <c r="V547" i="1"/>
  <c r="V546" i="1"/>
  <c r="V548" i="1"/>
  <c r="V549" i="1"/>
  <c r="V550" i="1"/>
  <c r="V552" i="1"/>
  <c r="V551" i="1"/>
  <c r="V553" i="1"/>
  <c r="V554" i="1"/>
  <c r="V555" i="1"/>
  <c r="V556" i="1"/>
  <c r="V557" i="1"/>
  <c r="V560" i="1"/>
  <c r="V558" i="1"/>
  <c r="V559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7" i="1"/>
  <c r="V575" i="1"/>
  <c r="V576" i="1"/>
  <c r="V578" i="1"/>
  <c r="V579" i="1"/>
  <c r="V580" i="1"/>
  <c r="V581" i="1"/>
  <c r="V582" i="1"/>
  <c r="V584" i="1"/>
  <c r="V583" i="1"/>
  <c r="V585" i="1"/>
  <c r="V586" i="1"/>
  <c r="V587" i="1"/>
  <c r="V588" i="1"/>
  <c r="V589" i="1"/>
  <c r="V590" i="1"/>
  <c r="V591" i="1"/>
  <c r="V592" i="1"/>
  <c r="V593" i="1"/>
  <c r="V595" i="1"/>
  <c r="V594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5" i="1"/>
  <c r="U516" i="1"/>
  <c r="U517" i="1"/>
  <c r="U514" i="1"/>
  <c r="U521" i="1"/>
  <c r="U519" i="1"/>
  <c r="U520" i="1"/>
  <c r="U518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6" i="1"/>
  <c r="U535" i="1"/>
  <c r="U537" i="1"/>
  <c r="U538" i="1"/>
  <c r="U539" i="1"/>
  <c r="U540" i="1"/>
  <c r="U541" i="1"/>
  <c r="U542" i="1"/>
  <c r="U543" i="1"/>
  <c r="U544" i="1"/>
  <c r="U545" i="1"/>
  <c r="U547" i="1"/>
  <c r="U546" i="1"/>
  <c r="U548" i="1"/>
  <c r="U549" i="1"/>
  <c r="U550" i="1"/>
  <c r="U552" i="1"/>
  <c r="U551" i="1"/>
  <c r="U553" i="1"/>
  <c r="U554" i="1"/>
  <c r="U555" i="1"/>
  <c r="U556" i="1"/>
  <c r="U557" i="1"/>
  <c r="U560" i="1"/>
  <c r="U558" i="1"/>
  <c r="U559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7" i="1"/>
  <c r="U575" i="1"/>
  <c r="U576" i="1"/>
  <c r="U578" i="1"/>
  <c r="U579" i="1"/>
  <c r="U580" i="1"/>
  <c r="U581" i="1"/>
  <c r="U582" i="1"/>
  <c r="U584" i="1"/>
  <c r="U583" i="1"/>
  <c r="U585" i="1"/>
  <c r="U586" i="1"/>
  <c r="U587" i="1"/>
  <c r="U588" i="1"/>
  <c r="U589" i="1"/>
  <c r="U590" i="1"/>
  <c r="U591" i="1"/>
  <c r="U592" i="1"/>
  <c r="U593" i="1"/>
  <c r="U595" i="1"/>
  <c r="U594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5" i="1"/>
  <c r="T516" i="1"/>
  <c r="T517" i="1"/>
  <c r="T514" i="1"/>
  <c r="T521" i="1"/>
  <c r="T519" i="1"/>
  <c r="T520" i="1"/>
  <c r="T518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6" i="1"/>
  <c r="T535" i="1"/>
  <c r="T537" i="1"/>
  <c r="T538" i="1"/>
  <c r="T539" i="1"/>
  <c r="T540" i="1"/>
  <c r="T541" i="1"/>
  <c r="T542" i="1"/>
  <c r="T543" i="1"/>
  <c r="T544" i="1"/>
  <c r="T545" i="1"/>
  <c r="T547" i="1"/>
  <c r="T546" i="1"/>
  <c r="T548" i="1"/>
  <c r="T549" i="1"/>
  <c r="T550" i="1"/>
  <c r="T552" i="1"/>
  <c r="T551" i="1"/>
  <c r="T553" i="1"/>
  <c r="T554" i="1"/>
  <c r="T555" i="1"/>
  <c r="T556" i="1"/>
  <c r="T557" i="1"/>
  <c r="T560" i="1"/>
  <c r="T558" i="1"/>
  <c r="T559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7" i="1"/>
  <c r="T575" i="1"/>
  <c r="T576" i="1"/>
  <c r="T578" i="1"/>
  <c r="T579" i="1"/>
  <c r="T580" i="1"/>
  <c r="T581" i="1"/>
  <c r="T582" i="1"/>
  <c r="T584" i="1"/>
  <c r="T583" i="1"/>
  <c r="T585" i="1"/>
  <c r="T586" i="1"/>
  <c r="T587" i="1"/>
  <c r="T588" i="1"/>
  <c r="T589" i="1"/>
  <c r="T590" i="1"/>
  <c r="T591" i="1"/>
  <c r="T592" i="1"/>
  <c r="T593" i="1"/>
  <c r="T595" i="1"/>
  <c r="T594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499" i="1"/>
  <c r="X609" i="1"/>
  <c r="Y609" i="1"/>
  <c r="Z609" i="1"/>
  <c r="AC609" i="1"/>
  <c r="AF609" i="1"/>
  <c r="AI609" i="1"/>
  <c r="AL609" i="1"/>
  <c r="AO609" i="1"/>
  <c r="AR609" i="1"/>
  <c r="X607" i="1"/>
  <c r="Y607" i="1"/>
  <c r="Z607" i="1"/>
  <c r="AC607" i="1"/>
  <c r="AF607" i="1"/>
  <c r="AI607" i="1"/>
  <c r="AL607" i="1"/>
  <c r="AO607" i="1"/>
  <c r="AR607" i="1"/>
  <c r="X605" i="1"/>
  <c r="Y605" i="1"/>
  <c r="Z605" i="1"/>
  <c r="AC605" i="1"/>
  <c r="AF605" i="1"/>
  <c r="AI605" i="1"/>
  <c r="AL605" i="1"/>
  <c r="AO605" i="1"/>
  <c r="AR605" i="1"/>
  <c r="X604" i="1"/>
  <c r="Y604" i="1"/>
  <c r="Z604" i="1"/>
  <c r="AC604" i="1"/>
  <c r="AF604" i="1"/>
  <c r="AI604" i="1"/>
  <c r="AL604" i="1"/>
  <c r="AO604" i="1"/>
  <c r="AR604" i="1"/>
  <c r="X602" i="1"/>
  <c r="Y602" i="1"/>
  <c r="Z602" i="1"/>
  <c r="AC602" i="1"/>
  <c r="AF602" i="1"/>
  <c r="AI602" i="1"/>
  <c r="AL602" i="1"/>
  <c r="AO602" i="1"/>
  <c r="AR602" i="1"/>
  <c r="X598" i="1"/>
  <c r="Y598" i="1"/>
  <c r="Z598" i="1"/>
  <c r="AC598" i="1"/>
  <c r="AF598" i="1"/>
  <c r="AI598" i="1"/>
  <c r="AL598" i="1"/>
  <c r="AO598" i="1"/>
  <c r="AR598" i="1"/>
  <c r="X599" i="1"/>
  <c r="Y599" i="1"/>
  <c r="Z599" i="1"/>
  <c r="AC599" i="1"/>
  <c r="AF599" i="1"/>
  <c r="AI599" i="1"/>
  <c r="AL599" i="1"/>
  <c r="AO599" i="1"/>
  <c r="AR599" i="1"/>
  <c r="X597" i="1"/>
  <c r="Y597" i="1"/>
  <c r="Z597" i="1"/>
  <c r="AC597" i="1"/>
  <c r="AF597" i="1"/>
  <c r="AI597" i="1"/>
  <c r="AL597" i="1"/>
  <c r="AO597" i="1"/>
  <c r="AR597" i="1"/>
  <c r="X593" i="1"/>
  <c r="Y593" i="1"/>
  <c r="Z593" i="1"/>
  <c r="AC593" i="1"/>
  <c r="AF593" i="1"/>
  <c r="AI593" i="1"/>
  <c r="AL593" i="1"/>
  <c r="AO593" i="1"/>
  <c r="AR593" i="1"/>
  <c r="X595" i="1"/>
  <c r="Y595" i="1"/>
  <c r="Z595" i="1"/>
  <c r="AC595" i="1"/>
  <c r="AF595" i="1"/>
  <c r="AI595" i="1"/>
  <c r="AL595" i="1"/>
  <c r="AO595" i="1"/>
  <c r="AR595" i="1"/>
  <c r="X594" i="1"/>
  <c r="Y594" i="1"/>
  <c r="Z594" i="1"/>
  <c r="AC594" i="1"/>
  <c r="AF594" i="1"/>
  <c r="AI594" i="1"/>
  <c r="AL594" i="1"/>
  <c r="AO594" i="1"/>
  <c r="AR594" i="1"/>
  <c r="X592" i="1"/>
  <c r="Y592" i="1"/>
  <c r="Z592" i="1"/>
  <c r="AC592" i="1"/>
  <c r="AF592" i="1"/>
  <c r="AI592" i="1"/>
  <c r="AL592" i="1"/>
  <c r="AO592" i="1"/>
  <c r="AR592" i="1"/>
  <c r="X589" i="1"/>
  <c r="Y589" i="1"/>
  <c r="Z589" i="1"/>
  <c r="AC589" i="1"/>
  <c r="AF589" i="1"/>
  <c r="AI589" i="1"/>
  <c r="AL589" i="1"/>
  <c r="AO589" i="1"/>
  <c r="AR589" i="1"/>
  <c r="X590" i="1"/>
  <c r="Y590" i="1"/>
  <c r="Z590" i="1"/>
  <c r="AC590" i="1"/>
  <c r="AF590" i="1"/>
  <c r="AI590" i="1"/>
  <c r="AL590" i="1"/>
  <c r="AO590" i="1"/>
  <c r="AR590" i="1"/>
  <c r="X586" i="1"/>
  <c r="Y586" i="1"/>
  <c r="Z586" i="1"/>
  <c r="AC586" i="1"/>
  <c r="AF586" i="1"/>
  <c r="AI586" i="1"/>
  <c r="AL586" i="1"/>
  <c r="AO586" i="1"/>
  <c r="AR586" i="1"/>
  <c r="X587" i="1"/>
  <c r="Y587" i="1"/>
  <c r="Z587" i="1"/>
  <c r="AC587" i="1"/>
  <c r="AF587" i="1"/>
  <c r="AI587" i="1"/>
  <c r="AL587" i="1"/>
  <c r="AO587" i="1"/>
  <c r="AR587" i="1"/>
  <c r="X585" i="1"/>
  <c r="Y585" i="1"/>
  <c r="Z585" i="1"/>
  <c r="AC585" i="1"/>
  <c r="AF585" i="1"/>
  <c r="AI585" i="1"/>
  <c r="AL585" i="1"/>
  <c r="AO585" i="1"/>
  <c r="AR585" i="1"/>
  <c r="X584" i="1"/>
  <c r="Y584" i="1"/>
  <c r="Z584" i="1"/>
  <c r="AC584" i="1"/>
  <c r="AF584" i="1"/>
  <c r="AI584" i="1"/>
  <c r="AL584" i="1"/>
  <c r="AO584" i="1"/>
  <c r="AR584" i="1"/>
  <c r="X583" i="1"/>
  <c r="Y583" i="1"/>
  <c r="Z583" i="1"/>
  <c r="AC583" i="1"/>
  <c r="AF583" i="1"/>
  <c r="AI583" i="1"/>
  <c r="AL583" i="1"/>
  <c r="AO583" i="1"/>
  <c r="AR583" i="1"/>
  <c r="X581" i="1"/>
  <c r="Y581" i="1"/>
  <c r="Z581" i="1"/>
  <c r="AC581" i="1"/>
  <c r="AF581" i="1"/>
  <c r="AI581" i="1"/>
  <c r="AL581" i="1"/>
  <c r="AO581" i="1"/>
  <c r="AR581" i="1"/>
  <c r="X575" i="1"/>
  <c r="Y575" i="1"/>
  <c r="Z575" i="1"/>
  <c r="AC575" i="1"/>
  <c r="AF575" i="1"/>
  <c r="AI575" i="1"/>
  <c r="AL575" i="1"/>
  <c r="AO575" i="1"/>
  <c r="AR575" i="1"/>
  <c r="X576" i="1"/>
  <c r="Y576" i="1"/>
  <c r="Z576" i="1"/>
  <c r="AC576" i="1"/>
  <c r="AF576" i="1"/>
  <c r="AI576" i="1"/>
  <c r="AL576" i="1"/>
  <c r="AO576" i="1"/>
  <c r="AR576" i="1"/>
  <c r="X578" i="1"/>
  <c r="Y578" i="1"/>
  <c r="Z578" i="1"/>
  <c r="AC578" i="1"/>
  <c r="AF578" i="1"/>
  <c r="AI578" i="1"/>
  <c r="AL578" i="1"/>
  <c r="AO578" i="1"/>
  <c r="AR578" i="1"/>
  <c r="X579" i="1"/>
  <c r="Y579" i="1"/>
  <c r="Z579" i="1"/>
  <c r="AC579" i="1"/>
  <c r="AF579" i="1"/>
  <c r="AI579" i="1"/>
  <c r="AL579" i="1"/>
  <c r="AO579" i="1"/>
  <c r="AR579" i="1"/>
  <c r="X577" i="1"/>
  <c r="Y577" i="1"/>
  <c r="Z577" i="1"/>
  <c r="AC577" i="1"/>
  <c r="AF577" i="1"/>
  <c r="AI577" i="1"/>
  <c r="AL577" i="1"/>
  <c r="AO577" i="1"/>
  <c r="AR577" i="1"/>
  <c r="X573" i="1"/>
  <c r="Y573" i="1"/>
  <c r="Z573" i="1"/>
  <c r="AC573" i="1"/>
  <c r="AF573" i="1"/>
  <c r="AI573" i="1"/>
  <c r="AL573" i="1"/>
  <c r="AO573" i="1"/>
  <c r="AR573" i="1"/>
  <c r="X572" i="1"/>
  <c r="Y572" i="1"/>
  <c r="Z572" i="1"/>
  <c r="AC572" i="1"/>
  <c r="AF572" i="1"/>
  <c r="AI572" i="1"/>
  <c r="AL572" i="1"/>
  <c r="AO572" i="1"/>
  <c r="AR572" i="1"/>
  <c r="X568" i="1"/>
  <c r="Y568" i="1"/>
  <c r="Z568" i="1"/>
  <c r="AC568" i="1"/>
  <c r="AF568" i="1"/>
  <c r="AI568" i="1"/>
  <c r="AL568" i="1"/>
  <c r="AO568" i="1"/>
  <c r="AR568" i="1"/>
  <c r="X566" i="1"/>
  <c r="Y566" i="1"/>
  <c r="Z566" i="1"/>
  <c r="AC566" i="1"/>
  <c r="AF566" i="1"/>
  <c r="AI566" i="1"/>
  <c r="AL566" i="1"/>
  <c r="AO566" i="1"/>
  <c r="AR566" i="1"/>
  <c r="X562" i="1"/>
  <c r="Y562" i="1"/>
  <c r="Z562" i="1"/>
  <c r="AC562" i="1"/>
  <c r="AF562" i="1"/>
  <c r="AI562" i="1"/>
  <c r="AL562" i="1"/>
  <c r="AO562" i="1"/>
  <c r="AR562" i="1"/>
  <c r="X563" i="1"/>
  <c r="Y563" i="1"/>
  <c r="Z563" i="1"/>
  <c r="AC563" i="1"/>
  <c r="AF563" i="1"/>
  <c r="AI563" i="1"/>
  <c r="AL563" i="1"/>
  <c r="AO563" i="1"/>
  <c r="AR563" i="1"/>
  <c r="X564" i="1"/>
  <c r="Y564" i="1"/>
  <c r="Z564" i="1"/>
  <c r="AC564" i="1"/>
  <c r="AF564" i="1"/>
  <c r="AI564" i="1"/>
  <c r="AL564" i="1"/>
  <c r="AO564" i="1"/>
  <c r="AR564" i="1"/>
  <c r="X561" i="1"/>
  <c r="Y561" i="1"/>
  <c r="Z561" i="1"/>
  <c r="AC561" i="1"/>
  <c r="AF561" i="1"/>
  <c r="AI561" i="1"/>
  <c r="AL561" i="1"/>
  <c r="AO561" i="1"/>
  <c r="AR561" i="1"/>
  <c r="X560" i="1"/>
  <c r="Y560" i="1"/>
  <c r="Z560" i="1"/>
  <c r="AC560" i="1"/>
  <c r="AF560" i="1"/>
  <c r="AI560" i="1"/>
  <c r="AL560" i="1"/>
  <c r="AO560" i="1"/>
  <c r="AR560" i="1"/>
  <c r="X558" i="1"/>
  <c r="Y558" i="1"/>
  <c r="Z558" i="1"/>
  <c r="AC558" i="1"/>
  <c r="AF558" i="1"/>
  <c r="AI558" i="1"/>
  <c r="AL558" i="1"/>
  <c r="AO558" i="1"/>
  <c r="AR558" i="1"/>
  <c r="X555" i="1"/>
  <c r="Y555" i="1"/>
  <c r="Z555" i="1"/>
  <c r="AC555" i="1"/>
  <c r="AF555" i="1"/>
  <c r="AI555" i="1"/>
  <c r="AL555" i="1"/>
  <c r="AO555" i="1"/>
  <c r="AR555" i="1"/>
  <c r="X556" i="1"/>
  <c r="Y556" i="1"/>
  <c r="Z556" i="1"/>
  <c r="AC556" i="1"/>
  <c r="AF556" i="1"/>
  <c r="AI556" i="1"/>
  <c r="AL556" i="1"/>
  <c r="AO556" i="1"/>
  <c r="AR556" i="1"/>
  <c r="X552" i="1"/>
  <c r="Y552" i="1"/>
  <c r="Z552" i="1"/>
  <c r="AC552" i="1"/>
  <c r="AF552" i="1"/>
  <c r="AI552" i="1"/>
  <c r="AL552" i="1"/>
  <c r="AO552" i="1"/>
  <c r="AR552" i="1"/>
  <c r="X551" i="1"/>
  <c r="Y551" i="1"/>
  <c r="Z551" i="1"/>
  <c r="AC551" i="1"/>
  <c r="AF551" i="1"/>
  <c r="AI551" i="1"/>
  <c r="AL551" i="1"/>
  <c r="AO551" i="1"/>
  <c r="AR551" i="1"/>
  <c r="X553" i="1"/>
  <c r="Y553" i="1"/>
  <c r="Z553" i="1"/>
  <c r="AC553" i="1"/>
  <c r="AF553" i="1"/>
  <c r="AI553" i="1"/>
  <c r="AL553" i="1"/>
  <c r="AO553" i="1"/>
  <c r="AR553" i="1"/>
  <c r="X548" i="1"/>
  <c r="Y548" i="1"/>
  <c r="Z548" i="1"/>
  <c r="AC548" i="1"/>
  <c r="AF548" i="1"/>
  <c r="AI548" i="1"/>
  <c r="AL548" i="1"/>
  <c r="AO548" i="1"/>
  <c r="AR548" i="1"/>
  <c r="X547" i="1"/>
  <c r="Y547" i="1"/>
  <c r="Z547" i="1"/>
  <c r="AC547" i="1"/>
  <c r="AF547" i="1"/>
  <c r="AI547" i="1"/>
  <c r="AL547" i="1"/>
  <c r="AO547" i="1"/>
  <c r="AR547" i="1"/>
  <c r="X546" i="1"/>
  <c r="Y546" i="1"/>
  <c r="Z546" i="1"/>
  <c r="AC546" i="1"/>
  <c r="AF546" i="1"/>
  <c r="AI546" i="1"/>
  <c r="AL546" i="1"/>
  <c r="AO546" i="1"/>
  <c r="AR546" i="1"/>
  <c r="X545" i="1"/>
  <c r="Y545" i="1"/>
  <c r="Z545" i="1"/>
  <c r="AC545" i="1"/>
  <c r="AF545" i="1"/>
  <c r="AI545" i="1"/>
  <c r="AL545" i="1"/>
  <c r="AO545" i="1"/>
  <c r="AR545" i="1"/>
  <c r="X542" i="1"/>
  <c r="Y542" i="1"/>
  <c r="Z542" i="1"/>
  <c r="AC542" i="1"/>
  <c r="AF542" i="1"/>
  <c r="AI542" i="1"/>
  <c r="AL542" i="1"/>
  <c r="AO542" i="1"/>
  <c r="AR542" i="1"/>
  <c r="X543" i="1"/>
  <c r="Y543" i="1"/>
  <c r="Z543" i="1"/>
  <c r="AC543" i="1"/>
  <c r="AF543" i="1"/>
  <c r="AI543" i="1"/>
  <c r="AL543" i="1"/>
  <c r="AO543" i="1"/>
  <c r="AR543" i="1"/>
  <c r="X540" i="1"/>
  <c r="Y540" i="1"/>
  <c r="Z540" i="1"/>
  <c r="AC540" i="1"/>
  <c r="AF540" i="1"/>
  <c r="AI540" i="1"/>
  <c r="AL540" i="1"/>
  <c r="AO540" i="1"/>
  <c r="AR540" i="1"/>
  <c r="X538" i="1"/>
  <c r="Y538" i="1"/>
  <c r="Z538" i="1"/>
  <c r="AC538" i="1"/>
  <c r="AF538" i="1"/>
  <c r="AI538" i="1"/>
  <c r="AL538" i="1"/>
  <c r="AO538" i="1"/>
  <c r="AR538" i="1"/>
  <c r="X535" i="1"/>
  <c r="Y535" i="1"/>
  <c r="Z535" i="1"/>
  <c r="AC535" i="1"/>
  <c r="AF535" i="1"/>
  <c r="AI535" i="1"/>
  <c r="AL535" i="1"/>
  <c r="AO535" i="1"/>
  <c r="AR535" i="1"/>
  <c r="X537" i="1"/>
  <c r="Y537" i="1"/>
  <c r="Z537" i="1"/>
  <c r="AC537" i="1"/>
  <c r="AF537" i="1"/>
  <c r="AI537" i="1"/>
  <c r="AL537" i="1"/>
  <c r="AO537" i="1"/>
  <c r="AR537" i="1"/>
  <c r="X534" i="1"/>
  <c r="Y534" i="1"/>
  <c r="Z534" i="1"/>
  <c r="AC534" i="1"/>
  <c r="AF534" i="1"/>
  <c r="AI534" i="1"/>
  <c r="AL534" i="1"/>
  <c r="AO534" i="1"/>
  <c r="AR534" i="1"/>
  <c r="X531" i="1"/>
  <c r="Y531" i="1"/>
  <c r="Z531" i="1"/>
  <c r="AC531" i="1"/>
  <c r="AF531" i="1"/>
  <c r="AI531" i="1"/>
  <c r="AL531" i="1"/>
  <c r="AO531" i="1"/>
  <c r="AR531" i="1"/>
  <c r="X530" i="1"/>
  <c r="Y530" i="1"/>
  <c r="Z530" i="1"/>
  <c r="AC530" i="1"/>
  <c r="AF530" i="1"/>
  <c r="AI530" i="1"/>
  <c r="AL530" i="1"/>
  <c r="AO530" i="1"/>
  <c r="AR530" i="1"/>
  <c r="X527" i="1"/>
  <c r="Y527" i="1"/>
  <c r="Z527" i="1"/>
  <c r="AC527" i="1"/>
  <c r="AF527" i="1"/>
  <c r="AI527" i="1"/>
  <c r="AL527" i="1"/>
  <c r="AO527" i="1"/>
  <c r="AR527" i="1"/>
  <c r="X525" i="1"/>
  <c r="Y525" i="1"/>
  <c r="Z525" i="1"/>
  <c r="AC525" i="1"/>
  <c r="AF525" i="1"/>
  <c r="AI525" i="1"/>
  <c r="AL525" i="1"/>
  <c r="AO525" i="1"/>
  <c r="AR525" i="1"/>
  <c r="X523" i="1"/>
  <c r="Y523" i="1"/>
  <c r="Z523" i="1"/>
  <c r="AC523" i="1"/>
  <c r="AF523" i="1"/>
  <c r="AI523" i="1"/>
  <c r="AL523" i="1"/>
  <c r="AO523" i="1"/>
  <c r="AR523" i="1"/>
  <c r="X524" i="1"/>
  <c r="Y524" i="1"/>
  <c r="Z524" i="1"/>
  <c r="AC524" i="1"/>
  <c r="AF524" i="1"/>
  <c r="AI524" i="1"/>
  <c r="AL524" i="1"/>
  <c r="AO524" i="1"/>
  <c r="AR524" i="1"/>
  <c r="X519" i="1"/>
  <c r="Y519" i="1"/>
  <c r="Z519" i="1"/>
  <c r="AC519" i="1"/>
  <c r="AF519" i="1"/>
  <c r="AI519" i="1"/>
  <c r="AL519" i="1"/>
  <c r="AO519" i="1"/>
  <c r="AR519" i="1"/>
  <c r="X520" i="1"/>
  <c r="Y520" i="1"/>
  <c r="Z520" i="1"/>
  <c r="AC520" i="1"/>
  <c r="AF520" i="1"/>
  <c r="AI520" i="1"/>
  <c r="AL520" i="1"/>
  <c r="AO520" i="1"/>
  <c r="AR520" i="1"/>
  <c r="X518" i="1"/>
  <c r="Y518" i="1"/>
  <c r="Z518" i="1"/>
  <c r="AC518" i="1"/>
  <c r="AF518" i="1"/>
  <c r="AI518" i="1"/>
  <c r="AL518" i="1"/>
  <c r="AO518" i="1"/>
  <c r="AR518" i="1"/>
  <c r="X517" i="1"/>
  <c r="Y517" i="1"/>
  <c r="Z517" i="1"/>
  <c r="AC517" i="1"/>
  <c r="AF517" i="1"/>
  <c r="AI517" i="1"/>
  <c r="AL517" i="1"/>
  <c r="AO517" i="1"/>
  <c r="AR517" i="1"/>
  <c r="X514" i="1"/>
  <c r="Y514" i="1"/>
  <c r="Z514" i="1"/>
  <c r="AC514" i="1"/>
  <c r="AF514" i="1"/>
  <c r="AI514" i="1"/>
  <c r="AL514" i="1"/>
  <c r="AO514" i="1"/>
  <c r="AR514" i="1"/>
  <c r="X515" i="1"/>
  <c r="Y515" i="1"/>
  <c r="Z515" i="1"/>
  <c r="AC515" i="1"/>
  <c r="AF515" i="1"/>
  <c r="AI515" i="1"/>
  <c r="AL515" i="1"/>
  <c r="AO515" i="1"/>
  <c r="AR515" i="1"/>
  <c r="X513" i="1"/>
  <c r="Y513" i="1"/>
  <c r="Z513" i="1"/>
  <c r="AC513" i="1"/>
  <c r="AF513" i="1"/>
  <c r="AI513" i="1"/>
  <c r="AL513" i="1"/>
  <c r="AO513" i="1"/>
  <c r="AR513" i="1"/>
  <c r="X509" i="1"/>
  <c r="Y509" i="1"/>
  <c r="Z509" i="1"/>
  <c r="AC509" i="1"/>
  <c r="AF509" i="1"/>
  <c r="AI509" i="1"/>
  <c r="AL509" i="1"/>
  <c r="AO509" i="1"/>
  <c r="AR509" i="1"/>
  <c r="X510" i="1"/>
  <c r="Y510" i="1"/>
  <c r="Z510" i="1"/>
  <c r="AC510" i="1"/>
  <c r="AF510" i="1"/>
  <c r="AI510" i="1"/>
  <c r="AL510" i="1"/>
  <c r="AO510" i="1"/>
  <c r="AR510" i="1"/>
  <c r="X506" i="1"/>
  <c r="Y506" i="1"/>
  <c r="Z506" i="1"/>
  <c r="AC506" i="1"/>
  <c r="AF506" i="1"/>
  <c r="AI506" i="1"/>
  <c r="AL506" i="1"/>
  <c r="AO506" i="1"/>
  <c r="AR506" i="1"/>
  <c r="X505" i="1"/>
  <c r="Y505" i="1"/>
  <c r="Z505" i="1"/>
  <c r="AC505" i="1"/>
  <c r="AF505" i="1"/>
  <c r="AI505" i="1"/>
  <c r="AL505" i="1"/>
  <c r="AO505" i="1"/>
  <c r="AR505" i="1"/>
  <c r="X502" i="1"/>
  <c r="Y502" i="1"/>
  <c r="Z502" i="1"/>
  <c r="AC502" i="1"/>
  <c r="AF502" i="1"/>
  <c r="AI502" i="1"/>
  <c r="AL502" i="1"/>
  <c r="AO502" i="1"/>
  <c r="AR502" i="1"/>
  <c r="X503" i="1"/>
  <c r="Y503" i="1"/>
  <c r="Z503" i="1"/>
  <c r="AC503" i="1"/>
  <c r="AF503" i="1"/>
  <c r="AI503" i="1"/>
  <c r="AL503" i="1"/>
  <c r="AO503" i="1"/>
  <c r="AR503" i="1"/>
  <c r="X499" i="1"/>
  <c r="Y499" i="1"/>
  <c r="Z499" i="1"/>
  <c r="AC499" i="1"/>
  <c r="AF499" i="1"/>
  <c r="AI499" i="1"/>
  <c r="AL499" i="1"/>
  <c r="AO499" i="1"/>
  <c r="AR499" i="1"/>
  <c r="T496" i="1"/>
  <c r="U496" i="1"/>
  <c r="V496" i="1"/>
  <c r="W496" i="1"/>
  <c r="X496" i="1"/>
  <c r="Y496" i="1"/>
  <c r="Z496" i="1"/>
  <c r="AC496" i="1"/>
  <c r="AF496" i="1"/>
  <c r="AI496" i="1"/>
  <c r="AL496" i="1"/>
  <c r="AO496" i="1"/>
  <c r="AR496" i="1"/>
  <c r="T497" i="1"/>
  <c r="U497" i="1"/>
  <c r="V497" i="1"/>
  <c r="W497" i="1"/>
  <c r="X497" i="1"/>
  <c r="Y497" i="1"/>
  <c r="Z497" i="1"/>
  <c r="AC497" i="1"/>
  <c r="AF497" i="1"/>
  <c r="AI497" i="1"/>
  <c r="AL497" i="1"/>
  <c r="AO497" i="1"/>
  <c r="AR497" i="1"/>
  <c r="T498" i="1"/>
  <c r="U498" i="1"/>
  <c r="V498" i="1"/>
  <c r="W498" i="1"/>
  <c r="X498" i="1"/>
  <c r="Y498" i="1"/>
  <c r="Z498" i="1"/>
  <c r="AC498" i="1"/>
  <c r="AF498" i="1"/>
  <c r="AI498" i="1"/>
  <c r="AL498" i="1"/>
  <c r="AO498" i="1"/>
  <c r="AR498" i="1"/>
  <c r="T494" i="1"/>
  <c r="U494" i="1"/>
  <c r="V494" i="1"/>
  <c r="W494" i="1"/>
  <c r="X494" i="1"/>
  <c r="Y494" i="1"/>
  <c r="Z494" i="1"/>
  <c r="AC494" i="1"/>
  <c r="AF494" i="1"/>
  <c r="AI494" i="1"/>
  <c r="AL494" i="1"/>
  <c r="AO494" i="1"/>
  <c r="AR494" i="1"/>
  <c r="T492" i="1"/>
  <c r="U492" i="1"/>
  <c r="V492" i="1"/>
  <c r="W492" i="1"/>
  <c r="X492" i="1"/>
  <c r="Y492" i="1"/>
  <c r="Z492" i="1"/>
  <c r="AC492" i="1"/>
  <c r="AF492" i="1"/>
  <c r="AI492" i="1"/>
  <c r="AL492" i="1"/>
  <c r="AO492" i="1"/>
  <c r="AR492" i="1"/>
  <c r="T489" i="1"/>
  <c r="U489" i="1"/>
  <c r="V489" i="1"/>
  <c r="W489" i="1"/>
  <c r="X489" i="1"/>
  <c r="Y489" i="1"/>
  <c r="Z489" i="1"/>
  <c r="AC489" i="1"/>
  <c r="AF489" i="1"/>
  <c r="AI489" i="1"/>
  <c r="AL489" i="1"/>
  <c r="AO489" i="1"/>
  <c r="AR489" i="1"/>
  <c r="T487" i="1"/>
  <c r="U487" i="1"/>
  <c r="V487" i="1"/>
  <c r="W487" i="1"/>
  <c r="X487" i="1"/>
  <c r="Y487" i="1"/>
  <c r="Z487" i="1"/>
  <c r="AC487" i="1"/>
  <c r="AF487" i="1"/>
  <c r="AI487" i="1"/>
  <c r="AL487" i="1"/>
  <c r="AO487" i="1"/>
  <c r="AR487" i="1"/>
  <c r="T485" i="1"/>
  <c r="U485" i="1"/>
  <c r="V485" i="1"/>
  <c r="W485" i="1"/>
  <c r="X485" i="1"/>
  <c r="Y485" i="1"/>
  <c r="Z485" i="1"/>
  <c r="AC485" i="1"/>
  <c r="AF485" i="1"/>
  <c r="AI485" i="1"/>
  <c r="AL485" i="1"/>
  <c r="AO485" i="1"/>
  <c r="AR485" i="1"/>
  <c r="T484" i="1"/>
  <c r="U484" i="1"/>
  <c r="V484" i="1"/>
  <c r="W484" i="1"/>
  <c r="X484" i="1"/>
  <c r="Y484" i="1"/>
  <c r="Z484" i="1"/>
  <c r="AC484" i="1"/>
  <c r="AF484" i="1"/>
  <c r="AI484" i="1"/>
  <c r="AL484" i="1"/>
  <c r="AO484" i="1"/>
  <c r="AR484" i="1"/>
  <c r="T483" i="1"/>
  <c r="U483" i="1"/>
  <c r="V483" i="1"/>
  <c r="W483" i="1"/>
  <c r="X483" i="1"/>
  <c r="Y483" i="1"/>
  <c r="Z483" i="1"/>
  <c r="AC483" i="1"/>
  <c r="AF483" i="1"/>
  <c r="AI483" i="1"/>
  <c r="AL483" i="1"/>
  <c r="AO483" i="1"/>
  <c r="AR483" i="1"/>
  <c r="T480" i="1"/>
  <c r="U480" i="1"/>
  <c r="V480" i="1"/>
  <c r="W480" i="1"/>
  <c r="X480" i="1"/>
  <c r="Y480" i="1"/>
  <c r="Z480" i="1"/>
  <c r="AC480" i="1"/>
  <c r="AF480" i="1"/>
  <c r="AI480" i="1"/>
  <c r="AL480" i="1"/>
  <c r="AO480" i="1"/>
  <c r="AR480" i="1"/>
  <c r="T478" i="1"/>
  <c r="U478" i="1"/>
  <c r="V478" i="1"/>
  <c r="W478" i="1"/>
  <c r="X478" i="1"/>
  <c r="Y478" i="1"/>
  <c r="Z478" i="1"/>
  <c r="AC478" i="1"/>
  <c r="AF478" i="1"/>
  <c r="AI478" i="1"/>
  <c r="AL478" i="1"/>
  <c r="AO478" i="1"/>
  <c r="AR478" i="1"/>
  <c r="T474" i="1"/>
  <c r="U474" i="1"/>
  <c r="V474" i="1"/>
  <c r="W474" i="1"/>
  <c r="X474" i="1"/>
  <c r="Y474" i="1"/>
  <c r="Z474" i="1"/>
  <c r="AC474" i="1"/>
  <c r="AF474" i="1"/>
  <c r="AI474" i="1"/>
  <c r="AL474" i="1"/>
  <c r="AO474" i="1"/>
  <c r="AR474" i="1"/>
  <c r="T475" i="1"/>
  <c r="U475" i="1"/>
  <c r="V475" i="1"/>
  <c r="W475" i="1"/>
  <c r="X475" i="1"/>
  <c r="Y475" i="1"/>
  <c r="Z475" i="1"/>
  <c r="AC475" i="1"/>
  <c r="AF475" i="1"/>
  <c r="AI475" i="1"/>
  <c r="AL475" i="1"/>
  <c r="AO475" i="1"/>
  <c r="AR475" i="1"/>
  <c r="T473" i="1"/>
  <c r="U473" i="1"/>
  <c r="V473" i="1"/>
  <c r="W473" i="1"/>
  <c r="X473" i="1"/>
  <c r="Y473" i="1"/>
  <c r="Z473" i="1"/>
  <c r="AC473" i="1"/>
  <c r="AF473" i="1"/>
  <c r="AI473" i="1"/>
  <c r="AL473" i="1"/>
  <c r="AO473" i="1"/>
  <c r="AR473" i="1"/>
  <c r="T471" i="1"/>
  <c r="U471" i="1"/>
  <c r="V471" i="1"/>
  <c r="W471" i="1"/>
  <c r="X471" i="1"/>
  <c r="Y471" i="1"/>
  <c r="Z471" i="1"/>
  <c r="AC471" i="1"/>
  <c r="AF471" i="1"/>
  <c r="AI471" i="1"/>
  <c r="AL471" i="1"/>
  <c r="AO471" i="1"/>
  <c r="AR471" i="1"/>
  <c r="T468" i="1"/>
  <c r="U468" i="1"/>
  <c r="V468" i="1"/>
  <c r="W468" i="1"/>
  <c r="X468" i="1"/>
  <c r="Y468" i="1"/>
  <c r="Z468" i="1"/>
  <c r="AC468" i="1"/>
  <c r="AF468" i="1"/>
  <c r="AI468" i="1"/>
  <c r="AL468" i="1"/>
  <c r="AO468" i="1"/>
  <c r="AR468" i="1"/>
  <c r="T465" i="1"/>
  <c r="U465" i="1"/>
  <c r="V465" i="1"/>
  <c r="W465" i="1"/>
  <c r="X465" i="1"/>
  <c r="Y465" i="1"/>
  <c r="Z465" i="1"/>
  <c r="AC465" i="1"/>
  <c r="AF465" i="1"/>
  <c r="AI465" i="1"/>
  <c r="AL465" i="1"/>
  <c r="AO465" i="1"/>
  <c r="AR465" i="1"/>
  <c r="T466" i="1"/>
  <c r="U466" i="1"/>
  <c r="V466" i="1"/>
  <c r="W466" i="1"/>
  <c r="X466" i="1"/>
  <c r="Y466" i="1"/>
  <c r="Z466" i="1"/>
  <c r="AC466" i="1"/>
  <c r="AF466" i="1"/>
  <c r="AI466" i="1"/>
  <c r="AL466" i="1"/>
  <c r="AO466" i="1"/>
  <c r="AR466" i="1"/>
  <c r="T464" i="1"/>
  <c r="U464" i="1"/>
  <c r="V464" i="1"/>
  <c r="W464" i="1"/>
  <c r="X464" i="1"/>
  <c r="Y464" i="1"/>
  <c r="Z464" i="1"/>
  <c r="AC464" i="1"/>
  <c r="AF464" i="1"/>
  <c r="AI464" i="1"/>
  <c r="AL464" i="1"/>
  <c r="AO464" i="1"/>
  <c r="AR464" i="1"/>
  <c r="T461" i="1"/>
  <c r="U461" i="1"/>
  <c r="V461" i="1"/>
  <c r="W461" i="1"/>
  <c r="X461" i="1"/>
  <c r="Y461" i="1"/>
  <c r="Z461" i="1"/>
  <c r="AC461" i="1"/>
  <c r="AF461" i="1"/>
  <c r="AI461" i="1"/>
  <c r="AL461" i="1"/>
  <c r="AO461" i="1"/>
  <c r="AR461" i="1"/>
  <c r="T460" i="1"/>
  <c r="U460" i="1"/>
  <c r="V460" i="1"/>
  <c r="W460" i="1"/>
  <c r="X460" i="1"/>
  <c r="Y460" i="1"/>
  <c r="Z460" i="1"/>
  <c r="AC460" i="1"/>
  <c r="AF460" i="1"/>
  <c r="AI460" i="1"/>
  <c r="AL460" i="1"/>
  <c r="AO460" i="1"/>
  <c r="AR460" i="1"/>
  <c r="T458" i="1"/>
  <c r="U458" i="1"/>
  <c r="V458" i="1"/>
  <c r="W458" i="1"/>
  <c r="X458" i="1"/>
  <c r="Y458" i="1"/>
  <c r="Z458" i="1"/>
  <c r="AC458" i="1"/>
  <c r="AF458" i="1"/>
  <c r="AI458" i="1"/>
  <c r="AL458" i="1"/>
  <c r="AO458" i="1"/>
  <c r="AR458" i="1"/>
  <c r="T455" i="1"/>
  <c r="U455" i="1"/>
  <c r="V455" i="1"/>
  <c r="W455" i="1"/>
  <c r="X455" i="1"/>
  <c r="Y455" i="1"/>
  <c r="Z455" i="1"/>
  <c r="AC455" i="1"/>
  <c r="AF455" i="1"/>
  <c r="AI455" i="1"/>
  <c r="AL455" i="1"/>
  <c r="AO455" i="1"/>
  <c r="AR455" i="1"/>
  <c r="T456" i="1"/>
  <c r="U456" i="1"/>
  <c r="V456" i="1"/>
  <c r="W456" i="1"/>
  <c r="X456" i="1"/>
  <c r="Y456" i="1"/>
  <c r="Z456" i="1"/>
  <c r="AC456" i="1"/>
  <c r="AF456" i="1"/>
  <c r="AI456" i="1"/>
  <c r="AL456" i="1"/>
  <c r="AO456" i="1"/>
  <c r="AR456" i="1"/>
  <c r="T453" i="1"/>
  <c r="U453" i="1"/>
  <c r="V453" i="1"/>
  <c r="W453" i="1"/>
  <c r="X453" i="1"/>
  <c r="Y453" i="1"/>
  <c r="Z453" i="1"/>
  <c r="AC453" i="1"/>
  <c r="AF453" i="1"/>
  <c r="AI453" i="1"/>
  <c r="AL453" i="1"/>
  <c r="AO453" i="1"/>
  <c r="AR453" i="1"/>
  <c r="T448" i="1"/>
  <c r="U448" i="1"/>
  <c r="V448" i="1"/>
  <c r="W448" i="1"/>
  <c r="X448" i="1"/>
  <c r="Y448" i="1"/>
  <c r="Z448" i="1"/>
  <c r="AC448" i="1"/>
  <c r="AF448" i="1"/>
  <c r="AI448" i="1"/>
  <c r="AL448" i="1"/>
  <c r="AO448" i="1"/>
  <c r="AR448" i="1"/>
  <c r="T449" i="1"/>
  <c r="U449" i="1"/>
  <c r="V449" i="1"/>
  <c r="W449" i="1"/>
  <c r="X449" i="1"/>
  <c r="Y449" i="1"/>
  <c r="Z449" i="1"/>
  <c r="AC449" i="1"/>
  <c r="AF449" i="1"/>
  <c r="AI449" i="1"/>
  <c r="AL449" i="1"/>
  <c r="AO449" i="1"/>
  <c r="AR449" i="1"/>
  <c r="T450" i="1"/>
  <c r="U450" i="1"/>
  <c r="V450" i="1"/>
  <c r="W450" i="1"/>
  <c r="X450" i="1"/>
  <c r="Y450" i="1"/>
  <c r="Z450" i="1"/>
  <c r="AC450" i="1"/>
  <c r="AF450" i="1"/>
  <c r="AI450" i="1"/>
  <c r="AL450" i="1"/>
  <c r="AO450" i="1"/>
  <c r="AR450" i="1"/>
  <c r="T447" i="1"/>
  <c r="U447" i="1"/>
  <c r="V447" i="1"/>
  <c r="W447" i="1"/>
  <c r="X447" i="1"/>
  <c r="Y447" i="1"/>
  <c r="Z447" i="1"/>
  <c r="AC447" i="1"/>
  <c r="AF447" i="1"/>
  <c r="AI447" i="1"/>
  <c r="AL447" i="1"/>
  <c r="AO447" i="1"/>
  <c r="AR447" i="1"/>
  <c r="T444" i="1"/>
  <c r="U444" i="1"/>
  <c r="V444" i="1"/>
  <c r="W444" i="1"/>
  <c r="X444" i="1"/>
  <c r="Y444" i="1"/>
  <c r="Z444" i="1"/>
  <c r="AC444" i="1"/>
  <c r="AF444" i="1"/>
  <c r="AI444" i="1"/>
  <c r="AL444" i="1"/>
  <c r="AO444" i="1"/>
  <c r="AR444" i="1"/>
  <c r="T441" i="1"/>
  <c r="U441" i="1"/>
  <c r="V441" i="1"/>
  <c r="W441" i="1"/>
  <c r="X441" i="1"/>
  <c r="Y441" i="1"/>
  <c r="Z441" i="1"/>
  <c r="AC441" i="1"/>
  <c r="AF441" i="1"/>
  <c r="AI441" i="1"/>
  <c r="AL441" i="1"/>
  <c r="AO441" i="1"/>
  <c r="AR441" i="1"/>
  <c r="T442" i="1"/>
  <c r="U442" i="1"/>
  <c r="V442" i="1"/>
  <c r="W442" i="1"/>
  <c r="X442" i="1"/>
  <c r="Y442" i="1"/>
  <c r="Z442" i="1"/>
  <c r="AC442" i="1"/>
  <c r="AF442" i="1"/>
  <c r="AI442" i="1"/>
  <c r="AL442" i="1"/>
  <c r="AO442" i="1"/>
  <c r="AR442" i="1"/>
  <c r="T439" i="1"/>
  <c r="U439" i="1"/>
  <c r="V439" i="1"/>
  <c r="W439" i="1"/>
  <c r="X439" i="1"/>
  <c r="Y439" i="1"/>
  <c r="Z439" i="1"/>
  <c r="AC439" i="1"/>
  <c r="AF439" i="1"/>
  <c r="AI439" i="1"/>
  <c r="AL439" i="1"/>
  <c r="AO439" i="1"/>
  <c r="AR439" i="1"/>
  <c r="T433" i="1"/>
  <c r="U433" i="1"/>
  <c r="V433" i="1"/>
  <c r="W433" i="1"/>
  <c r="X433" i="1"/>
  <c r="Y433" i="1"/>
  <c r="Z433" i="1"/>
  <c r="AC433" i="1"/>
  <c r="AF433" i="1"/>
  <c r="AI433" i="1"/>
  <c r="AL433" i="1"/>
  <c r="AO433" i="1"/>
  <c r="AR433" i="1"/>
  <c r="T434" i="1"/>
  <c r="U434" i="1"/>
  <c r="V434" i="1"/>
  <c r="W434" i="1"/>
  <c r="X434" i="1"/>
  <c r="Y434" i="1"/>
  <c r="Z434" i="1"/>
  <c r="AC434" i="1"/>
  <c r="AF434" i="1"/>
  <c r="AI434" i="1"/>
  <c r="AL434" i="1"/>
  <c r="AO434" i="1"/>
  <c r="AR434" i="1"/>
  <c r="T435" i="1"/>
  <c r="U435" i="1"/>
  <c r="V435" i="1"/>
  <c r="W435" i="1"/>
  <c r="X435" i="1"/>
  <c r="Y435" i="1"/>
  <c r="Z435" i="1"/>
  <c r="AC435" i="1"/>
  <c r="AF435" i="1"/>
  <c r="AI435" i="1"/>
  <c r="AL435" i="1"/>
  <c r="AO435" i="1"/>
  <c r="AR435" i="1"/>
  <c r="T432" i="1"/>
  <c r="U432" i="1"/>
  <c r="V432" i="1"/>
  <c r="W432" i="1"/>
  <c r="X432" i="1"/>
  <c r="Y432" i="1"/>
  <c r="Z432" i="1"/>
  <c r="AC432" i="1"/>
  <c r="AF432" i="1"/>
  <c r="AI432" i="1"/>
  <c r="AL432" i="1"/>
  <c r="AO432" i="1"/>
  <c r="AR432" i="1"/>
  <c r="T431" i="1"/>
  <c r="U431" i="1"/>
  <c r="V431" i="1"/>
  <c r="W431" i="1"/>
  <c r="X431" i="1"/>
  <c r="Y431" i="1"/>
  <c r="Z431" i="1"/>
  <c r="AC431" i="1"/>
  <c r="AF431" i="1"/>
  <c r="AI431" i="1"/>
  <c r="AL431" i="1"/>
  <c r="AO431" i="1"/>
  <c r="AR431" i="1"/>
  <c r="T428" i="1"/>
  <c r="U428" i="1"/>
  <c r="V428" i="1"/>
  <c r="W428" i="1"/>
  <c r="X428" i="1"/>
  <c r="Y428" i="1"/>
  <c r="Z428" i="1"/>
  <c r="AC428" i="1"/>
  <c r="AF428" i="1"/>
  <c r="AI428" i="1"/>
  <c r="AL428" i="1"/>
  <c r="AO428" i="1"/>
  <c r="AR428" i="1"/>
  <c r="T429" i="1"/>
  <c r="U429" i="1"/>
  <c r="V429" i="1"/>
  <c r="W429" i="1"/>
  <c r="X429" i="1"/>
  <c r="Y429" i="1"/>
  <c r="Z429" i="1"/>
  <c r="AC429" i="1"/>
  <c r="AF429" i="1"/>
  <c r="AI429" i="1"/>
  <c r="AL429" i="1"/>
  <c r="AO429" i="1"/>
  <c r="AR429" i="1"/>
  <c r="T425" i="1"/>
  <c r="U425" i="1"/>
  <c r="V425" i="1"/>
  <c r="W425" i="1"/>
  <c r="X425" i="1"/>
  <c r="Y425" i="1"/>
  <c r="Z425" i="1"/>
  <c r="AC425" i="1"/>
  <c r="AF425" i="1"/>
  <c r="AI425" i="1"/>
  <c r="AL425" i="1"/>
  <c r="AO425" i="1"/>
  <c r="AR425" i="1"/>
  <c r="T422" i="1"/>
  <c r="U422" i="1"/>
  <c r="V422" i="1"/>
  <c r="W422" i="1"/>
  <c r="X422" i="1"/>
  <c r="Y422" i="1"/>
  <c r="Z422" i="1"/>
  <c r="AC422" i="1"/>
  <c r="AF422" i="1"/>
  <c r="AI422" i="1"/>
  <c r="AL422" i="1"/>
  <c r="AO422" i="1"/>
  <c r="AR422" i="1"/>
  <c r="T421" i="1"/>
  <c r="U421" i="1"/>
  <c r="V421" i="1"/>
  <c r="W421" i="1"/>
  <c r="X421" i="1"/>
  <c r="Y421" i="1"/>
  <c r="Z421" i="1"/>
  <c r="AC421" i="1"/>
  <c r="AF421" i="1"/>
  <c r="AI421" i="1"/>
  <c r="AL421" i="1"/>
  <c r="AO421" i="1"/>
  <c r="AR421" i="1"/>
  <c r="T420" i="1"/>
  <c r="U420" i="1"/>
  <c r="V420" i="1"/>
  <c r="W420" i="1"/>
  <c r="X420" i="1"/>
  <c r="Y420" i="1"/>
  <c r="Z420" i="1"/>
  <c r="AC420" i="1"/>
  <c r="AF420" i="1"/>
  <c r="AI420" i="1"/>
  <c r="AL420" i="1"/>
  <c r="AO420" i="1"/>
  <c r="AR420" i="1"/>
  <c r="T417" i="1"/>
  <c r="U417" i="1"/>
  <c r="V417" i="1"/>
  <c r="W417" i="1"/>
  <c r="X417" i="1"/>
  <c r="Y417" i="1"/>
  <c r="Z417" i="1"/>
  <c r="AC417" i="1"/>
  <c r="AF417" i="1"/>
  <c r="AI417" i="1"/>
  <c r="AL417" i="1"/>
  <c r="AO417" i="1"/>
  <c r="AR417" i="1"/>
  <c r="T416" i="1"/>
  <c r="U416" i="1"/>
  <c r="V416" i="1"/>
  <c r="W416" i="1"/>
  <c r="X416" i="1"/>
  <c r="Y416" i="1"/>
  <c r="Z416" i="1"/>
  <c r="AC416" i="1"/>
  <c r="AF416" i="1"/>
  <c r="AI416" i="1"/>
  <c r="AL416" i="1"/>
  <c r="AO416" i="1"/>
  <c r="AR416" i="1"/>
  <c r="T414" i="1"/>
  <c r="U414" i="1"/>
  <c r="V414" i="1"/>
  <c r="W414" i="1"/>
  <c r="X414" i="1"/>
  <c r="Y414" i="1"/>
  <c r="Z414" i="1"/>
  <c r="AC414" i="1"/>
  <c r="AF414" i="1"/>
  <c r="AI414" i="1"/>
  <c r="AL414" i="1"/>
  <c r="AO414" i="1"/>
  <c r="AR414" i="1"/>
  <c r="T412" i="1"/>
  <c r="U412" i="1"/>
  <c r="V412" i="1"/>
  <c r="W412" i="1"/>
  <c r="X412" i="1"/>
  <c r="Y412" i="1"/>
  <c r="Z412" i="1"/>
  <c r="AC412" i="1"/>
  <c r="AF412" i="1"/>
  <c r="AI412" i="1"/>
  <c r="AL412" i="1"/>
  <c r="AO412" i="1"/>
  <c r="AR412" i="1"/>
  <c r="T409" i="1"/>
  <c r="U409" i="1"/>
  <c r="V409" i="1"/>
  <c r="W409" i="1"/>
  <c r="X409" i="1"/>
  <c r="Y409" i="1"/>
  <c r="Z409" i="1"/>
  <c r="AC409" i="1"/>
  <c r="AF409" i="1"/>
  <c r="AI409" i="1"/>
  <c r="AL409" i="1"/>
  <c r="AO409" i="1"/>
  <c r="AR409" i="1"/>
  <c r="T410" i="1"/>
  <c r="U410" i="1"/>
  <c r="V410" i="1"/>
  <c r="W410" i="1"/>
  <c r="X410" i="1"/>
  <c r="Y410" i="1"/>
  <c r="Z410" i="1"/>
  <c r="AC410" i="1"/>
  <c r="AF410" i="1"/>
  <c r="AI410" i="1"/>
  <c r="AL410" i="1"/>
  <c r="AO410" i="1"/>
  <c r="AR410" i="1"/>
  <c r="T407" i="1"/>
  <c r="U407" i="1"/>
  <c r="V407" i="1"/>
  <c r="W407" i="1"/>
  <c r="X407" i="1"/>
  <c r="Y407" i="1"/>
  <c r="Z407" i="1"/>
  <c r="AC407" i="1"/>
  <c r="AF407" i="1"/>
  <c r="AI407" i="1"/>
  <c r="AL407" i="1"/>
  <c r="AO407" i="1"/>
  <c r="AR407" i="1"/>
  <c r="T404" i="1"/>
  <c r="U404" i="1"/>
  <c r="V404" i="1"/>
  <c r="W404" i="1"/>
  <c r="X404" i="1"/>
  <c r="Y404" i="1"/>
  <c r="Z404" i="1"/>
  <c r="AC404" i="1"/>
  <c r="AF404" i="1"/>
  <c r="AI404" i="1"/>
  <c r="AL404" i="1"/>
  <c r="AO404" i="1"/>
  <c r="AR404" i="1"/>
  <c r="T405" i="1"/>
  <c r="U405" i="1"/>
  <c r="V405" i="1"/>
  <c r="W405" i="1"/>
  <c r="X405" i="1"/>
  <c r="Y405" i="1"/>
  <c r="Z405" i="1"/>
  <c r="AC405" i="1"/>
  <c r="AF405" i="1"/>
  <c r="AI405" i="1"/>
  <c r="AL405" i="1"/>
  <c r="AO405" i="1"/>
  <c r="AR405" i="1"/>
  <c r="T402" i="1"/>
  <c r="U402" i="1"/>
  <c r="V402" i="1"/>
  <c r="W402" i="1"/>
  <c r="X402" i="1"/>
  <c r="Y402" i="1"/>
  <c r="Z402" i="1"/>
  <c r="AC402" i="1"/>
  <c r="AF402" i="1"/>
  <c r="AI402" i="1"/>
  <c r="AL402" i="1"/>
  <c r="AO402" i="1"/>
  <c r="AR402" i="1"/>
  <c r="T400" i="1"/>
  <c r="U400" i="1"/>
  <c r="V400" i="1"/>
  <c r="W400" i="1"/>
  <c r="X400" i="1"/>
  <c r="Y400" i="1"/>
  <c r="Z400" i="1"/>
  <c r="AC400" i="1"/>
  <c r="AF400" i="1"/>
  <c r="AI400" i="1"/>
  <c r="AL400" i="1"/>
  <c r="AO400" i="1"/>
  <c r="AR400" i="1"/>
  <c r="T397" i="1"/>
  <c r="U397" i="1"/>
  <c r="V397" i="1"/>
  <c r="W397" i="1"/>
  <c r="X397" i="1"/>
  <c r="Y397" i="1"/>
  <c r="Z397" i="1"/>
  <c r="AC397" i="1"/>
  <c r="AF397" i="1"/>
  <c r="AI397" i="1"/>
  <c r="AL397" i="1"/>
  <c r="AO397" i="1"/>
  <c r="AR397" i="1"/>
  <c r="T398" i="1"/>
  <c r="U398" i="1"/>
  <c r="V398" i="1"/>
  <c r="W398" i="1"/>
  <c r="X398" i="1"/>
  <c r="Y398" i="1"/>
  <c r="Z398" i="1"/>
  <c r="AC398" i="1"/>
  <c r="AF398" i="1"/>
  <c r="AI398" i="1"/>
  <c r="AL398" i="1"/>
  <c r="AO398" i="1"/>
  <c r="AR398" i="1"/>
  <c r="T394" i="1"/>
  <c r="U394" i="1"/>
  <c r="V394" i="1"/>
  <c r="W394" i="1"/>
  <c r="X394" i="1"/>
  <c r="Y394" i="1"/>
  <c r="Z394" i="1"/>
  <c r="AC394" i="1"/>
  <c r="AF394" i="1"/>
  <c r="AI394" i="1"/>
  <c r="AL394" i="1"/>
  <c r="AO394" i="1"/>
  <c r="AR394" i="1"/>
  <c r="T392" i="1"/>
  <c r="U392" i="1"/>
  <c r="V392" i="1"/>
  <c r="W392" i="1"/>
  <c r="X392" i="1"/>
  <c r="Y392" i="1"/>
  <c r="Z392" i="1"/>
  <c r="AC392" i="1"/>
  <c r="AF392" i="1"/>
  <c r="AI392" i="1"/>
  <c r="AL392" i="1"/>
  <c r="AO392" i="1"/>
  <c r="AR392" i="1"/>
  <c r="T391" i="1"/>
  <c r="U391" i="1"/>
  <c r="V391" i="1"/>
  <c r="W391" i="1"/>
  <c r="X391" i="1"/>
  <c r="Y391" i="1"/>
  <c r="Z391" i="1"/>
  <c r="AC391" i="1"/>
  <c r="AF391" i="1"/>
  <c r="AI391" i="1"/>
  <c r="AL391" i="1"/>
  <c r="AO391" i="1"/>
  <c r="AR391" i="1"/>
  <c r="T387" i="1"/>
  <c r="U387" i="1"/>
  <c r="V387" i="1"/>
  <c r="W387" i="1"/>
  <c r="X387" i="1"/>
  <c r="Y387" i="1"/>
  <c r="Z387" i="1"/>
  <c r="AC387" i="1"/>
  <c r="AF387" i="1"/>
  <c r="AI387" i="1"/>
  <c r="AL387" i="1"/>
  <c r="AO387" i="1"/>
  <c r="AR387" i="1"/>
  <c r="T389" i="1"/>
  <c r="U389" i="1"/>
  <c r="V389" i="1"/>
  <c r="W389" i="1"/>
  <c r="X389" i="1"/>
  <c r="Y389" i="1"/>
  <c r="Z389" i="1"/>
  <c r="AC389" i="1"/>
  <c r="AF389" i="1"/>
  <c r="AI389" i="1"/>
  <c r="AL389" i="1"/>
  <c r="AO389" i="1"/>
  <c r="AR389" i="1"/>
  <c r="T386" i="1"/>
  <c r="U386" i="1"/>
  <c r="V386" i="1"/>
  <c r="W386" i="1"/>
  <c r="X386" i="1"/>
  <c r="Y386" i="1"/>
  <c r="Z386" i="1"/>
  <c r="AC386" i="1"/>
  <c r="AF386" i="1"/>
  <c r="AI386" i="1"/>
  <c r="AL386" i="1"/>
  <c r="AO386" i="1"/>
  <c r="AR386" i="1"/>
  <c r="T384" i="1"/>
  <c r="U384" i="1"/>
  <c r="V384" i="1"/>
  <c r="W384" i="1"/>
  <c r="X384" i="1"/>
  <c r="Y384" i="1"/>
  <c r="Z384" i="1"/>
  <c r="AC384" i="1"/>
  <c r="AF384" i="1"/>
  <c r="AI384" i="1"/>
  <c r="AL384" i="1"/>
  <c r="AO384" i="1"/>
  <c r="AR384" i="1"/>
  <c r="T383" i="1"/>
  <c r="U383" i="1"/>
  <c r="V383" i="1"/>
  <c r="W383" i="1"/>
  <c r="X383" i="1"/>
  <c r="Y383" i="1"/>
  <c r="Z383" i="1"/>
  <c r="AC383" i="1"/>
  <c r="AF383" i="1"/>
  <c r="AI383" i="1"/>
  <c r="AL383" i="1"/>
  <c r="AO383" i="1"/>
  <c r="AR383" i="1"/>
  <c r="T381" i="1"/>
  <c r="U381" i="1"/>
  <c r="V381" i="1"/>
  <c r="W381" i="1"/>
  <c r="X381" i="1"/>
  <c r="Y381" i="1"/>
  <c r="Z381" i="1"/>
  <c r="AC381" i="1"/>
  <c r="AF381" i="1"/>
  <c r="AI381" i="1"/>
  <c r="AL381" i="1"/>
  <c r="AO381" i="1"/>
  <c r="AR381" i="1"/>
  <c r="T379" i="1"/>
  <c r="U379" i="1"/>
  <c r="V379" i="1"/>
  <c r="W379" i="1"/>
  <c r="X379" i="1"/>
  <c r="Y379" i="1"/>
  <c r="Z379" i="1"/>
  <c r="AC379" i="1"/>
  <c r="AF379" i="1"/>
  <c r="AI379" i="1"/>
  <c r="AL379" i="1"/>
  <c r="AO379" i="1"/>
  <c r="AR379" i="1"/>
  <c r="T375" i="1"/>
  <c r="U375" i="1"/>
  <c r="V375" i="1"/>
  <c r="W375" i="1"/>
  <c r="X375" i="1"/>
  <c r="Y375" i="1"/>
  <c r="Z375" i="1"/>
  <c r="AC375" i="1"/>
  <c r="AF375" i="1"/>
  <c r="AI375" i="1"/>
  <c r="AL375" i="1"/>
  <c r="AO375" i="1"/>
  <c r="AR375" i="1"/>
  <c r="T376" i="1"/>
  <c r="U376" i="1"/>
  <c r="V376" i="1"/>
  <c r="W376" i="1"/>
  <c r="X376" i="1"/>
  <c r="Y376" i="1"/>
  <c r="Z376" i="1"/>
  <c r="AC376" i="1"/>
  <c r="AF376" i="1"/>
  <c r="AI376" i="1"/>
  <c r="AL376" i="1"/>
  <c r="AO376" i="1"/>
  <c r="AR376" i="1"/>
  <c r="T377" i="1"/>
  <c r="U377" i="1"/>
  <c r="V377" i="1"/>
  <c r="W377" i="1"/>
  <c r="X377" i="1"/>
  <c r="Y377" i="1"/>
  <c r="Z377" i="1"/>
  <c r="AC377" i="1"/>
  <c r="AF377" i="1"/>
  <c r="AI377" i="1"/>
  <c r="AL377" i="1"/>
  <c r="AO377" i="1"/>
  <c r="AR377" i="1"/>
  <c r="T372" i="1"/>
  <c r="U372" i="1"/>
  <c r="V372" i="1"/>
  <c r="W372" i="1"/>
  <c r="X372" i="1"/>
  <c r="Y372" i="1"/>
  <c r="Z372" i="1"/>
  <c r="AC372" i="1"/>
  <c r="AF372" i="1"/>
  <c r="AI372" i="1"/>
  <c r="AL372" i="1"/>
  <c r="AO372" i="1"/>
  <c r="AR372" i="1"/>
  <c r="T373" i="1"/>
  <c r="U373" i="1"/>
  <c r="V373" i="1"/>
  <c r="W373" i="1"/>
  <c r="X373" i="1"/>
  <c r="Y373" i="1"/>
  <c r="Z373" i="1"/>
  <c r="AC373" i="1"/>
  <c r="AF373" i="1"/>
  <c r="AI373" i="1"/>
  <c r="AL373" i="1"/>
  <c r="AO373" i="1"/>
  <c r="AR373" i="1"/>
  <c r="T369" i="1"/>
  <c r="U369" i="1"/>
  <c r="V369" i="1"/>
  <c r="W369" i="1"/>
  <c r="X369" i="1"/>
  <c r="Y369" i="1"/>
  <c r="Z369" i="1"/>
  <c r="AC369" i="1"/>
  <c r="AF369" i="1"/>
  <c r="AI369" i="1"/>
  <c r="AL369" i="1"/>
  <c r="AO369" i="1"/>
  <c r="AR369" i="1"/>
  <c r="T370" i="1"/>
  <c r="U370" i="1"/>
  <c r="V370" i="1"/>
  <c r="W370" i="1"/>
  <c r="X370" i="1"/>
  <c r="Y370" i="1"/>
  <c r="Z370" i="1"/>
  <c r="AC370" i="1"/>
  <c r="AF370" i="1"/>
  <c r="AI370" i="1"/>
  <c r="AL370" i="1"/>
  <c r="AO370" i="1"/>
  <c r="AR370" i="1"/>
  <c r="T365" i="1"/>
  <c r="U365" i="1"/>
  <c r="V365" i="1"/>
  <c r="W365" i="1"/>
  <c r="X365" i="1"/>
  <c r="Y365" i="1"/>
  <c r="Z365" i="1"/>
  <c r="AC365" i="1"/>
  <c r="AF365" i="1"/>
  <c r="AI365" i="1"/>
  <c r="AL365" i="1"/>
  <c r="AO365" i="1"/>
  <c r="AR365" i="1"/>
  <c r="T363" i="1"/>
  <c r="U363" i="1"/>
  <c r="V363" i="1"/>
  <c r="W363" i="1"/>
  <c r="X363" i="1"/>
  <c r="Y363" i="1"/>
  <c r="Z363" i="1"/>
  <c r="AC363" i="1"/>
  <c r="AF363" i="1"/>
  <c r="AI363" i="1"/>
  <c r="AL363" i="1"/>
  <c r="AO363" i="1"/>
  <c r="AR363" i="1"/>
  <c r="T364" i="1"/>
  <c r="U364" i="1"/>
  <c r="V364" i="1"/>
  <c r="W364" i="1"/>
  <c r="X364" i="1"/>
  <c r="Y364" i="1"/>
  <c r="Z364" i="1"/>
  <c r="AC364" i="1"/>
  <c r="AF364" i="1"/>
  <c r="AI364" i="1"/>
  <c r="AL364" i="1"/>
  <c r="AO364" i="1"/>
  <c r="AR364" i="1"/>
  <c r="T360" i="1"/>
  <c r="U360" i="1"/>
  <c r="V360" i="1"/>
  <c r="W360" i="1"/>
  <c r="X360" i="1"/>
  <c r="Y360" i="1"/>
  <c r="Z360" i="1"/>
  <c r="AC360" i="1"/>
  <c r="AF360" i="1"/>
  <c r="AI360" i="1"/>
  <c r="AL360" i="1"/>
  <c r="AO360" i="1"/>
  <c r="AR360" i="1"/>
  <c r="T359" i="1"/>
  <c r="U359" i="1"/>
  <c r="V359" i="1"/>
  <c r="W359" i="1"/>
  <c r="X359" i="1"/>
  <c r="Y359" i="1"/>
  <c r="Z359" i="1"/>
  <c r="AC359" i="1"/>
  <c r="AF359" i="1"/>
  <c r="AI359" i="1"/>
  <c r="AL359" i="1"/>
  <c r="AO359" i="1"/>
  <c r="AR359" i="1"/>
  <c r="T356" i="1"/>
  <c r="U356" i="1"/>
  <c r="V356" i="1"/>
  <c r="W356" i="1"/>
  <c r="X356" i="1"/>
  <c r="Y356" i="1"/>
  <c r="Z356" i="1"/>
  <c r="AC356" i="1"/>
  <c r="AF356" i="1"/>
  <c r="AI356" i="1"/>
  <c r="AL356" i="1"/>
  <c r="AO356" i="1"/>
  <c r="AR356" i="1"/>
  <c r="T355" i="1"/>
  <c r="U355" i="1"/>
  <c r="V355" i="1"/>
  <c r="W355" i="1"/>
  <c r="X355" i="1"/>
  <c r="Y355" i="1"/>
  <c r="Z355" i="1"/>
  <c r="AC355" i="1"/>
  <c r="AF355" i="1"/>
  <c r="AI355" i="1"/>
  <c r="AL355" i="1"/>
  <c r="AO355" i="1"/>
  <c r="AR355" i="1"/>
  <c r="T353" i="1"/>
  <c r="U353" i="1"/>
  <c r="V353" i="1"/>
  <c r="W353" i="1"/>
  <c r="X353" i="1"/>
  <c r="Y353" i="1"/>
  <c r="Z353" i="1"/>
  <c r="AC353" i="1"/>
  <c r="AF353" i="1"/>
  <c r="AI353" i="1"/>
  <c r="AL353" i="1"/>
  <c r="AO353" i="1"/>
  <c r="AR353" i="1"/>
  <c r="T351" i="1"/>
  <c r="U351" i="1"/>
  <c r="V351" i="1"/>
  <c r="W351" i="1"/>
  <c r="X351" i="1"/>
  <c r="Y351" i="1"/>
  <c r="Z351" i="1"/>
  <c r="AC351" i="1"/>
  <c r="AF351" i="1"/>
  <c r="AI351" i="1"/>
  <c r="AL351" i="1"/>
  <c r="AO351" i="1"/>
  <c r="AR351" i="1"/>
  <c r="T352" i="1"/>
  <c r="U352" i="1"/>
  <c r="V352" i="1"/>
  <c r="W352" i="1"/>
  <c r="X352" i="1"/>
  <c r="Y352" i="1"/>
  <c r="Z352" i="1"/>
  <c r="AC352" i="1"/>
  <c r="AF352" i="1"/>
  <c r="AI352" i="1"/>
  <c r="AL352" i="1"/>
  <c r="AO352" i="1"/>
  <c r="AR352" i="1"/>
  <c r="T349" i="1"/>
  <c r="U349" i="1"/>
  <c r="V349" i="1"/>
  <c r="W349" i="1"/>
  <c r="X349" i="1"/>
  <c r="Y349" i="1"/>
  <c r="Z349" i="1"/>
  <c r="AC349" i="1"/>
  <c r="AF349" i="1"/>
  <c r="AI349" i="1"/>
  <c r="AL349" i="1"/>
  <c r="AO349" i="1"/>
  <c r="AR349" i="1"/>
  <c r="T347" i="1"/>
  <c r="U347" i="1"/>
  <c r="V347" i="1"/>
  <c r="W347" i="1"/>
  <c r="X347" i="1"/>
  <c r="Y347" i="1"/>
  <c r="Z347" i="1"/>
  <c r="AC347" i="1"/>
  <c r="AF347" i="1"/>
  <c r="AI347" i="1"/>
  <c r="AL347" i="1"/>
  <c r="AO347" i="1"/>
  <c r="AR347" i="1"/>
  <c r="T345" i="1"/>
  <c r="U345" i="1"/>
  <c r="V345" i="1"/>
  <c r="W345" i="1"/>
  <c r="X345" i="1"/>
  <c r="Y345" i="1"/>
  <c r="Z345" i="1"/>
  <c r="AC345" i="1"/>
  <c r="AF345" i="1"/>
  <c r="AI345" i="1"/>
  <c r="AL345" i="1"/>
  <c r="AO345" i="1"/>
  <c r="AR345" i="1"/>
  <c r="T343" i="1"/>
  <c r="U343" i="1"/>
  <c r="V343" i="1"/>
  <c r="W343" i="1"/>
  <c r="X343" i="1"/>
  <c r="Y343" i="1"/>
  <c r="Z343" i="1"/>
  <c r="AC343" i="1"/>
  <c r="AF343" i="1"/>
  <c r="AI343" i="1"/>
  <c r="AL343" i="1"/>
  <c r="AO343" i="1"/>
  <c r="AR343" i="1"/>
  <c r="T341" i="1"/>
  <c r="U341" i="1"/>
  <c r="V341" i="1"/>
  <c r="W341" i="1"/>
  <c r="X341" i="1"/>
  <c r="Y341" i="1"/>
  <c r="Z341" i="1"/>
  <c r="AC341" i="1"/>
  <c r="AF341" i="1"/>
  <c r="AI341" i="1"/>
  <c r="AL341" i="1"/>
  <c r="AO341" i="1"/>
  <c r="AR341" i="1"/>
  <c r="T339" i="1"/>
  <c r="U339" i="1"/>
  <c r="V339" i="1"/>
  <c r="W339" i="1"/>
  <c r="X339" i="1"/>
  <c r="Y339" i="1"/>
  <c r="Z339" i="1"/>
  <c r="AC339" i="1"/>
  <c r="AF339" i="1"/>
  <c r="AI339" i="1"/>
  <c r="AL339" i="1"/>
  <c r="AO339" i="1"/>
  <c r="AR339" i="1"/>
  <c r="T338" i="1"/>
  <c r="U338" i="1"/>
  <c r="V338" i="1"/>
  <c r="W338" i="1"/>
  <c r="X338" i="1"/>
  <c r="Y338" i="1"/>
  <c r="Z338" i="1"/>
  <c r="AC338" i="1"/>
  <c r="AF338" i="1"/>
  <c r="AI338" i="1"/>
  <c r="AL338" i="1"/>
  <c r="AO338" i="1"/>
  <c r="AR338" i="1"/>
  <c r="T335" i="1"/>
  <c r="U335" i="1"/>
  <c r="V335" i="1"/>
  <c r="W335" i="1"/>
  <c r="X335" i="1"/>
  <c r="Y335" i="1"/>
  <c r="Z335" i="1"/>
  <c r="AC335" i="1"/>
  <c r="AF335" i="1"/>
  <c r="AI335" i="1"/>
  <c r="AL335" i="1"/>
  <c r="AO335" i="1"/>
  <c r="AR335" i="1"/>
  <c r="T333" i="1"/>
  <c r="U333" i="1"/>
  <c r="V333" i="1"/>
  <c r="W333" i="1"/>
  <c r="X333" i="1"/>
  <c r="Y333" i="1"/>
  <c r="Z333" i="1"/>
  <c r="AC333" i="1"/>
  <c r="AF333" i="1"/>
  <c r="AI333" i="1"/>
  <c r="AL333" i="1"/>
  <c r="AO333" i="1"/>
  <c r="AR333" i="1"/>
  <c r="T332" i="1"/>
  <c r="U332" i="1"/>
  <c r="V332" i="1"/>
  <c r="W332" i="1"/>
  <c r="X332" i="1"/>
  <c r="Y332" i="1"/>
  <c r="Z332" i="1"/>
  <c r="AC332" i="1"/>
  <c r="AF332" i="1"/>
  <c r="AI332" i="1"/>
  <c r="AL332" i="1"/>
  <c r="AO332" i="1"/>
  <c r="AR332" i="1"/>
  <c r="T328" i="1"/>
  <c r="U328" i="1"/>
  <c r="V328" i="1"/>
  <c r="W328" i="1"/>
  <c r="X328" i="1"/>
  <c r="Y328" i="1"/>
  <c r="Z328" i="1"/>
  <c r="AC328" i="1"/>
  <c r="AF328" i="1"/>
  <c r="AI328" i="1"/>
  <c r="AL328" i="1"/>
  <c r="AO328" i="1"/>
  <c r="AR328" i="1"/>
  <c r="T329" i="1"/>
  <c r="U329" i="1"/>
  <c r="V329" i="1"/>
  <c r="W329" i="1"/>
  <c r="X329" i="1"/>
  <c r="Y329" i="1"/>
  <c r="Z329" i="1"/>
  <c r="AC329" i="1"/>
  <c r="AF329" i="1"/>
  <c r="AI329" i="1"/>
  <c r="AL329" i="1"/>
  <c r="AO329" i="1"/>
  <c r="AR329" i="1"/>
  <c r="T323" i="1"/>
  <c r="U323" i="1"/>
  <c r="V323" i="1"/>
  <c r="W323" i="1"/>
  <c r="X323" i="1"/>
  <c r="Y323" i="1"/>
  <c r="Z323" i="1"/>
  <c r="AC323" i="1"/>
  <c r="AF323" i="1"/>
  <c r="AI323" i="1"/>
  <c r="AL323" i="1"/>
  <c r="AO323" i="1"/>
  <c r="AR323" i="1"/>
  <c r="T324" i="1"/>
  <c r="U324" i="1"/>
  <c r="V324" i="1"/>
  <c r="W324" i="1"/>
  <c r="X324" i="1"/>
  <c r="Y324" i="1"/>
  <c r="Z324" i="1"/>
  <c r="AC324" i="1"/>
  <c r="AF324" i="1"/>
  <c r="AI324" i="1"/>
  <c r="AL324" i="1"/>
  <c r="AO324" i="1"/>
  <c r="AR324" i="1"/>
  <c r="T325" i="1"/>
  <c r="U325" i="1"/>
  <c r="V325" i="1"/>
  <c r="W325" i="1"/>
  <c r="X325" i="1"/>
  <c r="Y325" i="1"/>
  <c r="Z325" i="1"/>
  <c r="AC325" i="1"/>
  <c r="AF325" i="1"/>
  <c r="AI325" i="1"/>
  <c r="AL325" i="1"/>
  <c r="AO325" i="1"/>
  <c r="AR325" i="1"/>
  <c r="T320" i="1"/>
  <c r="U320" i="1"/>
  <c r="V320" i="1"/>
  <c r="W320" i="1"/>
  <c r="X320" i="1"/>
  <c r="Y320" i="1"/>
  <c r="Z320" i="1"/>
  <c r="AC320" i="1"/>
  <c r="AF320" i="1"/>
  <c r="AI320" i="1"/>
  <c r="AL320" i="1"/>
  <c r="AO320" i="1"/>
  <c r="AR320" i="1"/>
  <c r="T321" i="1"/>
  <c r="U321" i="1"/>
  <c r="V321" i="1"/>
  <c r="W321" i="1"/>
  <c r="X321" i="1"/>
  <c r="Y321" i="1"/>
  <c r="Z321" i="1"/>
  <c r="AC321" i="1"/>
  <c r="AF321" i="1"/>
  <c r="AI321" i="1"/>
  <c r="AL321" i="1"/>
  <c r="AO321" i="1"/>
  <c r="AR321" i="1"/>
  <c r="T318" i="1"/>
  <c r="U318" i="1"/>
  <c r="V318" i="1"/>
  <c r="W318" i="1"/>
  <c r="X318" i="1"/>
  <c r="Y318" i="1"/>
  <c r="Z318" i="1"/>
  <c r="AC318" i="1"/>
  <c r="AF318" i="1"/>
  <c r="AI318" i="1"/>
  <c r="AL318" i="1"/>
  <c r="AO318" i="1"/>
  <c r="AR318" i="1"/>
  <c r="T317" i="1"/>
  <c r="U317" i="1"/>
  <c r="V317" i="1"/>
  <c r="W317" i="1"/>
  <c r="X317" i="1"/>
  <c r="Y317" i="1"/>
  <c r="Z317" i="1"/>
  <c r="AC317" i="1"/>
  <c r="AF317" i="1"/>
  <c r="AI317" i="1"/>
  <c r="AL317" i="1"/>
  <c r="AO317" i="1"/>
  <c r="AR317" i="1"/>
  <c r="T315" i="1"/>
  <c r="U315" i="1"/>
  <c r="V315" i="1"/>
  <c r="W315" i="1"/>
  <c r="X315" i="1"/>
  <c r="Y315" i="1"/>
  <c r="Z315" i="1"/>
  <c r="AC315" i="1"/>
  <c r="AF315" i="1"/>
  <c r="AI315" i="1"/>
  <c r="AL315" i="1"/>
  <c r="AO315" i="1"/>
  <c r="AR315" i="1"/>
  <c r="T311" i="1"/>
  <c r="U311" i="1"/>
  <c r="V311" i="1"/>
  <c r="W311" i="1"/>
  <c r="X311" i="1"/>
  <c r="Y311" i="1"/>
  <c r="Z311" i="1"/>
  <c r="AC311" i="1"/>
  <c r="AF311" i="1"/>
  <c r="AI311" i="1"/>
  <c r="AL311" i="1"/>
  <c r="AO311" i="1"/>
  <c r="AR311" i="1"/>
  <c r="T309" i="1"/>
  <c r="U309" i="1"/>
  <c r="V309" i="1"/>
  <c r="W309" i="1"/>
  <c r="X309" i="1"/>
  <c r="Y309" i="1"/>
  <c r="Z309" i="1"/>
  <c r="AC309" i="1"/>
  <c r="AF309" i="1"/>
  <c r="AI309" i="1"/>
  <c r="AL309" i="1"/>
  <c r="AO309" i="1"/>
  <c r="AR309" i="1"/>
  <c r="T310" i="1"/>
  <c r="U310" i="1"/>
  <c r="V310" i="1"/>
  <c r="W310" i="1"/>
  <c r="X310" i="1"/>
  <c r="Y310" i="1"/>
  <c r="Z310" i="1"/>
  <c r="AC310" i="1"/>
  <c r="AF310" i="1"/>
  <c r="AI310" i="1"/>
  <c r="AL310" i="1"/>
  <c r="AO310" i="1"/>
  <c r="AR310" i="1"/>
  <c r="T306" i="1"/>
  <c r="U306" i="1"/>
  <c r="V306" i="1"/>
  <c r="W306" i="1"/>
  <c r="X306" i="1"/>
  <c r="Y306" i="1"/>
  <c r="Z306" i="1"/>
  <c r="AC306" i="1"/>
  <c r="AF306" i="1"/>
  <c r="AI306" i="1"/>
  <c r="AL306" i="1"/>
  <c r="AO306" i="1"/>
  <c r="AR306" i="1"/>
  <c r="T304" i="1"/>
  <c r="U304" i="1"/>
  <c r="V304" i="1"/>
  <c r="W304" i="1"/>
  <c r="X304" i="1"/>
  <c r="Y304" i="1"/>
  <c r="Z304" i="1"/>
  <c r="AC304" i="1"/>
  <c r="AF304" i="1"/>
  <c r="AI304" i="1"/>
  <c r="AL304" i="1"/>
  <c r="AO304" i="1"/>
  <c r="AR304" i="1"/>
  <c r="T307" i="1"/>
  <c r="U307" i="1"/>
  <c r="V307" i="1"/>
  <c r="W307" i="1"/>
  <c r="X307" i="1"/>
  <c r="Y307" i="1"/>
  <c r="Z307" i="1"/>
  <c r="AC307" i="1"/>
  <c r="AF307" i="1"/>
  <c r="AI307" i="1"/>
  <c r="AL307" i="1"/>
  <c r="AO307" i="1"/>
  <c r="AR307" i="1"/>
  <c r="T303" i="1"/>
  <c r="U303" i="1"/>
  <c r="V303" i="1"/>
  <c r="W303" i="1"/>
  <c r="X303" i="1"/>
  <c r="Y303" i="1"/>
  <c r="Z303" i="1"/>
  <c r="AC303" i="1"/>
  <c r="AF303" i="1"/>
  <c r="AI303" i="1"/>
  <c r="AL303" i="1"/>
  <c r="AO303" i="1"/>
  <c r="AR303" i="1"/>
  <c r="T300" i="1"/>
  <c r="U300" i="1"/>
  <c r="V300" i="1"/>
  <c r="W300" i="1"/>
  <c r="X300" i="1"/>
  <c r="Y300" i="1"/>
  <c r="Z300" i="1"/>
  <c r="AC300" i="1"/>
  <c r="AF300" i="1"/>
  <c r="AI300" i="1"/>
  <c r="AL300" i="1"/>
  <c r="AO300" i="1"/>
  <c r="AR300" i="1"/>
  <c r="T298" i="1"/>
  <c r="U298" i="1"/>
  <c r="V298" i="1"/>
  <c r="W298" i="1"/>
  <c r="X298" i="1"/>
  <c r="Y298" i="1"/>
  <c r="Z298" i="1"/>
  <c r="AC298" i="1"/>
  <c r="AF298" i="1"/>
  <c r="AI298" i="1"/>
  <c r="AL298" i="1"/>
  <c r="AO298" i="1"/>
  <c r="AR298" i="1"/>
  <c r="T299" i="1"/>
  <c r="U299" i="1"/>
  <c r="V299" i="1"/>
  <c r="W299" i="1"/>
  <c r="X299" i="1"/>
  <c r="Y299" i="1"/>
  <c r="Z299" i="1"/>
  <c r="AC299" i="1"/>
  <c r="AF299" i="1"/>
  <c r="AI299" i="1"/>
  <c r="AL299" i="1"/>
  <c r="AO299" i="1"/>
  <c r="AR299" i="1"/>
  <c r="T295" i="1"/>
  <c r="U295" i="1"/>
  <c r="V295" i="1"/>
  <c r="W295" i="1"/>
  <c r="X295" i="1"/>
  <c r="Y295" i="1"/>
  <c r="Z295" i="1"/>
  <c r="AC295" i="1"/>
  <c r="AF295" i="1"/>
  <c r="AI295" i="1"/>
  <c r="AL295" i="1"/>
  <c r="AO295" i="1"/>
  <c r="AR295" i="1"/>
  <c r="T291" i="1"/>
  <c r="U291" i="1"/>
  <c r="V291" i="1"/>
  <c r="W291" i="1"/>
  <c r="X291" i="1"/>
  <c r="Y291" i="1"/>
  <c r="Z291" i="1"/>
  <c r="AC291" i="1"/>
  <c r="AF291" i="1"/>
  <c r="AI291" i="1"/>
  <c r="AL291" i="1"/>
  <c r="AO291" i="1"/>
  <c r="AR291" i="1"/>
  <c r="T292" i="1"/>
  <c r="U292" i="1"/>
  <c r="V292" i="1"/>
  <c r="W292" i="1"/>
  <c r="X292" i="1"/>
  <c r="Y292" i="1"/>
  <c r="Z292" i="1"/>
  <c r="AC292" i="1"/>
  <c r="AF292" i="1"/>
  <c r="AI292" i="1"/>
  <c r="AL292" i="1"/>
  <c r="AO292" i="1"/>
  <c r="AR292" i="1"/>
  <c r="T293" i="1"/>
  <c r="U293" i="1"/>
  <c r="V293" i="1"/>
  <c r="W293" i="1"/>
  <c r="X293" i="1"/>
  <c r="Y293" i="1"/>
  <c r="Z293" i="1"/>
  <c r="AC293" i="1"/>
  <c r="AF293" i="1"/>
  <c r="AI293" i="1"/>
  <c r="AL293" i="1"/>
  <c r="AO293" i="1"/>
  <c r="AR293" i="1"/>
  <c r="T288" i="1"/>
  <c r="U288" i="1"/>
  <c r="V288" i="1"/>
  <c r="W288" i="1"/>
  <c r="X288" i="1"/>
  <c r="Y288" i="1"/>
  <c r="Z288" i="1"/>
  <c r="AC288" i="1"/>
  <c r="AF288" i="1"/>
  <c r="AI288" i="1"/>
  <c r="AL288" i="1"/>
  <c r="AO288" i="1"/>
  <c r="AR288" i="1"/>
  <c r="T286" i="1"/>
  <c r="U286" i="1"/>
  <c r="V286" i="1"/>
  <c r="W286" i="1"/>
  <c r="X286" i="1"/>
  <c r="Y286" i="1"/>
  <c r="Z286" i="1"/>
  <c r="AC286" i="1"/>
  <c r="AF286" i="1"/>
  <c r="AI286" i="1"/>
  <c r="AL286" i="1"/>
  <c r="AO286" i="1"/>
  <c r="AR286" i="1"/>
  <c r="T287" i="1"/>
  <c r="U287" i="1"/>
  <c r="V287" i="1"/>
  <c r="W287" i="1"/>
  <c r="X287" i="1"/>
  <c r="Y287" i="1"/>
  <c r="Z287" i="1"/>
  <c r="AC287" i="1"/>
  <c r="AF287" i="1"/>
  <c r="AI287" i="1"/>
  <c r="AL287" i="1"/>
  <c r="AO287" i="1"/>
  <c r="AR287" i="1"/>
  <c r="T283" i="1"/>
  <c r="U283" i="1"/>
  <c r="V283" i="1"/>
  <c r="W283" i="1"/>
  <c r="X283" i="1"/>
  <c r="Y283" i="1"/>
  <c r="Z283" i="1"/>
  <c r="AC283" i="1"/>
  <c r="AF283" i="1"/>
  <c r="AI283" i="1"/>
  <c r="AL283" i="1"/>
  <c r="AO283" i="1"/>
  <c r="AR283" i="1"/>
  <c r="T278" i="1"/>
  <c r="U278" i="1"/>
  <c r="V278" i="1"/>
  <c r="W278" i="1"/>
  <c r="X278" i="1"/>
  <c r="Y278" i="1"/>
  <c r="Z278" i="1"/>
  <c r="AC278" i="1"/>
  <c r="AF278" i="1"/>
  <c r="AI278" i="1"/>
  <c r="AL278" i="1"/>
  <c r="AO278" i="1"/>
  <c r="AR278" i="1"/>
  <c r="T279" i="1"/>
  <c r="U279" i="1"/>
  <c r="V279" i="1"/>
  <c r="W279" i="1"/>
  <c r="X279" i="1"/>
  <c r="Y279" i="1"/>
  <c r="Z279" i="1"/>
  <c r="AC279" i="1"/>
  <c r="AF279" i="1"/>
  <c r="AI279" i="1"/>
  <c r="AL279" i="1"/>
  <c r="AO279" i="1"/>
  <c r="AR279" i="1"/>
  <c r="T277" i="1"/>
  <c r="U277" i="1"/>
  <c r="V277" i="1"/>
  <c r="W277" i="1"/>
  <c r="X277" i="1"/>
  <c r="Y277" i="1"/>
  <c r="Z277" i="1"/>
  <c r="AC277" i="1"/>
  <c r="AF277" i="1"/>
  <c r="AI277" i="1"/>
  <c r="AL277" i="1"/>
  <c r="AO277" i="1"/>
  <c r="AR277" i="1"/>
  <c r="T274" i="1"/>
  <c r="U274" i="1"/>
  <c r="V274" i="1"/>
  <c r="W274" i="1"/>
  <c r="X274" i="1"/>
  <c r="Y274" i="1"/>
  <c r="Z274" i="1"/>
  <c r="AC274" i="1"/>
  <c r="AF274" i="1"/>
  <c r="AI274" i="1"/>
  <c r="AL274" i="1"/>
  <c r="AO274" i="1"/>
  <c r="AR274" i="1"/>
  <c r="T275" i="1"/>
  <c r="U275" i="1"/>
  <c r="V275" i="1"/>
  <c r="W275" i="1"/>
  <c r="X275" i="1"/>
  <c r="Y275" i="1"/>
  <c r="Z275" i="1"/>
  <c r="AC275" i="1"/>
  <c r="AF275" i="1"/>
  <c r="AI275" i="1"/>
  <c r="AL275" i="1"/>
  <c r="AO275" i="1"/>
  <c r="AR275" i="1"/>
  <c r="T271" i="1"/>
  <c r="U271" i="1"/>
  <c r="V271" i="1"/>
  <c r="W271" i="1"/>
  <c r="X271" i="1"/>
  <c r="Y271" i="1"/>
  <c r="Z271" i="1"/>
  <c r="AC271" i="1"/>
  <c r="AF271" i="1"/>
  <c r="AI271" i="1"/>
  <c r="AL271" i="1"/>
  <c r="AO271" i="1"/>
  <c r="AR271" i="1"/>
  <c r="T272" i="1"/>
  <c r="U272" i="1"/>
  <c r="V272" i="1"/>
  <c r="W272" i="1"/>
  <c r="X272" i="1"/>
  <c r="Y272" i="1"/>
  <c r="Z272" i="1"/>
  <c r="AC272" i="1"/>
  <c r="AF272" i="1"/>
  <c r="AI272" i="1"/>
  <c r="AL272" i="1"/>
  <c r="AO272" i="1"/>
  <c r="AR272" i="1"/>
  <c r="T268" i="1"/>
  <c r="U268" i="1"/>
  <c r="V268" i="1"/>
  <c r="W268" i="1"/>
  <c r="X268" i="1"/>
  <c r="Y268" i="1"/>
  <c r="Z268" i="1"/>
  <c r="AC268" i="1"/>
  <c r="AF268" i="1"/>
  <c r="AI268" i="1"/>
  <c r="AL268" i="1"/>
  <c r="AO268" i="1"/>
  <c r="AR268" i="1"/>
  <c r="T269" i="1"/>
  <c r="U269" i="1"/>
  <c r="V269" i="1"/>
  <c r="W269" i="1"/>
  <c r="X269" i="1"/>
  <c r="Y269" i="1"/>
  <c r="Z269" i="1"/>
  <c r="AC269" i="1"/>
  <c r="AF269" i="1"/>
  <c r="AI269" i="1"/>
  <c r="AL269" i="1"/>
  <c r="AO269" i="1"/>
  <c r="AR269" i="1"/>
  <c r="AR267" i="1"/>
  <c r="T266" i="1"/>
  <c r="U266" i="1"/>
  <c r="V266" i="1"/>
  <c r="W266" i="1"/>
  <c r="X266" i="1"/>
  <c r="Y266" i="1"/>
  <c r="Z266" i="1"/>
  <c r="AC266" i="1" s="1"/>
  <c r="AI266" i="1"/>
  <c r="AO266" i="1"/>
  <c r="T264" i="1"/>
  <c r="U264" i="1"/>
  <c r="V264" i="1"/>
  <c r="W264" i="1"/>
  <c r="X264" i="1"/>
  <c r="Y264" i="1"/>
  <c r="Z264" i="1"/>
  <c r="AC264" i="1"/>
  <c r="AF264" i="1"/>
  <c r="AI264" i="1"/>
  <c r="AL264" i="1"/>
  <c r="AO264" i="1"/>
  <c r="AR264" i="1"/>
  <c r="T263" i="1"/>
  <c r="U263" i="1"/>
  <c r="V263" i="1"/>
  <c r="W263" i="1"/>
  <c r="X263" i="1"/>
  <c r="Y263" i="1"/>
  <c r="Z263" i="1"/>
  <c r="AC263" i="1"/>
  <c r="AF263" i="1"/>
  <c r="AI263" i="1"/>
  <c r="AL263" i="1"/>
  <c r="AO263" i="1"/>
  <c r="AR263" i="1"/>
  <c r="T261" i="1"/>
  <c r="U261" i="1"/>
  <c r="V261" i="1"/>
  <c r="W261" i="1"/>
  <c r="X261" i="1"/>
  <c r="Y261" i="1"/>
  <c r="Z261" i="1"/>
  <c r="AC261" i="1"/>
  <c r="AF261" i="1"/>
  <c r="AI261" i="1"/>
  <c r="AL261" i="1"/>
  <c r="AO261" i="1"/>
  <c r="AR261" i="1"/>
  <c r="T259" i="1"/>
  <c r="U259" i="1"/>
  <c r="V259" i="1"/>
  <c r="W259" i="1"/>
  <c r="X259" i="1"/>
  <c r="Y259" i="1"/>
  <c r="Z259" i="1"/>
  <c r="AC259" i="1"/>
  <c r="AF259" i="1"/>
  <c r="AI259" i="1"/>
  <c r="AL259" i="1"/>
  <c r="AO259" i="1"/>
  <c r="AR259" i="1"/>
  <c r="T257" i="1"/>
  <c r="U257" i="1"/>
  <c r="V257" i="1"/>
  <c r="W257" i="1"/>
  <c r="X257" i="1"/>
  <c r="Y257" i="1"/>
  <c r="Z257" i="1"/>
  <c r="AC257" i="1"/>
  <c r="AF257" i="1"/>
  <c r="AI257" i="1"/>
  <c r="AL257" i="1"/>
  <c r="AO257" i="1"/>
  <c r="AR257" i="1"/>
  <c r="T255" i="1"/>
  <c r="U255" i="1"/>
  <c r="V255" i="1"/>
  <c r="W255" i="1"/>
  <c r="X255" i="1"/>
  <c r="Y255" i="1"/>
  <c r="Z255" i="1"/>
  <c r="AC255" i="1"/>
  <c r="AF255" i="1"/>
  <c r="AI255" i="1"/>
  <c r="AL255" i="1"/>
  <c r="AO255" i="1"/>
  <c r="AR255" i="1"/>
  <c r="T256" i="1"/>
  <c r="U256" i="1"/>
  <c r="V256" i="1"/>
  <c r="W256" i="1"/>
  <c r="X256" i="1"/>
  <c r="Y256" i="1"/>
  <c r="Z256" i="1"/>
  <c r="AC256" i="1"/>
  <c r="AF256" i="1"/>
  <c r="AI256" i="1"/>
  <c r="AL256" i="1"/>
  <c r="AO256" i="1"/>
  <c r="AR256" i="1"/>
  <c r="T252" i="1"/>
  <c r="U252" i="1"/>
  <c r="V252" i="1"/>
  <c r="W252" i="1"/>
  <c r="X252" i="1"/>
  <c r="Y252" i="1"/>
  <c r="Z252" i="1"/>
  <c r="AC252" i="1"/>
  <c r="AF252" i="1"/>
  <c r="AI252" i="1"/>
  <c r="AL252" i="1"/>
  <c r="AO252" i="1"/>
  <c r="AR252" i="1"/>
  <c r="T253" i="1"/>
  <c r="U253" i="1"/>
  <c r="V253" i="1"/>
  <c r="W253" i="1"/>
  <c r="X253" i="1"/>
  <c r="Y253" i="1"/>
  <c r="Z253" i="1"/>
  <c r="AC253" i="1"/>
  <c r="AF253" i="1"/>
  <c r="AI253" i="1"/>
  <c r="AL253" i="1"/>
  <c r="AO253" i="1"/>
  <c r="AR253" i="1"/>
  <c r="T249" i="1"/>
  <c r="U249" i="1"/>
  <c r="V249" i="1"/>
  <c r="W249" i="1"/>
  <c r="X249" i="1"/>
  <c r="Y249" i="1"/>
  <c r="Z249" i="1"/>
  <c r="AC249" i="1"/>
  <c r="AF249" i="1"/>
  <c r="AI249" i="1"/>
  <c r="AL249" i="1"/>
  <c r="AO249" i="1"/>
  <c r="AR249" i="1"/>
  <c r="T247" i="1"/>
  <c r="U247" i="1"/>
  <c r="V247" i="1"/>
  <c r="W247" i="1"/>
  <c r="X247" i="1"/>
  <c r="Y247" i="1"/>
  <c r="Z247" i="1"/>
  <c r="AC247" i="1"/>
  <c r="AF247" i="1"/>
  <c r="AI247" i="1"/>
  <c r="AL247" i="1"/>
  <c r="AO247" i="1"/>
  <c r="AR247" i="1"/>
  <c r="T246" i="1"/>
  <c r="U246" i="1"/>
  <c r="V246" i="1"/>
  <c r="W246" i="1"/>
  <c r="X246" i="1"/>
  <c r="Y246" i="1"/>
  <c r="Z246" i="1"/>
  <c r="AC246" i="1"/>
  <c r="AF246" i="1"/>
  <c r="AI246" i="1"/>
  <c r="AL246" i="1"/>
  <c r="AO246" i="1"/>
  <c r="AR246" i="1"/>
  <c r="T242" i="1"/>
  <c r="U242" i="1"/>
  <c r="V242" i="1"/>
  <c r="W242" i="1"/>
  <c r="X242" i="1"/>
  <c r="Y242" i="1"/>
  <c r="Z242" i="1"/>
  <c r="AC242" i="1"/>
  <c r="AF242" i="1"/>
  <c r="AI242" i="1"/>
  <c r="AL242" i="1"/>
  <c r="AO242" i="1"/>
  <c r="AR242" i="1"/>
  <c r="T244" i="1"/>
  <c r="U244" i="1"/>
  <c r="V244" i="1"/>
  <c r="W244" i="1"/>
  <c r="X244" i="1"/>
  <c r="Y244" i="1"/>
  <c r="Z244" i="1"/>
  <c r="AC244" i="1"/>
  <c r="AF244" i="1"/>
  <c r="AI244" i="1"/>
  <c r="AL244" i="1"/>
  <c r="AO244" i="1"/>
  <c r="AR244" i="1"/>
  <c r="T241" i="1"/>
  <c r="U241" i="1"/>
  <c r="V241" i="1"/>
  <c r="W241" i="1"/>
  <c r="X241" i="1"/>
  <c r="Y241" i="1"/>
  <c r="Z241" i="1"/>
  <c r="AC241" i="1"/>
  <c r="AF241" i="1"/>
  <c r="AI241" i="1"/>
  <c r="AL241" i="1"/>
  <c r="AO241" i="1"/>
  <c r="AR241" i="1"/>
  <c r="T238" i="1"/>
  <c r="U238" i="1"/>
  <c r="V238" i="1"/>
  <c r="W238" i="1"/>
  <c r="X238" i="1"/>
  <c r="Y238" i="1"/>
  <c r="Z238" i="1"/>
  <c r="AC238" i="1"/>
  <c r="AF238" i="1"/>
  <c r="AI238" i="1"/>
  <c r="AL238" i="1"/>
  <c r="AO238" i="1"/>
  <c r="AR238" i="1"/>
  <c r="T239" i="1"/>
  <c r="U239" i="1"/>
  <c r="V239" i="1"/>
  <c r="W239" i="1"/>
  <c r="X239" i="1"/>
  <c r="Y239" i="1"/>
  <c r="Z239" i="1"/>
  <c r="AC239" i="1"/>
  <c r="AF239" i="1"/>
  <c r="AI239" i="1"/>
  <c r="AL239" i="1"/>
  <c r="AO239" i="1"/>
  <c r="AR239" i="1"/>
  <c r="T237" i="1"/>
  <c r="U237" i="1"/>
  <c r="V237" i="1"/>
  <c r="W237" i="1"/>
  <c r="X237" i="1"/>
  <c r="Y237" i="1"/>
  <c r="Z237" i="1"/>
  <c r="AC237" i="1"/>
  <c r="AF237" i="1"/>
  <c r="AI237" i="1"/>
  <c r="AL237" i="1"/>
  <c r="AO237" i="1"/>
  <c r="AR237" i="1"/>
  <c r="T235" i="1"/>
  <c r="U235" i="1"/>
  <c r="V235" i="1"/>
  <c r="W235" i="1"/>
  <c r="X235" i="1"/>
  <c r="Y235" i="1"/>
  <c r="Z235" i="1"/>
  <c r="AC235" i="1"/>
  <c r="AF235" i="1"/>
  <c r="AI235" i="1"/>
  <c r="AL235" i="1"/>
  <c r="AO235" i="1"/>
  <c r="AR235" i="1"/>
  <c r="T233" i="1"/>
  <c r="U233" i="1"/>
  <c r="V233" i="1"/>
  <c r="W233" i="1"/>
  <c r="X233" i="1"/>
  <c r="Y233" i="1"/>
  <c r="Z233" i="1"/>
  <c r="AC233" i="1"/>
  <c r="AF233" i="1"/>
  <c r="AI233" i="1"/>
  <c r="AL233" i="1"/>
  <c r="AO233" i="1"/>
  <c r="AR233" i="1"/>
  <c r="T231" i="1"/>
  <c r="U231" i="1"/>
  <c r="V231" i="1"/>
  <c r="W231" i="1"/>
  <c r="X231" i="1"/>
  <c r="Y231" i="1"/>
  <c r="Z231" i="1"/>
  <c r="AC231" i="1"/>
  <c r="AF231" i="1"/>
  <c r="AI231" i="1"/>
  <c r="AL231" i="1"/>
  <c r="AO231" i="1"/>
  <c r="AR231" i="1"/>
  <c r="T228" i="1"/>
  <c r="U228" i="1"/>
  <c r="V228" i="1"/>
  <c r="W228" i="1"/>
  <c r="X228" i="1"/>
  <c r="Y228" i="1"/>
  <c r="Z228" i="1"/>
  <c r="AC228" i="1"/>
  <c r="AF228" i="1"/>
  <c r="AI228" i="1"/>
  <c r="AL228" i="1"/>
  <c r="AO228" i="1"/>
  <c r="AR228" i="1"/>
  <c r="T229" i="1"/>
  <c r="U229" i="1"/>
  <c r="V229" i="1"/>
  <c r="W229" i="1"/>
  <c r="X229" i="1"/>
  <c r="Y229" i="1"/>
  <c r="Z229" i="1"/>
  <c r="AC229" i="1"/>
  <c r="AF229" i="1"/>
  <c r="AI229" i="1"/>
  <c r="AL229" i="1"/>
  <c r="AO229" i="1"/>
  <c r="AR229" i="1"/>
  <c r="T225" i="1"/>
  <c r="U225" i="1"/>
  <c r="V225" i="1"/>
  <c r="W225" i="1"/>
  <c r="X225" i="1"/>
  <c r="Y225" i="1"/>
  <c r="Z225" i="1"/>
  <c r="AC225" i="1"/>
  <c r="AF225" i="1"/>
  <c r="AI225" i="1"/>
  <c r="AL225" i="1"/>
  <c r="AO225" i="1"/>
  <c r="AR225" i="1"/>
  <c r="T226" i="1"/>
  <c r="U226" i="1"/>
  <c r="V226" i="1"/>
  <c r="W226" i="1"/>
  <c r="X226" i="1"/>
  <c r="Y226" i="1"/>
  <c r="Z226" i="1"/>
  <c r="AC226" i="1"/>
  <c r="AF226" i="1"/>
  <c r="AI226" i="1"/>
  <c r="AL226" i="1"/>
  <c r="AO226" i="1"/>
  <c r="AR226" i="1"/>
  <c r="T223" i="1"/>
  <c r="U223" i="1"/>
  <c r="V223" i="1"/>
  <c r="W223" i="1"/>
  <c r="X223" i="1"/>
  <c r="Y223" i="1"/>
  <c r="Z223" i="1"/>
  <c r="AC223" i="1"/>
  <c r="AF223" i="1"/>
  <c r="AI223" i="1"/>
  <c r="AL223" i="1"/>
  <c r="AO223" i="1"/>
  <c r="AR223" i="1"/>
  <c r="T221" i="1"/>
  <c r="U221" i="1"/>
  <c r="V221" i="1"/>
  <c r="W221" i="1"/>
  <c r="X221" i="1"/>
  <c r="Y221" i="1"/>
  <c r="Z221" i="1"/>
  <c r="AC221" i="1"/>
  <c r="AF221" i="1"/>
  <c r="AI221" i="1"/>
  <c r="AL221" i="1"/>
  <c r="AO221" i="1"/>
  <c r="AR221" i="1"/>
  <c r="T222" i="1"/>
  <c r="U222" i="1"/>
  <c r="V222" i="1"/>
  <c r="W222" i="1"/>
  <c r="X222" i="1"/>
  <c r="Y222" i="1"/>
  <c r="Z222" i="1"/>
  <c r="AC222" i="1"/>
  <c r="AF222" i="1"/>
  <c r="AI222" i="1"/>
  <c r="AL222" i="1"/>
  <c r="AO222" i="1"/>
  <c r="AR222" i="1"/>
  <c r="T218" i="1"/>
  <c r="U218" i="1"/>
  <c r="V218" i="1"/>
  <c r="W218" i="1"/>
  <c r="X218" i="1"/>
  <c r="Y218" i="1"/>
  <c r="Z218" i="1"/>
  <c r="AC218" i="1"/>
  <c r="AF218" i="1"/>
  <c r="AI218" i="1"/>
  <c r="AL218" i="1"/>
  <c r="AO218" i="1"/>
  <c r="AR218" i="1"/>
  <c r="T216" i="1"/>
  <c r="U216" i="1"/>
  <c r="V216" i="1"/>
  <c r="W216" i="1"/>
  <c r="X216" i="1"/>
  <c r="Y216" i="1"/>
  <c r="Z216" i="1"/>
  <c r="AC216" i="1"/>
  <c r="AF216" i="1"/>
  <c r="AI216" i="1"/>
  <c r="AL216" i="1"/>
  <c r="AO216" i="1"/>
  <c r="AR216" i="1"/>
  <c r="T217" i="1"/>
  <c r="U217" i="1"/>
  <c r="V217" i="1"/>
  <c r="W217" i="1"/>
  <c r="X217" i="1"/>
  <c r="Y217" i="1"/>
  <c r="Z217" i="1"/>
  <c r="AC217" i="1"/>
  <c r="AF217" i="1"/>
  <c r="AI217" i="1"/>
  <c r="AL217" i="1"/>
  <c r="AO217" i="1"/>
  <c r="AR217" i="1"/>
  <c r="T215" i="1"/>
  <c r="U215" i="1"/>
  <c r="V215" i="1"/>
  <c r="W215" i="1"/>
  <c r="X215" i="1"/>
  <c r="Y215" i="1"/>
  <c r="Z215" i="1"/>
  <c r="AC215" i="1"/>
  <c r="AF215" i="1"/>
  <c r="AI215" i="1"/>
  <c r="AL215" i="1"/>
  <c r="AO215" i="1"/>
  <c r="AR215" i="1"/>
  <c r="T212" i="1"/>
  <c r="U212" i="1"/>
  <c r="V212" i="1"/>
  <c r="W212" i="1"/>
  <c r="X212" i="1"/>
  <c r="Y212" i="1"/>
  <c r="Z212" i="1"/>
  <c r="AC212" i="1"/>
  <c r="AF212" i="1"/>
  <c r="AI212" i="1"/>
  <c r="AL212" i="1"/>
  <c r="AO212" i="1"/>
  <c r="AR212" i="1"/>
  <c r="T210" i="1"/>
  <c r="U210" i="1"/>
  <c r="V210" i="1"/>
  <c r="W210" i="1"/>
  <c r="X210" i="1"/>
  <c r="Y210" i="1"/>
  <c r="Z210" i="1"/>
  <c r="AC210" i="1"/>
  <c r="AF210" i="1"/>
  <c r="AI210" i="1"/>
  <c r="AL210" i="1"/>
  <c r="AO210" i="1"/>
  <c r="AR210" i="1"/>
  <c r="T208" i="1"/>
  <c r="U208" i="1"/>
  <c r="V208" i="1"/>
  <c r="W208" i="1"/>
  <c r="X208" i="1"/>
  <c r="Y208" i="1"/>
  <c r="Z208" i="1"/>
  <c r="AC208" i="1"/>
  <c r="AF208" i="1"/>
  <c r="AI208" i="1"/>
  <c r="AL208" i="1"/>
  <c r="AO208" i="1"/>
  <c r="AR208" i="1"/>
  <c r="T205" i="1"/>
  <c r="U205" i="1"/>
  <c r="V205" i="1"/>
  <c r="W205" i="1"/>
  <c r="X205" i="1"/>
  <c r="Y205" i="1"/>
  <c r="Z205" i="1"/>
  <c r="AC205" i="1"/>
  <c r="AF205" i="1"/>
  <c r="AI205" i="1"/>
  <c r="AL205" i="1"/>
  <c r="AO205" i="1"/>
  <c r="AR205" i="1"/>
  <c r="T207" i="1"/>
  <c r="U207" i="1"/>
  <c r="V207" i="1"/>
  <c r="W207" i="1"/>
  <c r="X207" i="1"/>
  <c r="Y207" i="1"/>
  <c r="Z207" i="1"/>
  <c r="AC207" i="1"/>
  <c r="AF207" i="1"/>
  <c r="AI207" i="1"/>
  <c r="AL207" i="1"/>
  <c r="AO207" i="1"/>
  <c r="AR207" i="1"/>
  <c r="T203" i="1"/>
  <c r="U203" i="1"/>
  <c r="V203" i="1"/>
  <c r="W203" i="1"/>
  <c r="X203" i="1"/>
  <c r="Y203" i="1"/>
  <c r="Z203" i="1"/>
  <c r="AC203" i="1"/>
  <c r="AF203" i="1"/>
  <c r="AI203" i="1"/>
  <c r="AL203" i="1"/>
  <c r="AO203" i="1"/>
  <c r="AR203" i="1"/>
  <c r="T200" i="1"/>
  <c r="U200" i="1"/>
  <c r="V200" i="1"/>
  <c r="W200" i="1"/>
  <c r="X200" i="1"/>
  <c r="Y200" i="1"/>
  <c r="Z200" i="1"/>
  <c r="AC200" i="1"/>
  <c r="AF200" i="1"/>
  <c r="AI200" i="1"/>
  <c r="AL200" i="1"/>
  <c r="AO200" i="1"/>
  <c r="AR200" i="1"/>
  <c r="T198" i="1"/>
  <c r="U198" i="1"/>
  <c r="V198" i="1"/>
  <c r="W198" i="1"/>
  <c r="X198" i="1"/>
  <c r="Y198" i="1"/>
  <c r="Z198" i="1"/>
  <c r="AC198" i="1"/>
  <c r="AF198" i="1"/>
  <c r="AI198" i="1"/>
  <c r="AL198" i="1"/>
  <c r="AO198" i="1"/>
  <c r="AR198" i="1"/>
  <c r="T197" i="1"/>
  <c r="U197" i="1"/>
  <c r="V197" i="1"/>
  <c r="W197" i="1"/>
  <c r="X197" i="1"/>
  <c r="Y197" i="1"/>
  <c r="Z197" i="1"/>
  <c r="AC197" i="1"/>
  <c r="AF197" i="1"/>
  <c r="AI197" i="1"/>
  <c r="AL197" i="1"/>
  <c r="AO197" i="1"/>
  <c r="AR197" i="1"/>
  <c r="T194" i="1"/>
  <c r="U194" i="1"/>
  <c r="V194" i="1"/>
  <c r="W194" i="1"/>
  <c r="X194" i="1"/>
  <c r="Y194" i="1"/>
  <c r="Z194" i="1"/>
  <c r="AC194" i="1"/>
  <c r="AF194" i="1"/>
  <c r="AI194" i="1"/>
  <c r="AL194" i="1"/>
  <c r="AO194" i="1"/>
  <c r="AR194" i="1"/>
  <c r="T193" i="1"/>
  <c r="U193" i="1"/>
  <c r="V193" i="1"/>
  <c r="W193" i="1"/>
  <c r="X193" i="1"/>
  <c r="Y193" i="1"/>
  <c r="Z193" i="1"/>
  <c r="AC193" i="1"/>
  <c r="AF193" i="1"/>
  <c r="AI193" i="1"/>
  <c r="AL193" i="1"/>
  <c r="AO193" i="1"/>
  <c r="AR193" i="1"/>
  <c r="T195" i="1"/>
  <c r="U195" i="1"/>
  <c r="V195" i="1"/>
  <c r="W195" i="1"/>
  <c r="X195" i="1"/>
  <c r="Y195" i="1"/>
  <c r="Z195" i="1"/>
  <c r="AC195" i="1"/>
  <c r="AF195" i="1"/>
  <c r="AI195" i="1"/>
  <c r="AL195" i="1"/>
  <c r="AO195" i="1"/>
  <c r="AR195" i="1"/>
  <c r="T189" i="1"/>
  <c r="U189" i="1"/>
  <c r="V189" i="1"/>
  <c r="W189" i="1"/>
  <c r="X189" i="1"/>
  <c r="Y189" i="1"/>
  <c r="Z189" i="1"/>
  <c r="AC189" i="1"/>
  <c r="AF189" i="1"/>
  <c r="AI189" i="1"/>
  <c r="AL189" i="1"/>
  <c r="AO189" i="1"/>
  <c r="AR189" i="1"/>
  <c r="T191" i="1"/>
  <c r="U191" i="1"/>
  <c r="V191" i="1"/>
  <c r="W191" i="1"/>
  <c r="X191" i="1"/>
  <c r="Y191" i="1"/>
  <c r="Z191" i="1"/>
  <c r="AC191" i="1"/>
  <c r="AF191" i="1"/>
  <c r="AI191" i="1"/>
  <c r="AL191" i="1"/>
  <c r="AO191" i="1"/>
  <c r="AR191" i="1"/>
  <c r="T187" i="1"/>
  <c r="U187" i="1"/>
  <c r="V187" i="1"/>
  <c r="W187" i="1"/>
  <c r="X187" i="1"/>
  <c r="Y187" i="1"/>
  <c r="Z187" i="1"/>
  <c r="AC187" i="1"/>
  <c r="AF187" i="1"/>
  <c r="AI187" i="1"/>
  <c r="AL187" i="1"/>
  <c r="AO187" i="1"/>
  <c r="AR187" i="1"/>
  <c r="T188" i="1"/>
  <c r="U188" i="1"/>
  <c r="V188" i="1"/>
  <c r="W188" i="1"/>
  <c r="X188" i="1"/>
  <c r="Y188" i="1"/>
  <c r="Z188" i="1"/>
  <c r="AC188" i="1"/>
  <c r="AF188" i="1"/>
  <c r="AI188" i="1"/>
  <c r="AL188" i="1"/>
  <c r="AO188" i="1"/>
  <c r="AR188" i="1"/>
  <c r="T181" i="1"/>
  <c r="U181" i="1"/>
  <c r="V181" i="1"/>
  <c r="W181" i="1"/>
  <c r="X181" i="1"/>
  <c r="Y181" i="1"/>
  <c r="Z181" i="1"/>
  <c r="AC181" i="1"/>
  <c r="AF181" i="1"/>
  <c r="AI181" i="1"/>
  <c r="AL181" i="1"/>
  <c r="AO181" i="1"/>
  <c r="AR181" i="1"/>
  <c r="T182" i="1"/>
  <c r="U182" i="1"/>
  <c r="V182" i="1"/>
  <c r="W182" i="1"/>
  <c r="X182" i="1"/>
  <c r="Y182" i="1"/>
  <c r="Z182" i="1"/>
  <c r="AC182" i="1"/>
  <c r="AF182" i="1"/>
  <c r="AI182" i="1"/>
  <c r="AL182" i="1"/>
  <c r="AO182" i="1"/>
  <c r="AR182" i="1"/>
  <c r="T177" i="1"/>
  <c r="U177" i="1"/>
  <c r="V177" i="1"/>
  <c r="W177" i="1"/>
  <c r="X177" i="1"/>
  <c r="Y177" i="1"/>
  <c r="Z177" i="1"/>
  <c r="AC177" i="1"/>
  <c r="AF177" i="1"/>
  <c r="AI177" i="1"/>
  <c r="AL177" i="1"/>
  <c r="AO177" i="1"/>
  <c r="AR177" i="1"/>
  <c r="T178" i="1"/>
  <c r="U178" i="1"/>
  <c r="V178" i="1"/>
  <c r="W178" i="1"/>
  <c r="X178" i="1"/>
  <c r="Y178" i="1"/>
  <c r="Z178" i="1"/>
  <c r="AC178" i="1"/>
  <c r="AF178" i="1"/>
  <c r="AI178" i="1"/>
  <c r="AL178" i="1"/>
  <c r="AO178" i="1"/>
  <c r="AR178" i="1"/>
  <c r="T180" i="1"/>
  <c r="U180" i="1"/>
  <c r="V180" i="1"/>
  <c r="W180" i="1"/>
  <c r="X180" i="1"/>
  <c r="Y180" i="1"/>
  <c r="Z180" i="1"/>
  <c r="AC180" i="1"/>
  <c r="AF180" i="1"/>
  <c r="AI180" i="1"/>
  <c r="AL180" i="1"/>
  <c r="AO180" i="1"/>
  <c r="AR180" i="1"/>
  <c r="T175" i="1"/>
  <c r="U175" i="1"/>
  <c r="V175" i="1"/>
  <c r="W175" i="1"/>
  <c r="X175" i="1"/>
  <c r="Y175" i="1"/>
  <c r="Z175" i="1"/>
  <c r="AC175" i="1"/>
  <c r="AF175" i="1"/>
  <c r="AI175" i="1"/>
  <c r="AL175" i="1"/>
  <c r="AO175" i="1"/>
  <c r="AR175" i="1"/>
  <c r="T174" i="1"/>
  <c r="U174" i="1"/>
  <c r="V174" i="1"/>
  <c r="W174" i="1"/>
  <c r="X174" i="1"/>
  <c r="Y174" i="1"/>
  <c r="Z174" i="1"/>
  <c r="AC174" i="1"/>
  <c r="AF174" i="1"/>
  <c r="AI174" i="1"/>
  <c r="AL174" i="1"/>
  <c r="AO174" i="1"/>
  <c r="AR174" i="1"/>
  <c r="T172" i="1"/>
  <c r="U172" i="1"/>
  <c r="V172" i="1"/>
  <c r="W172" i="1"/>
  <c r="X172" i="1"/>
  <c r="Y172" i="1"/>
  <c r="Z172" i="1"/>
  <c r="AC172" i="1"/>
  <c r="AF172" i="1"/>
  <c r="AI172" i="1"/>
  <c r="AL172" i="1"/>
  <c r="AO172" i="1"/>
  <c r="AR172" i="1"/>
  <c r="T171" i="1"/>
  <c r="U171" i="1"/>
  <c r="V171" i="1"/>
  <c r="W171" i="1"/>
  <c r="X171" i="1"/>
  <c r="Y171" i="1"/>
  <c r="Z171" i="1"/>
  <c r="AC171" i="1"/>
  <c r="AF171" i="1"/>
  <c r="AI171" i="1"/>
  <c r="AL171" i="1"/>
  <c r="AO171" i="1"/>
  <c r="AR171" i="1"/>
  <c r="T168" i="1"/>
  <c r="U168" i="1"/>
  <c r="V168" i="1"/>
  <c r="W168" i="1"/>
  <c r="X168" i="1"/>
  <c r="Y168" i="1"/>
  <c r="Z168" i="1"/>
  <c r="AC168" i="1"/>
  <c r="AF168" i="1"/>
  <c r="AI168" i="1"/>
  <c r="AL168" i="1"/>
  <c r="AO168" i="1"/>
  <c r="AR168" i="1"/>
  <c r="T166" i="1"/>
  <c r="U166" i="1"/>
  <c r="V166" i="1"/>
  <c r="W166" i="1"/>
  <c r="X166" i="1"/>
  <c r="Y166" i="1"/>
  <c r="Z166" i="1"/>
  <c r="AC166" i="1"/>
  <c r="AF166" i="1"/>
  <c r="AI166" i="1"/>
  <c r="AL166" i="1"/>
  <c r="AO166" i="1"/>
  <c r="AR166" i="1"/>
  <c r="T165" i="1"/>
  <c r="U165" i="1"/>
  <c r="V165" i="1"/>
  <c r="W165" i="1"/>
  <c r="X165" i="1"/>
  <c r="Y165" i="1"/>
  <c r="Z165" i="1"/>
  <c r="AC165" i="1"/>
  <c r="AF165" i="1"/>
  <c r="AI165" i="1"/>
  <c r="AL165" i="1"/>
  <c r="AO165" i="1"/>
  <c r="AR165" i="1"/>
  <c r="T162" i="1"/>
  <c r="U162" i="1"/>
  <c r="V162" i="1"/>
  <c r="W162" i="1"/>
  <c r="X162" i="1"/>
  <c r="Y162" i="1"/>
  <c r="Z162" i="1"/>
  <c r="AC162" i="1"/>
  <c r="AF162" i="1"/>
  <c r="AI162" i="1"/>
  <c r="AL162" i="1"/>
  <c r="AO162" i="1"/>
  <c r="AR162" i="1"/>
  <c r="T159" i="1"/>
  <c r="U159" i="1"/>
  <c r="V159" i="1"/>
  <c r="W159" i="1"/>
  <c r="X159" i="1"/>
  <c r="Y159" i="1"/>
  <c r="Z159" i="1"/>
  <c r="AC159" i="1"/>
  <c r="AF159" i="1"/>
  <c r="AI159" i="1"/>
  <c r="AL159" i="1"/>
  <c r="AO159" i="1"/>
  <c r="AR159" i="1"/>
  <c r="T157" i="1"/>
  <c r="U157" i="1"/>
  <c r="V157" i="1"/>
  <c r="W157" i="1"/>
  <c r="X157" i="1"/>
  <c r="Y157" i="1"/>
  <c r="Z157" i="1"/>
  <c r="AC157" i="1"/>
  <c r="AF157" i="1"/>
  <c r="AI157" i="1"/>
  <c r="AL157" i="1"/>
  <c r="AO157" i="1"/>
  <c r="AR157" i="1"/>
  <c r="T155" i="1"/>
  <c r="U155" i="1"/>
  <c r="V155" i="1"/>
  <c r="W155" i="1"/>
  <c r="X155" i="1"/>
  <c r="Y155" i="1"/>
  <c r="Z155" i="1"/>
  <c r="AC155" i="1"/>
  <c r="AF155" i="1"/>
  <c r="AI155" i="1"/>
  <c r="AL155" i="1"/>
  <c r="AO155" i="1"/>
  <c r="AR155" i="1"/>
  <c r="T153" i="1"/>
  <c r="U153" i="1"/>
  <c r="V153" i="1"/>
  <c r="W153" i="1"/>
  <c r="X153" i="1"/>
  <c r="Y153" i="1"/>
  <c r="Z153" i="1"/>
  <c r="AC153" i="1"/>
  <c r="AF153" i="1"/>
  <c r="AI153" i="1"/>
  <c r="AL153" i="1"/>
  <c r="AO153" i="1"/>
  <c r="AR153" i="1"/>
  <c r="T151" i="1"/>
  <c r="U151" i="1"/>
  <c r="V151" i="1"/>
  <c r="W151" i="1"/>
  <c r="X151" i="1"/>
  <c r="Y151" i="1"/>
  <c r="Z151" i="1"/>
  <c r="AC151" i="1"/>
  <c r="AF151" i="1"/>
  <c r="AI151" i="1"/>
  <c r="AL151" i="1"/>
  <c r="AO151" i="1"/>
  <c r="AR151" i="1"/>
  <c r="T150" i="1"/>
  <c r="U150" i="1"/>
  <c r="V150" i="1"/>
  <c r="W150" i="1"/>
  <c r="X150" i="1"/>
  <c r="Y150" i="1"/>
  <c r="Z150" i="1"/>
  <c r="AC150" i="1"/>
  <c r="AF150" i="1"/>
  <c r="AI150" i="1"/>
  <c r="AL150" i="1"/>
  <c r="AO150" i="1"/>
  <c r="AR150" i="1"/>
  <c r="T148" i="1"/>
  <c r="U148" i="1"/>
  <c r="V148" i="1"/>
  <c r="W148" i="1"/>
  <c r="X148" i="1"/>
  <c r="Y148" i="1"/>
  <c r="Z148" i="1"/>
  <c r="AC148" i="1"/>
  <c r="AF148" i="1"/>
  <c r="AI148" i="1"/>
  <c r="AL148" i="1"/>
  <c r="AO148" i="1"/>
  <c r="AR148" i="1"/>
  <c r="T145" i="1"/>
  <c r="U145" i="1"/>
  <c r="V145" i="1"/>
  <c r="W145" i="1"/>
  <c r="X145" i="1"/>
  <c r="Y145" i="1"/>
  <c r="Z145" i="1"/>
  <c r="AC145" i="1"/>
  <c r="AF145" i="1"/>
  <c r="AI145" i="1"/>
  <c r="AL145" i="1"/>
  <c r="AO145" i="1"/>
  <c r="AR145" i="1"/>
  <c r="T143" i="1"/>
  <c r="U143" i="1"/>
  <c r="V143" i="1"/>
  <c r="W143" i="1"/>
  <c r="X143" i="1"/>
  <c r="Y143" i="1"/>
  <c r="Z143" i="1"/>
  <c r="AC143" i="1"/>
  <c r="AF143" i="1"/>
  <c r="AI143" i="1"/>
  <c r="AL143" i="1"/>
  <c r="AO143" i="1"/>
  <c r="AR143" i="1"/>
  <c r="T138" i="1"/>
  <c r="U138" i="1"/>
  <c r="V138" i="1"/>
  <c r="W138" i="1"/>
  <c r="X138" i="1"/>
  <c r="Y138" i="1"/>
  <c r="Z138" i="1"/>
  <c r="AC138" i="1"/>
  <c r="AF138" i="1"/>
  <c r="AI138" i="1"/>
  <c r="AL138" i="1"/>
  <c r="AO138" i="1"/>
  <c r="AR138" i="1"/>
  <c r="T139" i="1"/>
  <c r="U139" i="1"/>
  <c r="V139" i="1"/>
  <c r="W139" i="1"/>
  <c r="X139" i="1"/>
  <c r="Y139" i="1"/>
  <c r="Z139" i="1"/>
  <c r="AC139" i="1"/>
  <c r="AF139" i="1"/>
  <c r="AI139" i="1"/>
  <c r="AL139" i="1"/>
  <c r="AO139" i="1"/>
  <c r="AR139" i="1"/>
  <c r="T140" i="1"/>
  <c r="U140" i="1"/>
  <c r="V140" i="1"/>
  <c r="W140" i="1"/>
  <c r="X140" i="1"/>
  <c r="Y140" i="1"/>
  <c r="Z140" i="1"/>
  <c r="AC140" i="1"/>
  <c r="AF140" i="1"/>
  <c r="AI140" i="1"/>
  <c r="AL140" i="1"/>
  <c r="AO140" i="1"/>
  <c r="AR140" i="1"/>
  <c r="T141" i="1"/>
  <c r="U141" i="1"/>
  <c r="V141" i="1"/>
  <c r="W141" i="1"/>
  <c r="X141" i="1"/>
  <c r="Y141" i="1"/>
  <c r="Z141" i="1"/>
  <c r="AC141" i="1"/>
  <c r="AF141" i="1"/>
  <c r="AI141" i="1"/>
  <c r="AL141" i="1"/>
  <c r="AO141" i="1"/>
  <c r="AR141" i="1"/>
  <c r="T135" i="1"/>
  <c r="U135" i="1"/>
  <c r="V135" i="1"/>
  <c r="W135" i="1"/>
  <c r="X135" i="1"/>
  <c r="Y135" i="1"/>
  <c r="Z135" i="1"/>
  <c r="AC135" i="1"/>
  <c r="AF135" i="1"/>
  <c r="AI135" i="1"/>
  <c r="AL135" i="1"/>
  <c r="AO135" i="1"/>
  <c r="AR135" i="1"/>
  <c r="T132" i="1"/>
  <c r="U132" i="1"/>
  <c r="V132" i="1"/>
  <c r="W132" i="1"/>
  <c r="X132" i="1"/>
  <c r="Y132" i="1"/>
  <c r="Z132" i="1"/>
  <c r="AC132" i="1"/>
  <c r="AF132" i="1"/>
  <c r="AI132" i="1"/>
  <c r="AL132" i="1"/>
  <c r="AO132" i="1"/>
  <c r="AR132" i="1"/>
  <c r="T133" i="1"/>
  <c r="U133" i="1"/>
  <c r="V133" i="1"/>
  <c r="W133" i="1"/>
  <c r="X133" i="1"/>
  <c r="Y133" i="1"/>
  <c r="Z133" i="1"/>
  <c r="AC133" i="1"/>
  <c r="AF133" i="1"/>
  <c r="AI133" i="1"/>
  <c r="AL133" i="1"/>
  <c r="AO133" i="1"/>
  <c r="AR133" i="1"/>
  <c r="T131" i="1"/>
  <c r="U131" i="1"/>
  <c r="V131" i="1"/>
  <c r="W131" i="1"/>
  <c r="X131" i="1"/>
  <c r="Y131" i="1"/>
  <c r="Z131" i="1"/>
  <c r="AC131" i="1"/>
  <c r="AF131" i="1"/>
  <c r="AI131" i="1"/>
  <c r="AL131" i="1"/>
  <c r="AO131" i="1"/>
  <c r="AR131" i="1"/>
  <c r="T129" i="1"/>
  <c r="U129" i="1"/>
  <c r="V129" i="1"/>
  <c r="W129" i="1"/>
  <c r="X129" i="1"/>
  <c r="Y129" i="1"/>
  <c r="Z129" i="1"/>
  <c r="AC129" i="1"/>
  <c r="AF129" i="1"/>
  <c r="AI129" i="1"/>
  <c r="AL129" i="1"/>
  <c r="AO129" i="1"/>
  <c r="AR129" i="1"/>
  <c r="T128" i="1"/>
  <c r="U128" i="1"/>
  <c r="V128" i="1"/>
  <c r="W128" i="1"/>
  <c r="X128" i="1"/>
  <c r="Y128" i="1"/>
  <c r="Z128" i="1"/>
  <c r="AC128" i="1"/>
  <c r="AF128" i="1"/>
  <c r="AI128" i="1"/>
  <c r="AL128" i="1"/>
  <c r="AO128" i="1"/>
  <c r="AR128" i="1"/>
  <c r="T127" i="1"/>
  <c r="U127" i="1"/>
  <c r="V127" i="1"/>
  <c r="W127" i="1"/>
  <c r="X127" i="1"/>
  <c r="Y127" i="1"/>
  <c r="Z127" i="1"/>
  <c r="AC127" i="1"/>
  <c r="AF127" i="1"/>
  <c r="AI127" i="1"/>
  <c r="AL127" i="1"/>
  <c r="AO127" i="1"/>
  <c r="AR127" i="1"/>
  <c r="T124" i="1"/>
  <c r="U124" i="1"/>
  <c r="V124" i="1"/>
  <c r="W124" i="1"/>
  <c r="X124" i="1"/>
  <c r="Y124" i="1"/>
  <c r="Z124" i="1"/>
  <c r="AC124" i="1"/>
  <c r="AF124" i="1"/>
  <c r="AI124" i="1"/>
  <c r="AL124" i="1"/>
  <c r="AO124" i="1"/>
  <c r="AR124" i="1"/>
  <c r="T121" i="1"/>
  <c r="U121" i="1"/>
  <c r="V121" i="1"/>
  <c r="W121" i="1"/>
  <c r="X121" i="1"/>
  <c r="Y121" i="1"/>
  <c r="Z121" i="1"/>
  <c r="AC121" i="1"/>
  <c r="AF121" i="1"/>
  <c r="AI121" i="1"/>
  <c r="AL121" i="1"/>
  <c r="AO121" i="1"/>
  <c r="AR121" i="1"/>
  <c r="T122" i="1"/>
  <c r="U122" i="1"/>
  <c r="V122" i="1"/>
  <c r="W122" i="1"/>
  <c r="X122" i="1"/>
  <c r="Y122" i="1"/>
  <c r="Z122" i="1"/>
  <c r="AC122" i="1"/>
  <c r="AF122" i="1"/>
  <c r="AI122" i="1"/>
  <c r="AL122" i="1"/>
  <c r="AO122" i="1"/>
  <c r="AR122" i="1"/>
  <c r="T120" i="1"/>
  <c r="U120" i="1"/>
  <c r="V120" i="1"/>
  <c r="W120" i="1"/>
  <c r="X120" i="1"/>
  <c r="Y120" i="1"/>
  <c r="Z120" i="1"/>
  <c r="AC120" i="1"/>
  <c r="AF120" i="1"/>
  <c r="AI120" i="1"/>
  <c r="AL120" i="1"/>
  <c r="AO120" i="1"/>
  <c r="AR120" i="1"/>
  <c r="T117" i="1"/>
  <c r="U117" i="1"/>
  <c r="V117" i="1"/>
  <c r="W117" i="1"/>
  <c r="X117" i="1"/>
  <c r="Y117" i="1"/>
  <c r="Z117" i="1"/>
  <c r="AC117" i="1"/>
  <c r="AF117" i="1"/>
  <c r="AI117" i="1"/>
  <c r="AL117" i="1"/>
  <c r="AO117" i="1"/>
  <c r="AR117" i="1"/>
  <c r="T114" i="1"/>
  <c r="U114" i="1"/>
  <c r="V114" i="1"/>
  <c r="W114" i="1"/>
  <c r="X114" i="1"/>
  <c r="Y114" i="1"/>
  <c r="Z114" i="1"/>
  <c r="AC114" i="1"/>
  <c r="AF114" i="1"/>
  <c r="AI114" i="1"/>
  <c r="AL114" i="1"/>
  <c r="AO114" i="1"/>
  <c r="AR114" i="1"/>
  <c r="T115" i="1"/>
  <c r="U115" i="1"/>
  <c r="V115" i="1"/>
  <c r="W115" i="1"/>
  <c r="X115" i="1"/>
  <c r="Y115" i="1"/>
  <c r="Z115" i="1"/>
  <c r="AC115" i="1"/>
  <c r="AF115" i="1"/>
  <c r="AI115" i="1"/>
  <c r="AL115" i="1"/>
  <c r="AO115" i="1"/>
  <c r="AR115" i="1"/>
  <c r="T112" i="1"/>
  <c r="U112" i="1"/>
  <c r="V112" i="1"/>
  <c r="W112" i="1"/>
  <c r="X112" i="1"/>
  <c r="Y112" i="1"/>
  <c r="Z112" i="1"/>
  <c r="AC112" i="1"/>
  <c r="AF112" i="1"/>
  <c r="AI112" i="1"/>
  <c r="AL112" i="1"/>
  <c r="AO112" i="1"/>
  <c r="AR112" i="1"/>
  <c r="T113" i="1"/>
  <c r="U113" i="1"/>
  <c r="V113" i="1"/>
  <c r="W113" i="1"/>
  <c r="X113" i="1"/>
  <c r="Y113" i="1"/>
  <c r="Z113" i="1"/>
  <c r="AC113" i="1"/>
  <c r="AF113" i="1"/>
  <c r="AI113" i="1"/>
  <c r="AL113" i="1"/>
  <c r="AO113" i="1"/>
  <c r="AR113" i="1"/>
  <c r="T109" i="1"/>
  <c r="U109" i="1"/>
  <c r="V109" i="1"/>
  <c r="W109" i="1"/>
  <c r="X109" i="1"/>
  <c r="Y109" i="1"/>
  <c r="Z109" i="1"/>
  <c r="AC109" i="1"/>
  <c r="AF109" i="1"/>
  <c r="AI109" i="1"/>
  <c r="AL109" i="1"/>
  <c r="AO109" i="1"/>
  <c r="AR109" i="1"/>
  <c r="T107" i="1"/>
  <c r="U107" i="1"/>
  <c r="V107" i="1"/>
  <c r="W107" i="1"/>
  <c r="X107" i="1"/>
  <c r="Y107" i="1"/>
  <c r="Z107" i="1"/>
  <c r="AC107" i="1"/>
  <c r="AF107" i="1"/>
  <c r="AI107" i="1"/>
  <c r="AL107" i="1"/>
  <c r="AO107" i="1"/>
  <c r="AR107" i="1"/>
  <c r="T105" i="1"/>
  <c r="U105" i="1"/>
  <c r="V105" i="1"/>
  <c r="W105" i="1"/>
  <c r="X105" i="1"/>
  <c r="Y105" i="1"/>
  <c r="Z105" i="1"/>
  <c r="AC105" i="1"/>
  <c r="AF105" i="1"/>
  <c r="AI105" i="1"/>
  <c r="AL105" i="1"/>
  <c r="AO105" i="1"/>
  <c r="AR105" i="1"/>
  <c r="T104" i="1"/>
  <c r="U104" i="1"/>
  <c r="V104" i="1"/>
  <c r="W104" i="1"/>
  <c r="X104" i="1"/>
  <c r="Y104" i="1"/>
  <c r="Z104" i="1"/>
  <c r="AC104" i="1"/>
  <c r="AF104" i="1"/>
  <c r="AI104" i="1"/>
  <c r="AL104" i="1"/>
  <c r="AO104" i="1"/>
  <c r="AR104" i="1"/>
  <c r="T102" i="1"/>
  <c r="U102" i="1"/>
  <c r="V102" i="1"/>
  <c r="W102" i="1"/>
  <c r="X102" i="1"/>
  <c r="Y102" i="1"/>
  <c r="Z102" i="1"/>
  <c r="AC102" i="1"/>
  <c r="AF102" i="1"/>
  <c r="AI102" i="1"/>
  <c r="AL102" i="1"/>
  <c r="AO102" i="1"/>
  <c r="AR102" i="1"/>
  <c r="T103" i="1"/>
  <c r="U103" i="1"/>
  <c r="V103" i="1"/>
  <c r="W103" i="1"/>
  <c r="X103" i="1"/>
  <c r="Y103" i="1"/>
  <c r="Z103" i="1"/>
  <c r="AC103" i="1"/>
  <c r="AF103" i="1"/>
  <c r="AI103" i="1"/>
  <c r="AL103" i="1"/>
  <c r="AO103" i="1"/>
  <c r="AR103" i="1"/>
  <c r="T100" i="1"/>
  <c r="U100" i="1"/>
  <c r="V100" i="1"/>
  <c r="W100" i="1"/>
  <c r="X100" i="1"/>
  <c r="Y100" i="1"/>
  <c r="Z100" i="1"/>
  <c r="AC100" i="1"/>
  <c r="AF100" i="1"/>
  <c r="AI100" i="1"/>
  <c r="AL100" i="1"/>
  <c r="AO100" i="1"/>
  <c r="AR100" i="1"/>
  <c r="T99" i="1"/>
  <c r="U99" i="1"/>
  <c r="V99" i="1"/>
  <c r="W99" i="1"/>
  <c r="X99" i="1"/>
  <c r="Y99" i="1"/>
  <c r="Z99" i="1"/>
  <c r="AC99" i="1"/>
  <c r="AF99" i="1"/>
  <c r="AI99" i="1"/>
  <c r="AL99" i="1"/>
  <c r="AO99" i="1"/>
  <c r="AR99" i="1"/>
  <c r="T96" i="1"/>
  <c r="U96" i="1"/>
  <c r="V96" i="1"/>
  <c r="W96" i="1"/>
  <c r="X96" i="1"/>
  <c r="Y96" i="1"/>
  <c r="Z96" i="1"/>
  <c r="AC96" i="1"/>
  <c r="AF96" i="1"/>
  <c r="AI96" i="1"/>
  <c r="AL96" i="1"/>
  <c r="AO96" i="1"/>
  <c r="AR96" i="1"/>
  <c r="T94" i="1"/>
  <c r="U94" i="1"/>
  <c r="V94" i="1"/>
  <c r="W94" i="1"/>
  <c r="X94" i="1"/>
  <c r="Y94" i="1"/>
  <c r="Z94" i="1"/>
  <c r="AC94" i="1"/>
  <c r="AF94" i="1"/>
  <c r="AI94" i="1"/>
  <c r="AL94" i="1"/>
  <c r="AO94" i="1"/>
  <c r="AR94" i="1"/>
  <c r="T95" i="1"/>
  <c r="U95" i="1"/>
  <c r="V95" i="1"/>
  <c r="W95" i="1"/>
  <c r="X95" i="1"/>
  <c r="Y95" i="1"/>
  <c r="Z95" i="1"/>
  <c r="AC95" i="1"/>
  <c r="AF95" i="1"/>
  <c r="AI95" i="1"/>
  <c r="AL95" i="1"/>
  <c r="AO95" i="1"/>
  <c r="AR95" i="1"/>
  <c r="T90" i="1"/>
  <c r="U90" i="1"/>
  <c r="V90" i="1"/>
  <c r="W90" i="1"/>
  <c r="X90" i="1"/>
  <c r="Y90" i="1"/>
  <c r="Z90" i="1"/>
  <c r="AC90" i="1"/>
  <c r="AF90" i="1"/>
  <c r="AI90" i="1"/>
  <c r="AL90" i="1"/>
  <c r="AO90" i="1"/>
  <c r="AR90" i="1"/>
  <c r="T91" i="1"/>
  <c r="U91" i="1"/>
  <c r="V91" i="1"/>
  <c r="W91" i="1"/>
  <c r="X91" i="1"/>
  <c r="Y91" i="1"/>
  <c r="Z91" i="1"/>
  <c r="AC91" i="1"/>
  <c r="AF91" i="1"/>
  <c r="AI91" i="1"/>
  <c r="AL91" i="1"/>
  <c r="AO91" i="1"/>
  <c r="AR91" i="1"/>
  <c r="T92" i="1"/>
  <c r="U92" i="1"/>
  <c r="V92" i="1"/>
  <c r="W92" i="1"/>
  <c r="X92" i="1"/>
  <c r="Y92" i="1"/>
  <c r="Z92" i="1"/>
  <c r="AC92" i="1"/>
  <c r="AF92" i="1"/>
  <c r="AI92" i="1"/>
  <c r="AL92" i="1"/>
  <c r="AO92" i="1"/>
  <c r="AR92" i="1"/>
  <c r="T88" i="1"/>
  <c r="U88" i="1"/>
  <c r="V88" i="1"/>
  <c r="W88" i="1"/>
  <c r="X88" i="1"/>
  <c r="Y88" i="1"/>
  <c r="Z88" i="1"/>
  <c r="AC88" i="1"/>
  <c r="AF88" i="1"/>
  <c r="AI88" i="1"/>
  <c r="AL88" i="1"/>
  <c r="AO88" i="1"/>
  <c r="AR88" i="1"/>
  <c r="T85" i="1"/>
  <c r="U85" i="1"/>
  <c r="V85" i="1"/>
  <c r="W85" i="1"/>
  <c r="X85" i="1"/>
  <c r="Y85" i="1"/>
  <c r="Z85" i="1"/>
  <c r="AC85" i="1"/>
  <c r="AF85" i="1"/>
  <c r="AI85" i="1"/>
  <c r="AL85" i="1"/>
  <c r="AO85" i="1"/>
  <c r="AR85" i="1"/>
  <c r="T82" i="1"/>
  <c r="U82" i="1"/>
  <c r="V82" i="1"/>
  <c r="W82" i="1"/>
  <c r="X82" i="1"/>
  <c r="Y82" i="1"/>
  <c r="Z82" i="1"/>
  <c r="AC82" i="1"/>
  <c r="AF82" i="1"/>
  <c r="AI82" i="1"/>
  <c r="AL82" i="1"/>
  <c r="AO82" i="1"/>
  <c r="AR82" i="1"/>
  <c r="T81" i="1"/>
  <c r="U81" i="1"/>
  <c r="V81" i="1"/>
  <c r="W81" i="1"/>
  <c r="X81" i="1"/>
  <c r="Y81" i="1"/>
  <c r="Z81" i="1"/>
  <c r="AC81" i="1"/>
  <c r="AF81" i="1"/>
  <c r="AI81" i="1"/>
  <c r="AL81" i="1"/>
  <c r="AO81" i="1"/>
  <c r="AR81" i="1"/>
  <c r="T77" i="1"/>
  <c r="U77" i="1"/>
  <c r="V77" i="1"/>
  <c r="W77" i="1"/>
  <c r="X77" i="1"/>
  <c r="Y77" i="1"/>
  <c r="Z77" i="1"/>
  <c r="AC77" i="1"/>
  <c r="AF77" i="1"/>
  <c r="AI77" i="1"/>
  <c r="AL77" i="1"/>
  <c r="AO77" i="1"/>
  <c r="AR77" i="1"/>
  <c r="T75" i="1"/>
  <c r="U75" i="1"/>
  <c r="V75" i="1"/>
  <c r="W75" i="1"/>
  <c r="X75" i="1"/>
  <c r="Y75" i="1"/>
  <c r="Z75" i="1"/>
  <c r="AC75" i="1"/>
  <c r="AF75" i="1"/>
  <c r="AI75" i="1"/>
  <c r="AL75" i="1"/>
  <c r="AO75" i="1"/>
  <c r="AR75" i="1"/>
  <c r="T73" i="1"/>
  <c r="U73" i="1"/>
  <c r="V73" i="1"/>
  <c r="W73" i="1"/>
  <c r="X73" i="1"/>
  <c r="Y73" i="1"/>
  <c r="Z73" i="1"/>
  <c r="AC73" i="1"/>
  <c r="AF73" i="1"/>
  <c r="AI73" i="1"/>
  <c r="AL73" i="1"/>
  <c r="AO73" i="1"/>
  <c r="AR73" i="1"/>
  <c r="T72" i="1"/>
  <c r="U72" i="1"/>
  <c r="V72" i="1"/>
  <c r="W72" i="1"/>
  <c r="X72" i="1"/>
  <c r="Y72" i="1"/>
  <c r="Z72" i="1"/>
  <c r="AC72" i="1"/>
  <c r="AF72" i="1"/>
  <c r="AI72" i="1"/>
  <c r="AL72" i="1"/>
  <c r="AO72" i="1"/>
  <c r="AR72" i="1"/>
  <c r="T70" i="1"/>
  <c r="U70" i="1"/>
  <c r="V70" i="1"/>
  <c r="W70" i="1"/>
  <c r="X70" i="1"/>
  <c r="Y70" i="1"/>
  <c r="Z70" i="1"/>
  <c r="AC70" i="1"/>
  <c r="AF70" i="1"/>
  <c r="AI70" i="1"/>
  <c r="AL70" i="1"/>
  <c r="AO70" i="1"/>
  <c r="AR70" i="1"/>
  <c r="T67" i="1"/>
  <c r="T66" i="1"/>
  <c r="U66" i="1"/>
  <c r="V66" i="1"/>
  <c r="W66" i="1"/>
  <c r="X66" i="1"/>
  <c r="Y66" i="1"/>
  <c r="Z66" i="1"/>
  <c r="AC66" i="1"/>
  <c r="AF66" i="1"/>
  <c r="AI66" i="1"/>
  <c r="AL66" i="1"/>
  <c r="AO66" i="1"/>
  <c r="AR66" i="1"/>
  <c r="T68" i="1"/>
  <c r="U68" i="1"/>
  <c r="V68" i="1"/>
  <c r="W68" i="1"/>
  <c r="X68" i="1"/>
  <c r="Y68" i="1"/>
  <c r="Z68" i="1"/>
  <c r="AC68" i="1"/>
  <c r="AF68" i="1"/>
  <c r="AI68" i="1"/>
  <c r="AL68" i="1"/>
  <c r="AO68" i="1"/>
  <c r="AR68" i="1"/>
  <c r="U67" i="1"/>
  <c r="V67" i="1"/>
  <c r="W67" i="1"/>
  <c r="X67" i="1"/>
  <c r="Y67" i="1"/>
  <c r="Z67" i="1"/>
  <c r="AC67" i="1"/>
  <c r="AF67" i="1"/>
  <c r="AI67" i="1"/>
  <c r="AL67" i="1"/>
  <c r="AO67" i="1"/>
  <c r="AR67" i="1"/>
  <c r="T63" i="1"/>
  <c r="U63" i="1"/>
  <c r="V63" i="1"/>
  <c r="W63" i="1"/>
  <c r="X63" i="1"/>
  <c r="Y63" i="1"/>
  <c r="Z63" i="1"/>
  <c r="AC63" i="1"/>
  <c r="AF63" i="1"/>
  <c r="AI63" i="1"/>
  <c r="AL63" i="1"/>
  <c r="AO63" i="1"/>
  <c r="AR63" i="1"/>
  <c r="T65" i="1"/>
  <c r="U65" i="1"/>
  <c r="V65" i="1"/>
  <c r="W65" i="1"/>
  <c r="X65" i="1"/>
  <c r="Y65" i="1"/>
  <c r="Z65" i="1"/>
  <c r="AC65" i="1"/>
  <c r="AF65" i="1"/>
  <c r="AI65" i="1"/>
  <c r="AL65" i="1"/>
  <c r="AO65" i="1"/>
  <c r="AR65" i="1"/>
  <c r="T61" i="1"/>
  <c r="U61" i="1"/>
  <c r="V61" i="1"/>
  <c r="W61" i="1"/>
  <c r="X61" i="1"/>
  <c r="Y61" i="1"/>
  <c r="Z61" i="1"/>
  <c r="AC61" i="1"/>
  <c r="AF61" i="1"/>
  <c r="AI61" i="1"/>
  <c r="AL61" i="1"/>
  <c r="AO61" i="1"/>
  <c r="AR61" i="1"/>
  <c r="T62" i="1"/>
  <c r="U62" i="1"/>
  <c r="V62" i="1"/>
  <c r="W62" i="1"/>
  <c r="X62" i="1"/>
  <c r="Y62" i="1"/>
  <c r="Z62" i="1"/>
  <c r="AC62" i="1"/>
  <c r="AF62" i="1"/>
  <c r="AI62" i="1"/>
  <c r="AL62" i="1"/>
  <c r="AO62" i="1"/>
  <c r="AR62" i="1"/>
  <c r="T56" i="1"/>
  <c r="U56" i="1"/>
  <c r="V56" i="1"/>
  <c r="W56" i="1"/>
  <c r="X56" i="1"/>
  <c r="Y56" i="1"/>
  <c r="Z56" i="1"/>
  <c r="AC56" i="1"/>
  <c r="AF56" i="1"/>
  <c r="AI56" i="1"/>
  <c r="AL56" i="1"/>
  <c r="AO56" i="1"/>
  <c r="AR56" i="1"/>
  <c r="T55" i="1"/>
  <c r="U55" i="1"/>
  <c r="V55" i="1"/>
  <c r="W55" i="1"/>
  <c r="X55" i="1"/>
  <c r="Y55" i="1"/>
  <c r="Z55" i="1"/>
  <c r="AC55" i="1"/>
  <c r="AF55" i="1"/>
  <c r="AI55" i="1"/>
  <c r="AL55" i="1"/>
  <c r="AO55" i="1"/>
  <c r="AR55" i="1"/>
  <c r="T54" i="1"/>
  <c r="U54" i="1"/>
  <c r="V54" i="1"/>
  <c r="W54" i="1"/>
  <c r="X54" i="1"/>
  <c r="Y54" i="1"/>
  <c r="Z54" i="1"/>
  <c r="AC54" i="1"/>
  <c r="AF54" i="1"/>
  <c r="AI54" i="1"/>
  <c r="AL54" i="1"/>
  <c r="AO54" i="1"/>
  <c r="AR54" i="1"/>
  <c r="T52" i="1"/>
  <c r="U52" i="1"/>
  <c r="V52" i="1"/>
  <c r="W52" i="1"/>
  <c r="X52" i="1"/>
  <c r="Y52" i="1"/>
  <c r="Z52" i="1"/>
  <c r="AC52" i="1"/>
  <c r="AF52" i="1"/>
  <c r="AI52" i="1"/>
  <c r="AL52" i="1"/>
  <c r="AO52" i="1"/>
  <c r="AR52" i="1"/>
  <c r="T50" i="1"/>
  <c r="U50" i="1"/>
  <c r="V50" i="1"/>
  <c r="W50" i="1"/>
  <c r="X50" i="1"/>
  <c r="Y50" i="1"/>
  <c r="Z50" i="1"/>
  <c r="AC50" i="1"/>
  <c r="AF50" i="1"/>
  <c r="AI50" i="1"/>
  <c r="AL50" i="1"/>
  <c r="AO50" i="1"/>
  <c r="AR50" i="1"/>
  <c r="T48" i="1"/>
  <c r="U48" i="1"/>
  <c r="V48" i="1"/>
  <c r="W48" i="1"/>
  <c r="X48" i="1"/>
  <c r="Y48" i="1"/>
  <c r="Z48" i="1"/>
  <c r="AC48" i="1"/>
  <c r="AF48" i="1"/>
  <c r="AI48" i="1"/>
  <c r="AL48" i="1"/>
  <c r="AO48" i="1"/>
  <c r="AR48" i="1"/>
  <c r="T47" i="1"/>
  <c r="U47" i="1"/>
  <c r="V47" i="1"/>
  <c r="W47" i="1"/>
  <c r="X47" i="1"/>
  <c r="Y47" i="1"/>
  <c r="Z47" i="1"/>
  <c r="AC47" i="1"/>
  <c r="AF47" i="1"/>
  <c r="AI47" i="1"/>
  <c r="AL47" i="1"/>
  <c r="AO47" i="1"/>
  <c r="AR47" i="1"/>
  <c r="T45" i="1"/>
  <c r="U45" i="1"/>
  <c r="V45" i="1"/>
  <c r="W45" i="1"/>
  <c r="X45" i="1"/>
  <c r="Y45" i="1"/>
  <c r="Z45" i="1"/>
  <c r="AC45" i="1"/>
  <c r="AF45" i="1"/>
  <c r="AI45" i="1"/>
  <c r="AL45" i="1"/>
  <c r="AO45" i="1"/>
  <c r="AR45" i="1"/>
  <c r="T41" i="1"/>
  <c r="U41" i="1"/>
  <c r="V41" i="1"/>
  <c r="W41" i="1"/>
  <c r="X41" i="1"/>
  <c r="Y41" i="1"/>
  <c r="Z41" i="1"/>
  <c r="AC41" i="1"/>
  <c r="AF41" i="1"/>
  <c r="AI41" i="1"/>
  <c r="AL41" i="1"/>
  <c r="AO41" i="1"/>
  <c r="AR41" i="1"/>
  <c r="T42" i="1"/>
  <c r="U42" i="1"/>
  <c r="V42" i="1"/>
  <c r="W42" i="1"/>
  <c r="X42" i="1"/>
  <c r="Y42" i="1"/>
  <c r="Z42" i="1"/>
  <c r="AC42" i="1"/>
  <c r="AF42" i="1"/>
  <c r="AI42" i="1"/>
  <c r="AL42" i="1"/>
  <c r="AO42" i="1"/>
  <c r="AR42" i="1"/>
  <c r="T40" i="1"/>
  <c r="U40" i="1"/>
  <c r="V40" i="1"/>
  <c r="W40" i="1"/>
  <c r="X40" i="1"/>
  <c r="Y40" i="1"/>
  <c r="Z40" i="1"/>
  <c r="AC40" i="1"/>
  <c r="AF40" i="1"/>
  <c r="AI40" i="1"/>
  <c r="AL40" i="1"/>
  <c r="AO40" i="1"/>
  <c r="AR40" i="1"/>
  <c r="T37" i="1"/>
  <c r="U37" i="1"/>
  <c r="V37" i="1"/>
  <c r="W37" i="1"/>
  <c r="X37" i="1"/>
  <c r="Y37" i="1"/>
  <c r="Z37" i="1"/>
  <c r="AC37" i="1"/>
  <c r="AF37" i="1"/>
  <c r="AI37" i="1"/>
  <c r="AL37" i="1"/>
  <c r="AO37" i="1"/>
  <c r="AR37" i="1"/>
  <c r="T38" i="1"/>
  <c r="U38" i="1"/>
  <c r="V38" i="1"/>
  <c r="W38" i="1"/>
  <c r="X38" i="1"/>
  <c r="Y38" i="1"/>
  <c r="Z38" i="1"/>
  <c r="AC38" i="1"/>
  <c r="AF38" i="1"/>
  <c r="AI38" i="1"/>
  <c r="AL38" i="1"/>
  <c r="AO38" i="1"/>
  <c r="AR38" i="1"/>
  <c r="T35" i="1"/>
  <c r="U35" i="1"/>
  <c r="V35" i="1"/>
  <c r="W35" i="1"/>
  <c r="X35" i="1"/>
  <c r="Y35" i="1"/>
  <c r="Z35" i="1"/>
  <c r="AC35" i="1"/>
  <c r="AF35" i="1"/>
  <c r="AI35" i="1"/>
  <c r="AL35" i="1"/>
  <c r="AO35" i="1"/>
  <c r="AR35" i="1"/>
  <c r="T33" i="1"/>
  <c r="U33" i="1"/>
  <c r="V33" i="1"/>
  <c r="W33" i="1"/>
  <c r="X33" i="1"/>
  <c r="Y33" i="1"/>
  <c r="Z33" i="1"/>
  <c r="AC33" i="1"/>
  <c r="AF33" i="1"/>
  <c r="AI33" i="1"/>
  <c r="AL33" i="1"/>
  <c r="AO33" i="1"/>
  <c r="AR33" i="1"/>
  <c r="T32" i="1"/>
  <c r="U32" i="1"/>
  <c r="V32" i="1"/>
  <c r="W32" i="1"/>
  <c r="X32" i="1"/>
  <c r="Y32" i="1"/>
  <c r="Z32" i="1"/>
  <c r="AC32" i="1"/>
  <c r="AF32" i="1"/>
  <c r="AI32" i="1"/>
  <c r="AL32" i="1"/>
  <c r="AO32" i="1"/>
  <c r="AR32" i="1"/>
  <c r="T31" i="1"/>
  <c r="U31" i="1"/>
  <c r="V31" i="1"/>
  <c r="W31" i="1"/>
  <c r="X31" i="1"/>
  <c r="Y31" i="1"/>
  <c r="Z31" i="1"/>
  <c r="AC31" i="1"/>
  <c r="AF31" i="1"/>
  <c r="AI31" i="1"/>
  <c r="AL31" i="1"/>
  <c r="AO31" i="1"/>
  <c r="AR31" i="1"/>
  <c r="T28" i="1"/>
  <c r="U28" i="1"/>
  <c r="V28" i="1"/>
  <c r="W28" i="1"/>
  <c r="X28" i="1"/>
  <c r="Y28" i="1"/>
  <c r="Z28" i="1"/>
  <c r="AC28" i="1"/>
  <c r="AF28" i="1"/>
  <c r="AI28" i="1"/>
  <c r="AL28" i="1"/>
  <c r="AO28" i="1"/>
  <c r="AR28" i="1"/>
  <c r="T26" i="1"/>
  <c r="U26" i="1"/>
  <c r="V26" i="1"/>
  <c r="W26" i="1"/>
  <c r="X26" i="1"/>
  <c r="Y26" i="1"/>
  <c r="Z26" i="1"/>
  <c r="AC26" i="1"/>
  <c r="AF26" i="1"/>
  <c r="AI26" i="1"/>
  <c r="AL26" i="1"/>
  <c r="AO26" i="1"/>
  <c r="AR26" i="1"/>
  <c r="T25" i="1"/>
  <c r="U25" i="1"/>
  <c r="V25" i="1"/>
  <c r="W25" i="1"/>
  <c r="X25" i="1"/>
  <c r="Y25" i="1"/>
  <c r="Z25" i="1"/>
  <c r="AC25" i="1"/>
  <c r="AF25" i="1"/>
  <c r="AI25" i="1"/>
  <c r="AL25" i="1"/>
  <c r="AO25" i="1"/>
  <c r="AR25" i="1"/>
  <c r="T23" i="1"/>
  <c r="U23" i="1"/>
  <c r="V23" i="1"/>
  <c r="W23" i="1"/>
  <c r="X23" i="1"/>
  <c r="Y23" i="1"/>
  <c r="Z23" i="1"/>
  <c r="AC23" i="1"/>
  <c r="AF23" i="1"/>
  <c r="AI23" i="1"/>
  <c r="AL23" i="1"/>
  <c r="AO23" i="1"/>
  <c r="AR23" i="1"/>
  <c r="T22" i="1"/>
  <c r="U22" i="1"/>
  <c r="V22" i="1"/>
  <c r="W22" i="1"/>
  <c r="X22" i="1"/>
  <c r="Y22" i="1"/>
  <c r="Z22" i="1"/>
  <c r="AC22" i="1"/>
  <c r="AF22" i="1"/>
  <c r="AI22" i="1"/>
  <c r="AL22" i="1"/>
  <c r="AO22" i="1"/>
  <c r="AR22" i="1"/>
  <c r="T19" i="1"/>
  <c r="U19" i="1"/>
  <c r="V19" i="1"/>
  <c r="W19" i="1"/>
  <c r="X19" i="1"/>
  <c r="Y19" i="1"/>
  <c r="Z19" i="1"/>
  <c r="AC19" i="1"/>
  <c r="AF19" i="1"/>
  <c r="AI19" i="1"/>
  <c r="AL19" i="1"/>
  <c r="AO19" i="1"/>
  <c r="AR19" i="1"/>
  <c r="T17" i="1"/>
  <c r="U17" i="1"/>
  <c r="V17" i="1"/>
  <c r="W17" i="1"/>
  <c r="X17" i="1"/>
  <c r="Y17" i="1"/>
  <c r="Z17" i="1"/>
  <c r="AC17" i="1"/>
  <c r="AF17" i="1"/>
  <c r="AI17" i="1"/>
  <c r="AL17" i="1"/>
  <c r="AO17" i="1"/>
  <c r="AR17" i="1"/>
  <c r="T16" i="1"/>
  <c r="U16" i="1"/>
  <c r="V16" i="1"/>
  <c r="W16" i="1"/>
  <c r="X16" i="1"/>
  <c r="Y16" i="1"/>
  <c r="Z16" i="1"/>
  <c r="AC16" i="1"/>
  <c r="AF16" i="1"/>
  <c r="AI16" i="1"/>
  <c r="AL16" i="1"/>
  <c r="AO16" i="1"/>
  <c r="AR16" i="1"/>
  <c r="T11" i="1"/>
  <c r="U11" i="1"/>
  <c r="V11" i="1"/>
  <c r="W11" i="1"/>
  <c r="X11" i="1"/>
  <c r="Y11" i="1"/>
  <c r="Z11" i="1"/>
  <c r="AC11" i="1"/>
  <c r="AF11" i="1"/>
  <c r="AI11" i="1"/>
  <c r="AL11" i="1"/>
  <c r="AO11" i="1"/>
  <c r="AR11" i="1"/>
  <c r="T12" i="1"/>
  <c r="U12" i="1"/>
  <c r="V12" i="1"/>
  <c r="W12" i="1"/>
  <c r="X12" i="1"/>
  <c r="Y12" i="1"/>
  <c r="Z12" i="1"/>
  <c r="AC12" i="1"/>
  <c r="AF12" i="1"/>
  <c r="AI12" i="1"/>
  <c r="AL12" i="1"/>
  <c r="AO12" i="1"/>
  <c r="AR12" i="1"/>
  <c r="T14" i="1"/>
  <c r="U14" i="1"/>
  <c r="V14" i="1"/>
  <c r="W14" i="1"/>
  <c r="X14" i="1"/>
  <c r="Y14" i="1"/>
  <c r="Z14" i="1"/>
  <c r="AC14" i="1"/>
  <c r="AF14" i="1"/>
  <c r="AI14" i="1"/>
  <c r="AL14" i="1"/>
  <c r="AO14" i="1"/>
  <c r="AR14" i="1"/>
  <c r="T9" i="1"/>
  <c r="U9" i="1"/>
  <c r="V9" i="1"/>
  <c r="W9" i="1"/>
  <c r="X9" i="1"/>
  <c r="Y9" i="1"/>
  <c r="Z9" i="1"/>
  <c r="AC9" i="1"/>
  <c r="AF9" i="1"/>
  <c r="AI9" i="1"/>
  <c r="AL9" i="1"/>
  <c r="AO9" i="1"/>
  <c r="AR9" i="1"/>
  <c r="T10" i="1"/>
  <c r="U10" i="1"/>
  <c r="V10" i="1"/>
  <c r="W10" i="1"/>
  <c r="X10" i="1"/>
  <c r="Y10" i="1"/>
  <c r="Z10" i="1"/>
  <c r="AC10" i="1"/>
  <c r="AF10" i="1"/>
  <c r="AI10" i="1"/>
  <c r="AL10" i="1"/>
  <c r="AO10" i="1"/>
  <c r="AR10" i="1"/>
  <c r="T7" i="1"/>
  <c r="U7" i="1"/>
  <c r="V7" i="1"/>
  <c r="W7" i="1"/>
  <c r="X7" i="1"/>
  <c r="Y7" i="1"/>
  <c r="Z7" i="1"/>
  <c r="AC7" i="1"/>
  <c r="AF7" i="1"/>
  <c r="AI7" i="1"/>
  <c r="AL7" i="1"/>
  <c r="AO7" i="1"/>
  <c r="AR7" i="1"/>
  <c r="T6" i="1"/>
  <c r="U6" i="1"/>
  <c r="V6" i="1"/>
  <c r="W6" i="1"/>
  <c r="X6" i="1"/>
  <c r="Y6" i="1"/>
  <c r="Z6" i="1"/>
  <c r="AC6" i="1"/>
  <c r="AF6" i="1"/>
  <c r="AI6" i="1"/>
  <c r="AL6" i="1"/>
  <c r="AO6" i="1"/>
  <c r="AR6" i="1"/>
  <c r="T3" i="1"/>
  <c r="U3" i="1"/>
  <c r="V3" i="1"/>
  <c r="W3" i="1"/>
  <c r="X3" i="1"/>
  <c r="Y3" i="1"/>
  <c r="Z3" i="1"/>
  <c r="AC3" i="1"/>
  <c r="AF3" i="1"/>
  <c r="AI3" i="1"/>
  <c r="AL3" i="1"/>
  <c r="AO3" i="1"/>
  <c r="AR3" i="1"/>
  <c r="T4" i="1"/>
  <c r="U4" i="1"/>
  <c r="V4" i="1"/>
  <c r="W4" i="1"/>
  <c r="X4" i="1"/>
  <c r="Y4" i="1"/>
  <c r="Z4" i="1"/>
  <c r="AC4" i="1"/>
  <c r="AF4" i="1"/>
  <c r="AI4" i="1"/>
  <c r="AL4" i="1"/>
  <c r="AO4" i="1"/>
  <c r="AR4" i="1"/>
  <c r="Q722" i="1"/>
  <c r="Q721" i="1"/>
  <c r="Q720" i="1"/>
  <c r="Q718" i="1"/>
  <c r="Q719" i="1"/>
  <c r="Q717" i="1"/>
  <c r="Q714" i="1"/>
  <c r="Q716" i="1"/>
  <c r="Q715" i="1"/>
  <c r="Q713" i="1"/>
  <c r="Q712" i="1"/>
  <c r="Q711" i="1"/>
  <c r="Q710" i="1"/>
  <c r="Q709" i="1"/>
  <c r="Q707" i="1"/>
  <c r="Q706" i="1"/>
  <c r="Q708" i="1"/>
  <c r="Q705" i="1"/>
  <c r="Q704" i="1"/>
  <c r="Q702" i="1"/>
  <c r="Q701" i="1"/>
  <c r="Q703" i="1"/>
  <c r="Q700" i="1"/>
  <c r="Q699" i="1"/>
  <c r="Q696" i="1"/>
  <c r="Q697" i="1"/>
  <c r="Q698" i="1"/>
  <c r="Q693" i="1"/>
  <c r="Q695" i="1"/>
  <c r="Q694" i="1"/>
  <c r="Q692" i="1"/>
  <c r="Q691" i="1"/>
  <c r="Q690" i="1"/>
  <c r="Q688" i="1"/>
  <c r="Q689" i="1"/>
  <c r="Q687" i="1"/>
  <c r="Q686" i="1"/>
  <c r="Q685" i="1"/>
  <c r="Q684" i="1"/>
  <c r="Q682" i="1"/>
  <c r="Q683" i="1"/>
  <c r="Q681" i="1"/>
  <c r="Q680" i="1"/>
  <c r="Q679" i="1"/>
  <c r="Q676" i="1"/>
  <c r="Q677" i="1"/>
  <c r="Q678" i="1"/>
  <c r="Q675" i="1"/>
  <c r="Q673" i="1"/>
  <c r="Q674" i="1"/>
  <c r="Q672" i="1"/>
  <c r="Q669" i="1"/>
  <c r="Q671" i="1"/>
  <c r="Q670" i="1"/>
  <c r="Q668" i="1"/>
  <c r="Q665" i="1"/>
  <c r="Q666" i="1"/>
  <c r="Q667" i="1"/>
  <c r="Q663" i="1"/>
  <c r="Q664" i="1"/>
  <c r="Q661" i="1"/>
  <c r="Q660" i="1"/>
  <c r="Q662" i="1"/>
  <c r="Q659" i="1"/>
  <c r="Q658" i="1"/>
  <c r="Q657" i="1"/>
  <c r="Q655" i="1"/>
  <c r="Q656" i="1"/>
  <c r="Q654" i="1"/>
  <c r="Q652" i="1"/>
  <c r="Q651" i="1"/>
  <c r="Q650" i="1"/>
  <c r="Q653" i="1"/>
  <c r="Q648" i="1"/>
  <c r="Q649" i="1"/>
  <c r="Q647" i="1"/>
  <c r="Q646" i="1"/>
  <c r="Q642" i="1"/>
  <c r="Q644" i="1"/>
  <c r="Q643" i="1"/>
  <c r="Q645" i="1"/>
  <c r="Q640" i="1"/>
  <c r="Q639" i="1"/>
  <c r="Q641" i="1"/>
  <c r="Q638" i="1"/>
  <c r="Q637" i="1"/>
  <c r="Q634" i="1"/>
  <c r="Q636" i="1"/>
  <c r="Q635" i="1"/>
  <c r="Q633" i="1"/>
  <c r="Q631" i="1"/>
  <c r="Q630" i="1"/>
  <c r="Q632" i="1"/>
  <c r="Q628" i="1"/>
  <c r="Q629" i="1"/>
  <c r="Q624" i="1"/>
  <c r="Q627" i="1"/>
  <c r="Q625" i="1"/>
  <c r="Q626" i="1"/>
  <c r="Q623" i="1"/>
  <c r="Q622" i="1"/>
  <c r="Q621" i="1"/>
  <c r="Q617" i="1"/>
  <c r="Q620" i="1"/>
  <c r="Q619" i="1"/>
  <c r="Q618" i="1"/>
  <c r="Q615" i="1"/>
  <c r="Q616" i="1"/>
  <c r="Q614" i="1"/>
  <c r="Q612" i="1"/>
  <c r="Q613" i="1"/>
  <c r="Q611" i="1"/>
  <c r="Q609" i="1"/>
  <c r="Q610" i="1"/>
  <c r="Q607" i="1"/>
  <c r="Q608" i="1"/>
  <c r="Q605" i="1"/>
  <c r="Q606" i="1"/>
  <c r="Q604" i="1"/>
  <c r="Q603" i="1"/>
  <c r="Q602" i="1"/>
  <c r="Q601" i="1"/>
  <c r="Q599" i="1"/>
  <c r="Q598" i="1"/>
  <c r="Q600" i="1"/>
  <c r="Q597" i="1"/>
  <c r="Q596" i="1"/>
  <c r="Q594" i="1"/>
  <c r="Q593" i="1"/>
  <c r="Q595" i="1"/>
  <c r="Q592" i="1"/>
  <c r="Q591" i="1"/>
  <c r="Q590" i="1"/>
  <c r="Q589" i="1"/>
  <c r="Q588" i="1"/>
  <c r="Q585" i="1"/>
  <c r="Q587" i="1"/>
  <c r="Q586" i="1"/>
  <c r="Q583" i="1"/>
  <c r="Q584" i="1"/>
  <c r="Q582" i="1"/>
  <c r="Q581" i="1"/>
  <c r="Q580" i="1"/>
  <c r="Q578" i="1"/>
  <c r="Q576" i="1"/>
  <c r="Q579" i="1"/>
  <c r="Q577" i="1"/>
  <c r="Q575" i="1"/>
  <c r="Q573" i="1"/>
  <c r="Q574" i="1"/>
  <c r="Q572" i="1"/>
  <c r="Q571" i="1"/>
  <c r="Q570" i="1"/>
  <c r="Q569" i="1"/>
  <c r="Q568" i="1"/>
  <c r="Q567" i="1"/>
  <c r="Q566" i="1"/>
  <c r="Q565" i="1"/>
  <c r="Q561" i="1"/>
  <c r="Q564" i="1"/>
  <c r="Q562" i="1"/>
  <c r="Q563" i="1"/>
  <c r="Q558" i="1"/>
  <c r="Q560" i="1"/>
  <c r="Q559" i="1"/>
  <c r="Q557" i="1"/>
  <c r="Q556" i="1"/>
  <c r="Q555" i="1"/>
  <c r="Q554" i="1"/>
  <c r="Q551" i="1"/>
  <c r="Q553" i="1"/>
  <c r="Q552" i="1"/>
  <c r="Q550" i="1"/>
  <c r="Q548" i="1"/>
  <c r="Q549" i="1"/>
  <c r="Q546" i="1"/>
  <c r="Q545" i="1"/>
  <c r="Q547" i="1"/>
  <c r="Q543" i="1"/>
  <c r="Q542" i="1"/>
  <c r="Q544" i="1"/>
  <c r="Q540" i="1"/>
  <c r="Q541" i="1"/>
  <c r="Q538" i="1"/>
  <c r="Q539" i="1"/>
  <c r="Q535" i="1"/>
  <c r="Q537" i="1"/>
  <c r="Q536" i="1"/>
  <c r="Q534" i="1"/>
  <c r="Q533" i="1"/>
  <c r="Q531" i="1"/>
  <c r="Q532" i="1"/>
  <c r="Q530" i="1"/>
  <c r="Q529" i="1"/>
  <c r="Q527" i="1"/>
  <c r="Q528" i="1"/>
  <c r="Q525" i="1"/>
  <c r="Q526" i="1"/>
  <c r="Q524" i="1"/>
  <c r="Q523" i="1"/>
  <c r="Q522" i="1"/>
  <c r="Q520" i="1"/>
  <c r="Q518" i="1"/>
  <c r="Q519" i="1"/>
  <c r="Q521" i="1"/>
  <c r="Q515" i="1"/>
  <c r="Q514" i="1"/>
  <c r="Q517" i="1"/>
  <c r="Q516" i="1"/>
  <c r="Q513" i="1"/>
  <c r="Q512" i="1"/>
  <c r="Q510" i="1"/>
  <c r="Q509" i="1"/>
  <c r="Q511" i="1"/>
  <c r="Q508" i="1"/>
  <c r="Q506" i="1"/>
  <c r="Q507" i="1"/>
  <c r="Q502" i="1"/>
  <c r="Q505" i="1"/>
  <c r="Q503" i="1"/>
  <c r="Q504" i="1"/>
  <c r="Q501" i="1"/>
  <c r="Q499" i="1"/>
  <c r="Q500" i="1"/>
  <c r="Q498" i="1"/>
  <c r="Q497" i="1"/>
  <c r="Q496" i="1"/>
  <c r="Q494" i="1"/>
  <c r="Q495" i="1"/>
  <c r="Q493" i="1"/>
  <c r="Q492" i="1"/>
  <c r="Q491" i="1"/>
  <c r="Q489" i="1"/>
  <c r="Q490" i="1"/>
  <c r="Q487" i="1"/>
  <c r="Q488" i="1"/>
  <c r="Q485" i="1"/>
  <c r="Q486" i="1"/>
  <c r="Q484" i="1"/>
  <c r="Q483" i="1"/>
  <c r="Q482" i="1"/>
  <c r="Q481" i="1"/>
  <c r="Q480" i="1"/>
  <c r="Q479" i="1"/>
  <c r="Q478" i="1"/>
  <c r="Q477" i="1"/>
  <c r="Q475" i="1"/>
  <c r="Q474" i="1"/>
  <c r="Q476" i="1"/>
  <c r="Q473" i="1"/>
  <c r="Q472" i="1"/>
  <c r="Q471" i="1"/>
  <c r="Q470" i="1"/>
  <c r="Q469" i="1"/>
  <c r="Q468" i="1"/>
  <c r="Q466" i="1"/>
  <c r="Q465" i="1"/>
  <c r="Q467" i="1"/>
  <c r="Q464" i="1"/>
  <c r="Q463" i="1"/>
  <c r="Q461" i="1"/>
  <c r="Q462" i="1"/>
  <c r="Q460" i="1"/>
  <c r="Q459" i="1"/>
  <c r="Q456" i="1"/>
  <c r="Q458" i="1"/>
  <c r="Q455" i="1"/>
  <c r="Q457" i="1"/>
  <c r="Q454" i="1"/>
  <c r="Q453" i="1"/>
  <c r="Q452" i="1"/>
  <c r="Q450" i="1"/>
  <c r="Q449" i="1"/>
  <c r="Q448" i="1"/>
  <c r="Q451" i="1"/>
  <c r="Q447" i="1"/>
  <c r="Q446" i="1"/>
  <c r="Q444" i="1"/>
  <c r="Q445" i="1"/>
  <c r="Q441" i="1"/>
  <c r="Q442" i="1"/>
  <c r="Q443" i="1"/>
  <c r="Q440" i="1"/>
  <c r="Q439" i="1"/>
  <c r="Q438" i="1"/>
  <c r="Q437" i="1"/>
  <c r="Q434" i="1"/>
  <c r="Q435" i="1"/>
  <c r="Q433" i="1"/>
  <c r="Q436" i="1"/>
  <c r="Q432" i="1"/>
  <c r="Q431" i="1"/>
  <c r="Q430" i="1"/>
  <c r="Q428" i="1"/>
  <c r="Q429" i="1"/>
  <c r="Q427" i="1"/>
  <c r="Q425" i="1"/>
  <c r="Q426" i="1"/>
  <c r="Q424" i="1"/>
  <c r="Q422" i="1"/>
  <c r="Q421" i="1"/>
  <c r="Q423" i="1"/>
  <c r="Q420" i="1"/>
  <c r="Q419" i="1"/>
  <c r="Q417" i="1"/>
  <c r="Q418" i="1"/>
  <c r="Q416" i="1"/>
  <c r="Q415" i="1"/>
  <c r="Q414" i="1"/>
  <c r="Q413" i="1"/>
  <c r="Q409" i="1"/>
  <c r="Q412" i="1"/>
  <c r="Q410" i="1"/>
  <c r="Q411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2" i="1"/>
  <c r="Q393" i="1"/>
  <c r="Q391" i="1"/>
  <c r="Q390" i="1"/>
  <c r="Q387" i="1"/>
  <c r="Q389" i="1"/>
  <c r="Q386" i="1"/>
  <c r="Q388" i="1"/>
  <c r="Q384" i="1"/>
  <c r="Q385" i="1"/>
  <c r="Q383" i="1"/>
  <c r="Q382" i="1"/>
  <c r="Q381" i="1"/>
  <c r="Q380" i="1"/>
  <c r="Q376" i="1"/>
  <c r="Q377" i="1"/>
  <c r="Q379" i="1"/>
  <c r="Q375" i="1"/>
  <c r="Q378" i="1"/>
  <c r="Q372" i="1"/>
  <c r="Q373" i="1"/>
  <c r="Q374" i="1"/>
  <c r="Q371" i="1"/>
  <c r="Q370" i="1"/>
  <c r="Q369" i="1"/>
  <c r="Q368" i="1"/>
  <c r="Q367" i="1"/>
  <c r="Q366" i="1"/>
  <c r="Q363" i="1"/>
  <c r="Q362" i="1"/>
  <c r="Q359" i="1"/>
  <c r="Q358" i="1"/>
  <c r="Q356" i="1"/>
  <c r="Q357" i="1"/>
  <c r="Q353" i="1"/>
  <c r="Q355" i="1"/>
  <c r="Q354" i="1"/>
  <c r="Q351" i="1"/>
  <c r="Q352" i="1"/>
  <c r="Q350" i="1"/>
  <c r="Q347" i="1"/>
  <c r="Q349" i="1"/>
  <c r="Q348" i="1"/>
  <c r="Q345" i="1"/>
  <c r="Q344" i="1"/>
  <c r="Q343" i="1"/>
  <c r="Q341" i="1"/>
  <c r="Q342" i="1"/>
  <c r="Q339" i="1"/>
  <c r="Q340" i="1"/>
  <c r="Q338" i="1"/>
  <c r="Q337" i="1"/>
  <c r="Q336" i="1"/>
  <c r="Q333" i="1"/>
  <c r="Q335" i="1"/>
  <c r="Q332" i="1"/>
  <c r="Q334" i="1"/>
  <c r="Q331" i="1"/>
  <c r="Q329" i="1"/>
  <c r="Q328" i="1"/>
  <c r="Q330" i="1"/>
  <c r="Q327" i="1"/>
  <c r="Q326" i="1"/>
  <c r="Q323" i="1"/>
  <c r="Q325" i="1"/>
  <c r="Q324" i="1"/>
  <c r="Q322" i="1"/>
  <c r="Q318" i="1"/>
  <c r="Q321" i="1"/>
  <c r="Q320" i="1"/>
  <c r="Q319" i="1"/>
  <c r="Q317" i="1"/>
  <c r="Q316" i="1"/>
  <c r="Q315" i="1"/>
  <c r="Q314" i="1"/>
  <c r="Q313" i="1"/>
  <c r="Q311" i="1"/>
  <c r="Q312" i="1"/>
  <c r="Q310" i="1"/>
  <c r="Q309" i="1"/>
  <c r="Q308" i="1"/>
  <c r="Q304" i="1"/>
  <c r="Q306" i="1"/>
  <c r="Q307" i="1"/>
  <c r="Q305" i="1"/>
  <c r="Q303" i="1"/>
  <c r="Q302" i="1"/>
  <c r="Q298" i="1"/>
  <c r="Q300" i="1"/>
  <c r="Q299" i="1"/>
  <c r="Q301" i="1"/>
  <c r="Q297" i="1"/>
  <c r="Q295" i="1"/>
  <c r="Q296" i="1"/>
  <c r="Q291" i="1"/>
  <c r="Q293" i="1"/>
  <c r="Q292" i="1"/>
  <c r="Q294" i="1"/>
  <c r="Q290" i="1"/>
  <c r="Q288" i="1"/>
  <c r="Q289" i="1"/>
  <c r="Q286" i="1"/>
  <c r="Q287" i="1"/>
  <c r="Q285" i="1"/>
  <c r="Q284" i="1"/>
  <c r="Q283" i="1"/>
  <c r="Q282" i="1"/>
  <c r="Q281" i="1"/>
  <c r="Q278" i="1"/>
  <c r="Q279" i="1"/>
  <c r="Q280" i="1"/>
  <c r="Q277" i="1"/>
  <c r="Q276" i="1"/>
  <c r="Q275" i="1"/>
  <c r="Q274" i="1"/>
  <c r="Q273" i="1"/>
  <c r="Q271" i="1"/>
  <c r="Q272" i="1"/>
  <c r="Q270" i="1"/>
  <c r="Q269" i="1"/>
  <c r="Q268" i="1"/>
  <c r="Q266" i="1"/>
  <c r="Q267" i="1"/>
  <c r="Q264" i="1"/>
  <c r="Q265" i="1"/>
  <c r="Q263" i="1"/>
  <c r="Q261" i="1"/>
  <c r="Q262" i="1"/>
  <c r="Q259" i="1"/>
  <c r="Q260" i="1"/>
  <c r="Q257" i="1"/>
  <c r="Q258" i="1"/>
  <c r="Q256" i="1"/>
  <c r="Q255" i="1"/>
  <c r="Q254" i="1"/>
  <c r="Q253" i="1"/>
  <c r="Q252" i="1"/>
  <c r="Q251" i="1"/>
  <c r="Q249" i="1"/>
  <c r="Q250" i="1"/>
  <c r="Q248" i="1"/>
  <c r="Q247" i="1"/>
  <c r="Q246" i="1"/>
  <c r="Q245" i="1"/>
  <c r="Q244" i="1"/>
  <c r="Q243" i="1"/>
  <c r="Q242" i="1"/>
  <c r="Q239" i="1"/>
  <c r="Q238" i="1"/>
  <c r="Q241" i="1"/>
  <c r="Q240" i="1"/>
  <c r="Q237" i="1"/>
  <c r="Q236" i="1"/>
  <c r="Q235" i="1"/>
  <c r="Q233" i="1"/>
  <c r="Q234" i="1"/>
  <c r="Q231" i="1"/>
  <c r="Q232" i="1"/>
  <c r="Q229" i="1"/>
  <c r="Q228" i="1"/>
  <c r="Q230" i="1"/>
  <c r="Q226" i="1"/>
  <c r="Q225" i="1"/>
  <c r="Q227" i="1"/>
  <c r="Q223" i="1"/>
  <c r="Q224" i="1"/>
  <c r="Q221" i="1"/>
  <c r="Q222" i="1"/>
  <c r="Q220" i="1"/>
  <c r="Q217" i="1"/>
  <c r="Q216" i="1"/>
  <c r="Q218" i="1"/>
  <c r="Q219" i="1"/>
  <c r="Q215" i="1"/>
  <c r="Q214" i="1"/>
  <c r="Q212" i="1"/>
  <c r="Q213" i="1"/>
  <c r="Q211" i="1"/>
  <c r="Q210" i="1"/>
  <c r="Q208" i="1"/>
  <c r="Q209" i="1"/>
  <c r="Q207" i="1"/>
  <c r="Q206" i="1"/>
  <c r="Q204" i="1"/>
  <c r="Q203" i="1"/>
  <c r="Q202" i="1"/>
  <c r="Q201" i="1"/>
  <c r="Q200" i="1"/>
  <c r="Q198" i="1"/>
  <c r="Q199" i="1"/>
  <c r="Q197" i="1"/>
  <c r="Q196" i="1"/>
  <c r="Q194" i="1"/>
  <c r="Q195" i="1"/>
  <c r="Q193" i="1"/>
  <c r="Q192" i="1"/>
  <c r="Q189" i="1"/>
  <c r="Q191" i="1"/>
  <c r="Q190" i="1"/>
  <c r="Q188" i="1"/>
  <c r="Q187" i="1"/>
  <c r="Q186" i="1"/>
  <c r="Q185" i="1"/>
  <c r="Q184" i="1"/>
  <c r="Q182" i="1"/>
  <c r="Q181" i="1"/>
  <c r="Q183" i="1"/>
  <c r="Q177" i="1"/>
  <c r="Q178" i="1"/>
  <c r="Q180" i="1"/>
  <c r="Q179" i="1"/>
  <c r="Q174" i="1"/>
  <c r="Q175" i="1"/>
  <c r="Q176" i="1"/>
  <c r="Q172" i="1"/>
  <c r="Q173" i="1"/>
  <c r="Q171" i="1"/>
  <c r="Q170" i="1"/>
  <c r="Q168" i="1"/>
  <c r="Q169" i="1"/>
  <c r="Q166" i="1"/>
  <c r="Q167" i="1"/>
  <c r="Q165" i="1"/>
  <c r="Q164" i="1"/>
  <c r="Q163" i="1"/>
  <c r="Q162" i="1"/>
  <c r="Q161" i="1"/>
  <c r="Q159" i="1"/>
  <c r="Q160" i="1"/>
  <c r="Q157" i="1"/>
  <c r="Q158" i="1"/>
  <c r="Q155" i="1"/>
  <c r="Q156" i="1"/>
  <c r="Q154" i="1"/>
  <c r="Q153" i="1"/>
  <c r="Q151" i="1"/>
  <c r="Q152" i="1"/>
  <c r="Q150" i="1"/>
  <c r="Q148" i="1"/>
  <c r="Q149" i="1"/>
  <c r="Q147" i="1"/>
  <c r="Q146" i="1"/>
  <c r="Q145" i="1"/>
  <c r="Q143" i="1"/>
  <c r="Q144" i="1"/>
  <c r="Q138" i="1"/>
  <c r="Q140" i="1"/>
  <c r="Q141" i="1"/>
  <c r="Q139" i="1"/>
  <c r="Q142" i="1"/>
  <c r="Q137" i="1"/>
  <c r="Q136" i="1"/>
  <c r="Q132" i="1"/>
  <c r="Q133" i="1"/>
  <c r="Q135" i="1"/>
  <c r="Q134" i="1"/>
  <c r="Q131" i="1"/>
  <c r="Q128" i="1"/>
  <c r="Q129" i="1"/>
  <c r="Q130" i="1"/>
  <c r="Q127" i="1"/>
  <c r="Q126" i="1"/>
  <c r="Q124" i="1"/>
  <c r="Q125" i="1"/>
  <c r="Q121" i="1"/>
  <c r="Q122" i="1"/>
  <c r="Q123" i="1"/>
  <c r="Q120" i="1"/>
  <c r="Q119" i="1"/>
  <c r="Q117" i="1"/>
  <c r="Q118" i="1"/>
  <c r="Q115" i="1"/>
  <c r="Q114" i="1"/>
  <c r="Q116" i="1"/>
  <c r="Q112" i="1"/>
  <c r="Q113" i="1"/>
  <c r="Q111" i="1"/>
  <c r="Q110" i="1"/>
  <c r="Q109" i="1"/>
  <c r="Q107" i="1"/>
  <c r="Q108" i="1"/>
  <c r="Q105" i="1"/>
  <c r="Q104" i="1"/>
  <c r="Q106" i="1"/>
  <c r="Q102" i="1"/>
  <c r="Q103" i="1"/>
  <c r="Q101" i="1"/>
  <c r="Q100" i="1"/>
  <c r="Q99" i="1"/>
  <c r="Q98" i="1"/>
  <c r="Q96" i="1"/>
  <c r="Q97" i="1"/>
  <c r="Q95" i="1"/>
  <c r="Q94" i="1"/>
  <c r="Q93" i="1"/>
  <c r="Q91" i="1"/>
  <c r="Q90" i="1"/>
  <c r="Q92" i="1"/>
  <c r="Q89" i="1"/>
  <c r="Q88" i="1"/>
  <c r="Q87" i="1"/>
  <c r="Q85" i="1"/>
  <c r="Q86" i="1"/>
  <c r="Q84" i="1"/>
  <c r="Q82" i="1"/>
  <c r="Q83" i="1"/>
  <c r="Q81" i="1"/>
  <c r="Q80" i="1"/>
  <c r="Q79" i="1"/>
  <c r="Q77" i="1"/>
  <c r="Q78" i="1"/>
  <c r="Q76" i="1"/>
  <c r="Q75" i="1"/>
  <c r="Q73" i="1"/>
  <c r="Q74" i="1"/>
  <c r="Q70" i="1"/>
  <c r="Q72" i="1"/>
  <c r="Q71" i="1"/>
  <c r="Q67" i="1"/>
  <c r="Q68" i="1"/>
  <c r="Q66" i="1"/>
  <c r="Q69" i="1"/>
  <c r="Q63" i="1"/>
  <c r="Q65" i="1"/>
  <c r="Q64" i="1"/>
  <c r="Q61" i="1"/>
  <c r="Q62" i="1"/>
  <c r="Q60" i="1"/>
  <c r="Q59" i="1"/>
  <c r="Q58" i="1"/>
  <c r="Q56" i="1"/>
  <c r="Q57" i="1"/>
  <c r="Q55" i="1"/>
  <c r="Q54" i="1"/>
  <c r="Q53" i="1"/>
  <c r="Q52" i="1"/>
  <c r="Q50" i="1"/>
  <c r="Q51" i="1"/>
  <c r="Q48" i="1"/>
  <c r="Q49" i="1"/>
  <c r="Q47" i="1"/>
  <c r="Q46" i="1"/>
  <c r="Q45" i="1"/>
  <c r="Q44" i="1"/>
  <c r="Q42" i="1"/>
  <c r="Q41" i="1"/>
  <c r="Q43" i="1"/>
  <c r="Q40" i="1"/>
  <c r="Q38" i="1"/>
  <c r="Q37" i="1"/>
  <c r="Q39" i="1"/>
  <c r="Q35" i="1"/>
  <c r="Q36" i="1"/>
  <c r="Q33" i="1"/>
  <c r="Q34" i="1"/>
  <c r="Q31" i="1"/>
  <c r="Q32" i="1"/>
  <c r="Q30" i="1"/>
  <c r="Q28" i="1"/>
  <c r="Q29" i="1"/>
  <c r="Q26" i="1"/>
  <c r="Q27" i="1"/>
  <c r="Q25" i="1"/>
  <c r="Q23" i="1"/>
  <c r="Q24" i="1"/>
  <c r="Q22" i="1"/>
  <c r="Q21" i="1"/>
  <c r="Q19" i="1"/>
  <c r="Q20" i="1"/>
  <c r="Q18" i="1"/>
  <c r="Q16" i="1"/>
  <c r="Q17" i="1"/>
  <c r="Q11" i="1"/>
  <c r="Q12" i="1"/>
  <c r="Q14" i="1"/>
  <c r="Q13" i="1"/>
  <c r="Q10" i="1"/>
  <c r="Q9" i="1"/>
  <c r="Q8" i="1"/>
  <c r="Q6" i="1"/>
  <c r="Q7" i="1"/>
  <c r="Q5" i="1"/>
  <c r="Q4" i="1"/>
  <c r="Q3" i="1"/>
  <c r="Q2" i="1"/>
  <c r="G4" i="1"/>
  <c r="G5" i="1"/>
  <c r="G7" i="1"/>
  <c r="G8" i="1"/>
  <c r="G10" i="1"/>
  <c r="G12" i="1"/>
  <c r="G15" i="1"/>
  <c r="G17" i="1"/>
  <c r="G16" i="1"/>
  <c r="G18" i="1"/>
  <c r="G20" i="1"/>
  <c r="G19" i="1"/>
  <c r="G21" i="1"/>
  <c r="G22" i="1"/>
  <c r="G24" i="1"/>
  <c r="G23" i="1"/>
  <c r="G25" i="1"/>
  <c r="G27" i="1"/>
  <c r="G29" i="1"/>
  <c r="G28" i="1"/>
  <c r="G32" i="1"/>
  <c r="G31" i="1"/>
  <c r="G34" i="1"/>
  <c r="G33" i="1"/>
  <c r="G36" i="1"/>
  <c r="G35" i="1"/>
  <c r="G39" i="1"/>
  <c r="G38" i="1"/>
  <c r="G40" i="1"/>
  <c r="G43" i="1"/>
  <c r="G41" i="1"/>
  <c r="G42" i="1"/>
  <c r="G44" i="1"/>
  <c r="G45" i="1"/>
  <c r="G46" i="1"/>
  <c r="G47" i="1"/>
  <c r="G49" i="1"/>
  <c r="G48" i="1"/>
  <c r="G52" i="1"/>
  <c r="G53" i="1"/>
  <c r="G54" i="1"/>
  <c r="G55" i="1"/>
  <c r="G56" i="1"/>
  <c r="G58" i="1"/>
  <c r="G60" i="1"/>
  <c r="G62" i="1"/>
  <c r="G61" i="1"/>
  <c r="G65" i="1"/>
  <c r="G63" i="1"/>
  <c r="G69" i="1"/>
  <c r="G66" i="1"/>
  <c r="G67" i="1"/>
  <c r="G71" i="1"/>
  <c r="G72" i="1"/>
  <c r="G74" i="1"/>
  <c r="G73" i="1"/>
  <c r="G75" i="1"/>
  <c r="G76" i="1"/>
  <c r="G78" i="1"/>
  <c r="G77" i="1"/>
  <c r="G79" i="1"/>
  <c r="G80" i="1"/>
  <c r="G81" i="1"/>
  <c r="G83" i="1"/>
  <c r="G82" i="1"/>
  <c r="G86" i="1"/>
  <c r="G85" i="1"/>
  <c r="G87" i="1"/>
  <c r="G89" i="1"/>
  <c r="G90" i="1"/>
  <c r="G91" i="1"/>
  <c r="G93" i="1"/>
  <c r="G95" i="1"/>
  <c r="G97" i="1"/>
  <c r="G98" i="1"/>
  <c r="G99" i="1"/>
  <c r="G100" i="1"/>
  <c r="G101" i="1"/>
  <c r="G103" i="1"/>
  <c r="G102" i="1"/>
  <c r="G106" i="1"/>
  <c r="G104" i="1"/>
  <c r="G108" i="1"/>
  <c r="G107" i="1"/>
  <c r="G109" i="1"/>
  <c r="G111" i="1"/>
  <c r="G113" i="1"/>
  <c r="G112" i="1"/>
  <c r="G114" i="1"/>
  <c r="G115" i="1"/>
  <c r="G118" i="1"/>
  <c r="G117" i="1"/>
  <c r="G119" i="1"/>
  <c r="G120" i="1"/>
  <c r="G123" i="1"/>
  <c r="G122" i="1"/>
  <c r="G121" i="1"/>
  <c r="G125" i="1"/>
  <c r="G124" i="1"/>
  <c r="G126" i="1"/>
  <c r="G127" i="1"/>
  <c r="G130" i="1"/>
  <c r="G128" i="1"/>
  <c r="G131" i="1"/>
  <c r="G135" i="1"/>
  <c r="G133" i="1"/>
  <c r="G132" i="1"/>
  <c r="G136" i="1"/>
  <c r="G137" i="1"/>
  <c r="G142" i="1"/>
  <c r="G139" i="1"/>
  <c r="G141" i="1"/>
  <c r="G138" i="1"/>
  <c r="G144" i="1"/>
  <c r="G143" i="1"/>
  <c r="G145" i="1"/>
  <c r="G146" i="1"/>
  <c r="G147" i="1"/>
  <c r="G150" i="1"/>
  <c r="G152" i="1"/>
  <c r="G151" i="1"/>
  <c r="G153" i="1"/>
  <c r="G154" i="1"/>
  <c r="G156" i="1"/>
  <c r="G158" i="1"/>
  <c r="G157" i="1"/>
  <c r="G160" i="1"/>
  <c r="G159" i="1"/>
  <c r="G161" i="1"/>
  <c r="G162" i="1"/>
  <c r="G163" i="1"/>
  <c r="G164" i="1"/>
  <c r="G165" i="1"/>
  <c r="G169" i="1"/>
  <c r="G170" i="1"/>
  <c r="G171" i="1"/>
  <c r="G173" i="1"/>
  <c r="G172" i="1"/>
  <c r="G176" i="1"/>
  <c r="G175" i="1"/>
  <c r="G174" i="1"/>
  <c r="G179" i="1"/>
  <c r="G180" i="1"/>
  <c r="G178" i="1"/>
  <c r="G177" i="1"/>
  <c r="G183" i="1"/>
  <c r="G181" i="1"/>
  <c r="G184" i="1"/>
  <c r="G185" i="1"/>
  <c r="G186" i="1"/>
  <c r="G187" i="1"/>
  <c r="G188" i="1"/>
  <c r="G190" i="1"/>
  <c r="G193" i="1"/>
  <c r="G195" i="1"/>
  <c r="G194" i="1"/>
  <c r="G196" i="1"/>
  <c r="G197" i="1"/>
  <c r="G199" i="1"/>
  <c r="G200" i="1"/>
  <c r="G201" i="1"/>
  <c r="G202" i="1"/>
  <c r="G207" i="1"/>
  <c r="G205" i="1"/>
  <c r="G209" i="1"/>
  <c r="G208" i="1"/>
  <c r="G210" i="1"/>
  <c r="G211" i="1"/>
  <c r="G213" i="1"/>
  <c r="G212" i="1"/>
  <c r="G214" i="1"/>
  <c r="G215" i="1"/>
  <c r="G219" i="1"/>
  <c r="G218" i="1"/>
  <c r="G216" i="1"/>
  <c r="G217" i="1"/>
  <c r="G220" i="1"/>
  <c r="G222" i="1"/>
  <c r="G221" i="1"/>
  <c r="G224" i="1"/>
  <c r="G223" i="1"/>
  <c r="G226" i="1"/>
  <c r="G230" i="1"/>
  <c r="G228" i="1"/>
  <c r="G232" i="1"/>
  <c r="G231" i="1"/>
  <c r="G234" i="1"/>
  <c r="G233" i="1"/>
  <c r="G235" i="1"/>
  <c r="G236" i="1"/>
  <c r="G237" i="1"/>
  <c r="G240" i="1"/>
  <c r="G241" i="1"/>
  <c r="G238" i="1"/>
  <c r="G242" i="1"/>
  <c r="G244" i="1"/>
  <c r="G245" i="1"/>
  <c r="G246" i="1"/>
  <c r="G247" i="1"/>
  <c r="G248" i="1"/>
  <c r="G250" i="1"/>
  <c r="G249" i="1"/>
  <c r="G251" i="1"/>
  <c r="G254" i="1"/>
  <c r="G255" i="1"/>
  <c r="G256" i="1"/>
  <c r="G258" i="1"/>
  <c r="G257" i="1"/>
  <c r="G262" i="1"/>
  <c r="G261" i="1"/>
  <c r="G263" i="1"/>
  <c r="G265" i="1"/>
  <c r="G264" i="1"/>
  <c r="G267" i="1"/>
  <c r="G266" i="1"/>
  <c r="G268" i="1"/>
  <c r="G269" i="1"/>
  <c r="G270" i="1"/>
  <c r="G272" i="1"/>
  <c r="G271" i="1"/>
  <c r="G273" i="1"/>
  <c r="G274" i="1"/>
  <c r="G275" i="1"/>
  <c r="G277" i="1"/>
  <c r="G279" i="1"/>
  <c r="G278" i="1"/>
  <c r="G281" i="1"/>
  <c r="G282" i="1"/>
  <c r="G283" i="1"/>
  <c r="G284" i="1"/>
  <c r="G285" i="1"/>
  <c r="G287" i="1"/>
  <c r="G286" i="1"/>
  <c r="G289" i="1"/>
  <c r="G288" i="1"/>
  <c r="G290" i="1"/>
  <c r="G294" i="1"/>
  <c r="G293" i="1"/>
  <c r="G295" i="1"/>
  <c r="G297" i="1"/>
  <c r="G301" i="1"/>
  <c r="G299" i="1"/>
  <c r="G300" i="1"/>
  <c r="G298" i="1"/>
  <c r="G302" i="1"/>
  <c r="G303" i="1"/>
  <c r="G305" i="1"/>
  <c r="G307" i="1"/>
  <c r="G306" i="1"/>
  <c r="G304" i="1"/>
  <c r="G309" i="1"/>
  <c r="G312" i="1"/>
  <c r="G311" i="1"/>
  <c r="G314" i="1"/>
  <c r="G316" i="1"/>
  <c r="G317" i="1"/>
  <c r="G320" i="1"/>
  <c r="G321" i="1"/>
  <c r="G318" i="1"/>
  <c r="G322" i="1"/>
  <c r="G324" i="1"/>
  <c r="G325" i="1"/>
  <c r="G323" i="1"/>
  <c r="G326" i="1"/>
  <c r="G327" i="1"/>
  <c r="G330" i="1"/>
  <c r="G328" i="1"/>
  <c r="G329" i="1"/>
  <c r="G331" i="1"/>
  <c r="G334" i="1"/>
  <c r="G332" i="1"/>
  <c r="G335" i="1"/>
  <c r="G333" i="1"/>
  <c r="G336" i="1"/>
  <c r="G337" i="1"/>
  <c r="G338" i="1"/>
  <c r="G340" i="1"/>
  <c r="G339" i="1"/>
  <c r="G342" i="1"/>
  <c r="G341" i="1"/>
  <c r="G343" i="1"/>
  <c r="G344" i="1"/>
  <c r="G346" i="1"/>
  <c r="G345" i="1"/>
  <c r="G348" i="1"/>
  <c r="G347" i="1"/>
  <c r="G350" i="1"/>
  <c r="G352" i="1"/>
  <c r="G351" i="1"/>
  <c r="G354" i="1"/>
  <c r="G353" i="1"/>
  <c r="G357" i="1"/>
  <c r="G356" i="1"/>
  <c r="G358" i="1"/>
  <c r="G359" i="1"/>
  <c r="G361" i="1"/>
  <c r="G360" i="1"/>
  <c r="G362" i="1"/>
  <c r="G364" i="1"/>
  <c r="G363" i="1"/>
  <c r="G366" i="1"/>
  <c r="G365" i="1"/>
  <c r="G367" i="1"/>
  <c r="G368" i="1"/>
  <c r="G369" i="1"/>
  <c r="G370" i="1"/>
  <c r="G371" i="1"/>
  <c r="G374" i="1"/>
  <c r="G373" i="1"/>
  <c r="G372" i="1"/>
  <c r="G378" i="1"/>
  <c r="G375" i="1"/>
  <c r="G379" i="1"/>
  <c r="G377" i="1"/>
  <c r="G380" i="1"/>
  <c r="G381" i="1"/>
  <c r="G382" i="1"/>
  <c r="G383" i="1"/>
  <c r="G384" i="1"/>
  <c r="G388" i="1"/>
  <c r="G386" i="1"/>
  <c r="G389" i="1"/>
  <c r="G387" i="1"/>
  <c r="G390" i="1"/>
  <c r="G391" i="1"/>
  <c r="G393" i="1"/>
  <c r="G392" i="1"/>
  <c r="G394" i="1"/>
  <c r="G395" i="1"/>
  <c r="G396" i="1"/>
  <c r="G397" i="1"/>
  <c r="G398" i="1"/>
  <c r="G399" i="1"/>
  <c r="G400" i="1"/>
  <c r="G401" i="1"/>
  <c r="G402" i="1"/>
  <c r="G404" i="1"/>
  <c r="G407" i="1"/>
  <c r="G411" i="1"/>
  <c r="G410" i="1"/>
  <c r="G412" i="1"/>
  <c r="G413" i="1"/>
  <c r="G414" i="1"/>
  <c r="G415" i="1"/>
  <c r="G416" i="1"/>
  <c r="G418" i="1"/>
  <c r="G417" i="1"/>
  <c r="G419" i="1"/>
  <c r="G420" i="1"/>
  <c r="G423" i="1"/>
  <c r="G422" i="1"/>
  <c r="G424" i="1"/>
  <c r="G426" i="1"/>
  <c r="G425" i="1"/>
  <c r="G427" i="1"/>
  <c r="G429" i="1"/>
  <c r="G430" i="1"/>
  <c r="G431" i="1"/>
  <c r="G436" i="1"/>
  <c r="G433" i="1"/>
  <c r="G435" i="1"/>
  <c r="G434" i="1"/>
  <c r="G437" i="1"/>
  <c r="G438" i="1"/>
  <c r="G439" i="1"/>
  <c r="G440" i="1"/>
  <c r="G443" i="1"/>
  <c r="G441" i="1"/>
  <c r="G445" i="1"/>
  <c r="G444" i="1"/>
  <c r="G446" i="1"/>
  <c r="G447" i="1"/>
  <c r="G451" i="1"/>
  <c r="G448" i="1"/>
  <c r="G449" i="1"/>
  <c r="G450" i="1"/>
  <c r="G452" i="1"/>
  <c r="G453" i="1"/>
  <c r="G454" i="1"/>
  <c r="G458" i="1"/>
  <c r="G459" i="1"/>
  <c r="G460" i="1"/>
  <c r="G462" i="1"/>
  <c r="G461" i="1"/>
  <c r="G463" i="1"/>
  <c r="G464" i="1"/>
  <c r="G467" i="1"/>
  <c r="G465" i="1"/>
  <c r="G466" i="1"/>
  <c r="G468" i="1"/>
  <c r="G469" i="1"/>
  <c r="G470" i="1"/>
  <c r="G471" i="1"/>
  <c r="G472" i="1"/>
  <c r="G476" i="1"/>
  <c r="G474" i="1"/>
  <c r="G475" i="1"/>
  <c r="G478" i="1"/>
  <c r="G480" i="1"/>
  <c r="G481" i="1"/>
  <c r="G482" i="1"/>
  <c r="G483" i="1"/>
  <c r="G484" i="1"/>
  <c r="G486" i="1"/>
  <c r="G485" i="1"/>
  <c r="G488" i="1"/>
  <c r="G487" i="1"/>
  <c r="G490" i="1"/>
  <c r="G489" i="1"/>
  <c r="G491" i="1"/>
  <c r="G492" i="1"/>
  <c r="G493" i="1"/>
  <c r="G494" i="1"/>
  <c r="G497" i="1"/>
  <c r="G500" i="1"/>
  <c r="G499" i="1"/>
  <c r="G501" i="1"/>
  <c r="G504" i="1"/>
  <c r="G503" i="1"/>
  <c r="G505" i="1"/>
  <c r="G502" i="1"/>
  <c r="G507" i="1"/>
  <c r="G506" i="1"/>
  <c r="G508" i="1"/>
  <c r="G511" i="1"/>
  <c r="G509" i="1"/>
  <c r="G510" i="1"/>
  <c r="G512" i="1"/>
  <c r="G513" i="1"/>
  <c r="G516" i="1"/>
  <c r="G517" i="1"/>
  <c r="G514" i="1"/>
  <c r="G521" i="1"/>
  <c r="G518" i="1"/>
  <c r="G520" i="1"/>
  <c r="G522" i="1"/>
  <c r="G523" i="1"/>
  <c r="G524" i="1"/>
  <c r="G526" i="1"/>
  <c r="G525" i="1"/>
  <c r="G528" i="1"/>
  <c r="G527" i="1"/>
  <c r="G529" i="1"/>
  <c r="G530" i="1"/>
  <c r="G532" i="1"/>
  <c r="G534" i="1"/>
  <c r="G536" i="1"/>
  <c r="G537" i="1"/>
  <c r="G535" i="1"/>
  <c r="G539" i="1"/>
  <c r="G538" i="1"/>
  <c r="G541" i="1"/>
  <c r="G540" i="1"/>
  <c r="G544" i="1"/>
  <c r="G542" i="1"/>
  <c r="G543" i="1"/>
  <c r="G547" i="1"/>
  <c r="G545" i="1"/>
  <c r="G546" i="1"/>
  <c r="G549" i="1"/>
  <c r="G548" i="1"/>
  <c r="G550" i="1"/>
  <c r="G552" i="1"/>
  <c r="G553" i="1"/>
  <c r="G551" i="1"/>
  <c r="G554" i="1"/>
  <c r="G556" i="1"/>
  <c r="G557" i="1"/>
  <c r="G559" i="1"/>
  <c r="G560" i="1"/>
  <c r="G558" i="1"/>
  <c r="G563" i="1"/>
  <c r="G564" i="1"/>
  <c r="G561" i="1"/>
  <c r="G565" i="1"/>
  <c r="G566" i="1"/>
  <c r="G567" i="1"/>
  <c r="G568" i="1"/>
  <c r="G569" i="1"/>
  <c r="G570" i="1"/>
  <c r="G572" i="1"/>
  <c r="G574" i="1"/>
  <c r="G573" i="1"/>
  <c r="G575" i="1"/>
  <c r="G579" i="1"/>
  <c r="G576" i="1"/>
  <c r="G580" i="1"/>
  <c r="G581" i="1"/>
  <c r="G582" i="1"/>
  <c r="G584" i="1"/>
  <c r="G583" i="1"/>
  <c r="G587" i="1"/>
  <c r="G585" i="1"/>
  <c r="G591" i="1"/>
  <c r="G592" i="1"/>
  <c r="G595" i="1"/>
  <c r="G593" i="1"/>
  <c r="G594" i="1"/>
  <c r="G596" i="1"/>
  <c r="G597" i="1"/>
  <c r="G600" i="1"/>
  <c r="G598" i="1"/>
  <c r="G601" i="1"/>
  <c r="G602" i="1"/>
  <c r="G604" i="1"/>
  <c r="G606" i="1"/>
  <c r="G608" i="1"/>
  <c r="G610" i="1"/>
  <c r="G613" i="1"/>
  <c r="G612" i="1"/>
  <c r="G614" i="1"/>
  <c r="G616" i="1"/>
  <c r="G615" i="1"/>
  <c r="G618" i="1"/>
  <c r="G619" i="1"/>
  <c r="G620" i="1"/>
  <c r="G617" i="1"/>
  <c r="G622" i="1"/>
  <c r="G623" i="1"/>
  <c r="G626" i="1"/>
  <c r="G625" i="1"/>
  <c r="G627" i="1"/>
  <c r="G624" i="1"/>
  <c r="G629" i="1"/>
  <c r="G628" i="1"/>
  <c r="G632" i="1"/>
  <c r="G630" i="1"/>
  <c r="G631" i="1"/>
  <c r="G635" i="1"/>
  <c r="G636" i="1"/>
  <c r="G634" i="1"/>
  <c r="G637" i="1"/>
  <c r="G638" i="1"/>
  <c r="G641" i="1"/>
  <c r="G639" i="1"/>
  <c r="G640" i="1"/>
  <c r="G645" i="1"/>
  <c r="G643" i="1"/>
  <c r="G644" i="1"/>
  <c r="G642" i="1"/>
  <c r="G646" i="1"/>
  <c r="G647" i="1"/>
  <c r="G649" i="1"/>
  <c r="G648" i="1"/>
  <c r="G653" i="1"/>
  <c r="G650" i="1"/>
  <c r="G651" i="1"/>
  <c r="G654" i="1"/>
  <c r="G656" i="1"/>
  <c r="G658" i="1"/>
  <c r="G659" i="1"/>
  <c r="G662" i="1"/>
  <c r="G660" i="1"/>
  <c r="G661" i="1"/>
  <c r="G663" i="1"/>
  <c r="G667" i="1"/>
  <c r="G666" i="1"/>
  <c r="G668" i="1"/>
  <c r="G670" i="1"/>
  <c r="G669" i="1"/>
  <c r="G672" i="1"/>
  <c r="G674" i="1"/>
  <c r="G675" i="1"/>
  <c r="G678" i="1"/>
  <c r="G677" i="1"/>
  <c r="G676" i="1"/>
  <c r="G679" i="1"/>
  <c r="G681" i="1"/>
  <c r="G683" i="1"/>
  <c r="G682" i="1"/>
  <c r="G684" i="1"/>
  <c r="G686" i="1"/>
  <c r="G687" i="1"/>
  <c r="G689" i="1"/>
  <c r="G688" i="1"/>
  <c r="G690" i="1"/>
  <c r="G692" i="1"/>
  <c r="G694" i="1"/>
  <c r="G695" i="1"/>
  <c r="G693" i="1"/>
  <c r="G698" i="1"/>
  <c r="G696" i="1"/>
  <c r="G699" i="1"/>
  <c r="G700" i="1"/>
  <c r="G703" i="1"/>
  <c r="G701" i="1"/>
  <c r="G704" i="1"/>
  <c r="G705" i="1"/>
  <c r="G708" i="1"/>
  <c r="G707" i="1"/>
  <c r="G710" i="1"/>
  <c r="G711" i="1"/>
  <c r="G713" i="1"/>
  <c r="G715" i="1"/>
  <c r="G717" i="1"/>
  <c r="G719" i="1"/>
  <c r="G718" i="1"/>
  <c r="G720" i="1"/>
  <c r="G721" i="1"/>
  <c r="G722" i="1"/>
  <c r="G3" i="1"/>
  <c r="AR2" i="1"/>
  <c r="AR5" i="1"/>
  <c r="AR8" i="1"/>
  <c r="AR13" i="1"/>
  <c r="AR15" i="1"/>
  <c r="AR18" i="1"/>
  <c r="AR20" i="1"/>
  <c r="AR21" i="1"/>
  <c r="AR24" i="1"/>
  <c r="AR27" i="1"/>
  <c r="AR29" i="1"/>
  <c r="AR30" i="1"/>
  <c r="AR34" i="1"/>
  <c r="AR36" i="1"/>
  <c r="AR39" i="1"/>
  <c r="AR43" i="1"/>
  <c r="AR44" i="1"/>
  <c r="AR46" i="1"/>
  <c r="AR49" i="1"/>
  <c r="AR51" i="1"/>
  <c r="AR53" i="1"/>
  <c r="AR57" i="1"/>
  <c r="AR58" i="1"/>
  <c r="AR59" i="1"/>
  <c r="AR60" i="1"/>
  <c r="AR64" i="1"/>
  <c r="AR69" i="1"/>
  <c r="AR71" i="1"/>
  <c r="AR74" i="1"/>
  <c r="AR76" i="1"/>
  <c r="AR78" i="1"/>
  <c r="AR79" i="1"/>
  <c r="AR80" i="1"/>
  <c r="AR83" i="1"/>
  <c r="AR84" i="1"/>
  <c r="AR86" i="1"/>
  <c r="AR87" i="1"/>
  <c r="AR89" i="1"/>
  <c r="AR93" i="1"/>
  <c r="AR97" i="1"/>
  <c r="AR98" i="1"/>
  <c r="AR101" i="1"/>
  <c r="AR106" i="1"/>
  <c r="AR108" i="1"/>
  <c r="AR110" i="1"/>
  <c r="AR111" i="1"/>
  <c r="AR116" i="1"/>
  <c r="AR118" i="1"/>
  <c r="AR119" i="1"/>
  <c r="AR123" i="1"/>
  <c r="AR125" i="1"/>
  <c r="AR126" i="1"/>
  <c r="AR130" i="1"/>
  <c r="AR134" i="1"/>
  <c r="AR136" i="1"/>
  <c r="AR137" i="1"/>
  <c r="AR142" i="1"/>
  <c r="AR144" i="1"/>
  <c r="AR146" i="1"/>
  <c r="AR147" i="1"/>
  <c r="AR149" i="1"/>
  <c r="AR152" i="1"/>
  <c r="AR154" i="1"/>
  <c r="AR156" i="1"/>
  <c r="AR158" i="1"/>
  <c r="AR160" i="1"/>
  <c r="AR161" i="1"/>
  <c r="AR163" i="1"/>
  <c r="AR164" i="1"/>
  <c r="AR167" i="1"/>
  <c r="AR169" i="1"/>
  <c r="AR170" i="1"/>
  <c r="AR173" i="1"/>
  <c r="AR176" i="1"/>
  <c r="AR179" i="1"/>
  <c r="AR183" i="1"/>
  <c r="AR184" i="1"/>
  <c r="AR185" i="1"/>
  <c r="AR186" i="1"/>
  <c r="AR190" i="1"/>
  <c r="AR192" i="1"/>
  <c r="AR196" i="1"/>
  <c r="AR199" i="1"/>
  <c r="AR201" i="1"/>
  <c r="AR202" i="1"/>
  <c r="AR204" i="1"/>
  <c r="AR206" i="1"/>
  <c r="AR209" i="1"/>
  <c r="AR211" i="1"/>
  <c r="AR213" i="1"/>
  <c r="AR214" i="1"/>
  <c r="AR219" i="1"/>
  <c r="AR220" i="1"/>
  <c r="AR224" i="1"/>
  <c r="AR227" i="1"/>
  <c r="AR230" i="1"/>
  <c r="AR232" i="1"/>
  <c r="AR234" i="1"/>
  <c r="AR236" i="1"/>
  <c r="AR240" i="1"/>
  <c r="AR243" i="1"/>
  <c r="AR245" i="1"/>
  <c r="AR248" i="1"/>
  <c r="AR250" i="1"/>
  <c r="AR251" i="1"/>
  <c r="AR254" i="1"/>
  <c r="AR258" i="1"/>
  <c r="AR260" i="1"/>
  <c r="AR262" i="1"/>
  <c r="AR265" i="1"/>
  <c r="AR270" i="1"/>
  <c r="AR273" i="1"/>
  <c r="AR276" i="1"/>
  <c r="AR280" i="1"/>
  <c r="AR281" i="1"/>
  <c r="AR282" i="1"/>
  <c r="AR284" i="1"/>
  <c r="AR285" i="1"/>
  <c r="AR289" i="1"/>
  <c r="AR290" i="1"/>
  <c r="AR294" i="1"/>
  <c r="AR296" i="1"/>
  <c r="AR297" i="1"/>
  <c r="AR301" i="1"/>
  <c r="AR302" i="1"/>
  <c r="AR305" i="1"/>
  <c r="AR308" i="1"/>
  <c r="AR312" i="1"/>
  <c r="AR313" i="1"/>
  <c r="AR314" i="1"/>
  <c r="AR316" i="1"/>
  <c r="AR319" i="1"/>
  <c r="AR322" i="1"/>
  <c r="AR326" i="1"/>
  <c r="AR327" i="1"/>
  <c r="AR330" i="1"/>
  <c r="AR331" i="1"/>
  <c r="AR334" i="1"/>
  <c r="AR336" i="1"/>
  <c r="AR337" i="1"/>
  <c r="AR340" i="1"/>
  <c r="AR342" i="1"/>
  <c r="AR344" i="1"/>
  <c r="AR346" i="1"/>
  <c r="AR348" i="1"/>
  <c r="AR350" i="1"/>
  <c r="AR354" i="1"/>
  <c r="AR357" i="1"/>
  <c r="AR358" i="1"/>
  <c r="AR361" i="1"/>
  <c r="AR362" i="1"/>
  <c r="AR366" i="1"/>
  <c r="AR367" i="1"/>
  <c r="AR368" i="1"/>
  <c r="AR371" i="1"/>
  <c r="AR374" i="1"/>
  <c r="AR378" i="1"/>
  <c r="AR380" i="1"/>
  <c r="AR382" i="1"/>
  <c r="AR385" i="1"/>
  <c r="AR388" i="1"/>
  <c r="AR390" i="1"/>
  <c r="AR393" i="1"/>
  <c r="AR395" i="1"/>
  <c r="AR396" i="1"/>
  <c r="AR399" i="1"/>
  <c r="AR401" i="1"/>
  <c r="AR403" i="1"/>
  <c r="AR406" i="1"/>
  <c r="AR408" i="1"/>
  <c r="AR411" i="1"/>
  <c r="AR413" i="1"/>
  <c r="AR415" i="1"/>
  <c r="AR418" i="1"/>
  <c r="AR419" i="1"/>
  <c r="AR423" i="1"/>
  <c r="AR424" i="1"/>
  <c r="AR426" i="1"/>
  <c r="AR427" i="1"/>
  <c r="AR430" i="1"/>
  <c r="AR436" i="1"/>
  <c r="AR437" i="1"/>
  <c r="AR438" i="1"/>
  <c r="AR440" i="1"/>
  <c r="AR443" i="1"/>
  <c r="AR445" i="1"/>
  <c r="AR446" i="1"/>
  <c r="AR451" i="1"/>
  <c r="AR452" i="1"/>
  <c r="AR454" i="1"/>
  <c r="AR457" i="1"/>
  <c r="AR459" i="1"/>
  <c r="AR462" i="1"/>
  <c r="AR463" i="1"/>
  <c r="AR467" i="1"/>
  <c r="AR469" i="1"/>
  <c r="AR470" i="1"/>
  <c r="AR472" i="1"/>
  <c r="AR476" i="1"/>
  <c r="AR477" i="1"/>
  <c r="AR479" i="1"/>
  <c r="AR481" i="1"/>
  <c r="AR482" i="1"/>
  <c r="AR486" i="1"/>
  <c r="AR488" i="1"/>
  <c r="AR490" i="1"/>
  <c r="AR491" i="1"/>
  <c r="AR493" i="1"/>
  <c r="AR495" i="1"/>
  <c r="AR500" i="1"/>
  <c r="AR501" i="1"/>
  <c r="AR504" i="1"/>
  <c r="AR507" i="1"/>
  <c r="AR508" i="1"/>
  <c r="AR511" i="1"/>
  <c r="AR512" i="1"/>
  <c r="AR516" i="1"/>
  <c r="AR521" i="1"/>
  <c r="AR522" i="1"/>
  <c r="AR526" i="1"/>
  <c r="AR528" i="1"/>
  <c r="AR529" i="1"/>
  <c r="AR532" i="1"/>
  <c r="AR533" i="1"/>
  <c r="AR536" i="1"/>
  <c r="AR539" i="1"/>
  <c r="AR541" i="1"/>
  <c r="AR544" i="1"/>
  <c r="AR549" i="1"/>
  <c r="AR550" i="1"/>
  <c r="AR554" i="1"/>
  <c r="AR557" i="1"/>
  <c r="AR559" i="1"/>
  <c r="AR565" i="1"/>
  <c r="AR567" i="1"/>
  <c r="AR569" i="1"/>
  <c r="AR570" i="1"/>
  <c r="AR571" i="1"/>
  <c r="AR574" i="1"/>
  <c r="AR580" i="1"/>
  <c r="AR582" i="1"/>
  <c r="AR588" i="1"/>
  <c r="AR591" i="1"/>
  <c r="AR596" i="1"/>
  <c r="AR600" i="1"/>
  <c r="AR601" i="1"/>
  <c r="AR603" i="1"/>
  <c r="AR606" i="1"/>
  <c r="AR608" i="1"/>
  <c r="AR610" i="1"/>
  <c r="AR611" i="1"/>
  <c r="AR616" i="1"/>
  <c r="AR618" i="1"/>
  <c r="AR622" i="1"/>
  <c r="AR626" i="1"/>
  <c r="AR629" i="1"/>
  <c r="AR632" i="1"/>
  <c r="AR633" i="1"/>
  <c r="AR637" i="1"/>
  <c r="AR641" i="1"/>
  <c r="AR645" i="1"/>
  <c r="AR646" i="1"/>
  <c r="AR649" i="1"/>
  <c r="AR653" i="1"/>
  <c r="AR656" i="1"/>
  <c r="AR657" i="1"/>
  <c r="AR659" i="1"/>
  <c r="AR664" i="1"/>
  <c r="AR667" i="1"/>
  <c r="AR668" i="1"/>
  <c r="AR670" i="1"/>
  <c r="AR674" i="1"/>
  <c r="AR675" i="1"/>
  <c r="AR678" i="1"/>
  <c r="AR679" i="1"/>
  <c r="AR683" i="1"/>
  <c r="AR684" i="1"/>
  <c r="AR685" i="1"/>
  <c r="AR687" i="1"/>
  <c r="AR690" i="1"/>
  <c r="AR692" i="1"/>
  <c r="AR698" i="1"/>
  <c r="AR700" i="1"/>
  <c r="AR703" i="1"/>
  <c r="AR704" i="1"/>
  <c r="AR708" i="1"/>
  <c r="AR710" i="1"/>
  <c r="AR712" i="1"/>
  <c r="AR713" i="1"/>
  <c r="AR715" i="1"/>
  <c r="AR717" i="1"/>
  <c r="AR720" i="1"/>
  <c r="AR721" i="1"/>
  <c r="AR722" i="1"/>
  <c r="AO2" i="1"/>
  <c r="AO5" i="1"/>
  <c r="AO8" i="1"/>
  <c r="AO13" i="1"/>
  <c r="AO15" i="1"/>
  <c r="AO18" i="1"/>
  <c r="AO20" i="1"/>
  <c r="AO21" i="1"/>
  <c r="AO24" i="1"/>
  <c r="AO27" i="1"/>
  <c r="AO29" i="1"/>
  <c r="AO30" i="1"/>
  <c r="AO34" i="1"/>
  <c r="AO36" i="1"/>
  <c r="AO39" i="1"/>
  <c r="AO43" i="1"/>
  <c r="AO44" i="1"/>
  <c r="AO46" i="1"/>
  <c r="AO49" i="1"/>
  <c r="AO51" i="1"/>
  <c r="AO53" i="1"/>
  <c r="AO57" i="1"/>
  <c r="AO58" i="1"/>
  <c r="AO59" i="1"/>
  <c r="AO60" i="1"/>
  <c r="AO64" i="1"/>
  <c r="AO69" i="1"/>
  <c r="AO71" i="1"/>
  <c r="AO74" i="1"/>
  <c r="AO76" i="1"/>
  <c r="AO78" i="1"/>
  <c r="AO79" i="1"/>
  <c r="AO80" i="1"/>
  <c r="AO83" i="1"/>
  <c r="AO84" i="1"/>
  <c r="AO86" i="1"/>
  <c r="AO87" i="1"/>
  <c r="AO89" i="1"/>
  <c r="AO93" i="1"/>
  <c r="AO97" i="1"/>
  <c r="AO98" i="1"/>
  <c r="AO101" i="1"/>
  <c r="AO106" i="1"/>
  <c r="AO108" i="1"/>
  <c r="AO110" i="1"/>
  <c r="AO111" i="1"/>
  <c r="AO116" i="1"/>
  <c r="AO118" i="1"/>
  <c r="AO119" i="1"/>
  <c r="AO123" i="1"/>
  <c r="AO125" i="1"/>
  <c r="AO126" i="1"/>
  <c r="AO130" i="1"/>
  <c r="AO134" i="1"/>
  <c r="AO136" i="1"/>
  <c r="AO137" i="1"/>
  <c r="AO142" i="1"/>
  <c r="AO144" i="1"/>
  <c r="AO146" i="1"/>
  <c r="AO147" i="1"/>
  <c r="AO149" i="1"/>
  <c r="AO152" i="1"/>
  <c r="AO154" i="1"/>
  <c r="AO156" i="1"/>
  <c r="AO158" i="1"/>
  <c r="AO160" i="1"/>
  <c r="AO161" i="1"/>
  <c r="AO163" i="1"/>
  <c r="AO164" i="1"/>
  <c r="AO167" i="1"/>
  <c r="AO169" i="1"/>
  <c r="AO170" i="1"/>
  <c r="AO173" i="1"/>
  <c r="AO176" i="1"/>
  <c r="AO179" i="1"/>
  <c r="AO183" i="1"/>
  <c r="AO184" i="1"/>
  <c r="AO185" i="1"/>
  <c r="AO186" i="1"/>
  <c r="AO190" i="1"/>
  <c r="AO192" i="1"/>
  <c r="AO196" i="1"/>
  <c r="AO199" i="1"/>
  <c r="AO201" i="1"/>
  <c r="AO202" i="1"/>
  <c r="AO204" i="1"/>
  <c r="AO206" i="1"/>
  <c r="AO209" i="1"/>
  <c r="AO211" i="1"/>
  <c r="AO213" i="1"/>
  <c r="AO214" i="1"/>
  <c r="AO219" i="1"/>
  <c r="AO220" i="1"/>
  <c r="AO224" i="1"/>
  <c r="AO227" i="1"/>
  <c r="AO230" i="1"/>
  <c r="AO232" i="1"/>
  <c r="AO234" i="1"/>
  <c r="AO236" i="1"/>
  <c r="AO240" i="1"/>
  <c r="AO243" i="1"/>
  <c r="AO245" i="1"/>
  <c r="AO248" i="1"/>
  <c r="AO250" i="1"/>
  <c r="AO251" i="1"/>
  <c r="AO254" i="1"/>
  <c r="AO258" i="1"/>
  <c r="AO260" i="1"/>
  <c r="AO262" i="1"/>
  <c r="AO265" i="1"/>
  <c r="AO270" i="1"/>
  <c r="AO273" i="1"/>
  <c r="AO276" i="1"/>
  <c r="AO280" i="1"/>
  <c r="AO281" i="1"/>
  <c r="AO282" i="1"/>
  <c r="AO284" i="1"/>
  <c r="AO285" i="1"/>
  <c r="AO289" i="1"/>
  <c r="AO290" i="1"/>
  <c r="AO294" i="1"/>
  <c r="AO296" i="1"/>
  <c r="AO297" i="1"/>
  <c r="AO301" i="1"/>
  <c r="AO302" i="1"/>
  <c r="AO305" i="1"/>
  <c r="AO308" i="1"/>
  <c r="AO312" i="1"/>
  <c r="AO313" i="1"/>
  <c r="AO314" i="1"/>
  <c r="AO316" i="1"/>
  <c r="AO319" i="1"/>
  <c r="AO322" i="1"/>
  <c r="AO326" i="1"/>
  <c r="AO327" i="1"/>
  <c r="AO330" i="1"/>
  <c r="AO331" i="1"/>
  <c r="AO334" i="1"/>
  <c r="AO336" i="1"/>
  <c r="AO337" i="1"/>
  <c r="AO340" i="1"/>
  <c r="AO342" i="1"/>
  <c r="AO344" i="1"/>
  <c r="AO346" i="1"/>
  <c r="AO348" i="1"/>
  <c r="AO350" i="1"/>
  <c r="AO354" i="1"/>
  <c r="AO357" i="1"/>
  <c r="AO358" i="1"/>
  <c r="AO361" i="1"/>
  <c r="AO362" i="1"/>
  <c r="AO366" i="1"/>
  <c r="AO367" i="1"/>
  <c r="AO368" i="1"/>
  <c r="AO371" i="1"/>
  <c r="AO374" i="1"/>
  <c r="AO378" i="1"/>
  <c r="AO380" i="1"/>
  <c r="AO382" i="1"/>
  <c r="AO385" i="1"/>
  <c r="AO388" i="1"/>
  <c r="AO390" i="1"/>
  <c r="AO393" i="1"/>
  <c r="AO395" i="1"/>
  <c r="AO396" i="1"/>
  <c r="AO399" i="1"/>
  <c r="AO401" i="1"/>
  <c r="AO403" i="1"/>
  <c r="AO406" i="1"/>
  <c r="AO408" i="1"/>
  <c r="AO411" i="1"/>
  <c r="AO413" i="1"/>
  <c r="AO415" i="1"/>
  <c r="AO418" i="1"/>
  <c r="AO419" i="1"/>
  <c r="AO423" i="1"/>
  <c r="AO424" i="1"/>
  <c r="AO426" i="1"/>
  <c r="AO427" i="1"/>
  <c r="AO430" i="1"/>
  <c r="AO436" i="1"/>
  <c r="AO437" i="1"/>
  <c r="AO438" i="1"/>
  <c r="AO440" i="1"/>
  <c r="AO443" i="1"/>
  <c r="AO445" i="1"/>
  <c r="AO446" i="1"/>
  <c r="AO451" i="1"/>
  <c r="AO452" i="1"/>
  <c r="AO454" i="1"/>
  <c r="AO457" i="1"/>
  <c r="AO459" i="1"/>
  <c r="AO462" i="1"/>
  <c r="AO463" i="1"/>
  <c r="AO467" i="1"/>
  <c r="AO469" i="1"/>
  <c r="AO470" i="1"/>
  <c r="AO472" i="1"/>
  <c r="AO476" i="1"/>
  <c r="AO477" i="1"/>
  <c r="AO479" i="1"/>
  <c r="AO481" i="1"/>
  <c r="AO482" i="1"/>
  <c r="AO486" i="1"/>
  <c r="AO488" i="1"/>
  <c r="AO490" i="1"/>
  <c r="AO491" i="1"/>
  <c r="AO493" i="1"/>
  <c r="AO495" i="1"/>
  <c r="AO500" i="1"/>
  <c r="AO501" i="1"/>
  <c r="AO504" i="1"/>
  <c r="AO507" i="1"/>
  <c r="AO508" i="1"/>
  <c r="AO511" i="1"/>
  <c r="AO512" i="1"/>
  <c r="AO516" i="1"/>
  <c r="AO521" i="1"/>
  <c r="AO522" i="1"/>
  <c r="AO526" i="1"/>
  <c r="AO528" i="1"/>
  <c r="AO529" i="1"/>
  <c r="AO532" i="1"/>
  <c r="AO533" i="1"/>
  <c r="AO536" i="1"/>
  <c r="AO539" i="1"/>
  <c r="AO541" i="1"/>
  <c r="AO544" i="1"/>
  <c r="AO549" i="1"/>
  <c r="AO550" i="1"/>
  <c r="AO554" i="1"/>
  <c r="AO557" i="1"/>
  <c r="AO559" i="1"/>
  <c r="AO565" i="1"/>
  <c r="AO567" i="1"/>
  <c r="AO569" i="1"/>
  <c r="AO570" i="1"/>
  <c r="AO571" i="1"/>
  <c r="AO574" i="1"/>
  <c r="AO580" i="1"/>
  <c r="AO582" i="1"/>
  <c r="AO588" i="1"/>
  <c r="AO591" i="1"/>
  <c r="AO596" i="1"/>
  <c r="AO600" i="1"/>
  <c r="AO601" i="1"/>
  <c r="AO603" i="1"/>
  <c r="AO606" i="1"/>
  <c r="AO608" i="1"/>
  <c r="AO610" i="1"/>
  <c r="AO611" i="1"/>
  <c r="AO616" i="1"/>
  <c r="AO618" i="1"/>
  <c r="AO622" i="1"/>
  <c r="AO626" i="1"/>
  <c r="AO629" i="1"/>
  <c r="AO632" i="1"/>
  <c r="AO633" i="1"/>
  <c r="AO637" i="1"/>
  <c r="AO641" i="1"/>
  <c r="AO645" i="1"/>
  <c r="AO646" i="1"/>
  <c r="AO649" i="1"/>
  <c r="AO653" i="1"/>
  <c r="AO656" i="1"/>
  <c r="AO657" i="1"/>
  <c r="AO659" i="1"/>
  <c r="AO664" i="1"/>
  <c r="AO667" i="1"/>
  <c r="AO668" i="1"/>
  <c r="AO670" i="1"/>
  <c r="AO674" i="1"/>
  <c r="AO675" i="1"/>
  <c r="AO678" i="1"/>
  <c r="AO679" i="1"/>
  <c r="AO683" i="1"/>
  <c r="AO684" i="1"/>
  <c r="AO685" i="1"/>
  <c r="AO687" i="1"/>
  <c r="AO690" i="1"/>
  <c r="AO692" i="1"/>
  <c r="AO698" i="1"/>
  <c r="AO700" i="1"/>
  <c r="AO703" i="1"/>
  <c r="AO704" i="1"/>
  <c r="AO708" i="1"/>
  <c r="AO710" i="1"/>
  <c r="AO720" i="1"/>
  <c r="AO721" i="1"/>
  <c r="AO722" i="1"/>
  <c r="AL2" i="1"/>
  <c r="AL5" i="1"/>
  <c r="AL8" i="1"/>
  <c r="AL13" i="1"/>
  <c r="AL15" i="1"/>
  <c r="AL18" i="1"/>
  <c r="AL20" i="1"/>
  <c r="AL21" i="1"/>
  <c r="AL24" i="1"/>
  <c r="AL27" i="1"/>
  <c r="AL29" i="1"/>
  <c r="AL30" i="1"/>
  <c r="AL34" i="1"/>
  <c r="AL36" i="1"/>
  <c r="AL39" i="1"/>
  <c r="AL43" i="1"/>
  <c r="AL44" i="1"/>
  <c r="AL46" i="1"/>
  <c r="AL49" i="1"/>
  <c r="AL51" i="1"/>
  <c r="AL53" i="1"/>
  <c r="AL57" i="1"/>
  <c r="AL58" i="1"/>
  <c r="AL59" i="1"/>
  <c r="AL60" i="1"/>
  <c r="AL64" i="1"/>
  <c r="AL69" i="1"/>
  <c r="AL71" i="1"/>
  <c r="AL74" i="1"/>
  <c r="AL76" i="1"/>
  <c r="AL78" i="1"/>
  <c r="AL79" i="1"/>
  <c r="AL80" i="1"/>
  <c r="AL83" i="1"/>
  <c r="AL84" i="1"/>
  <c r="AL86" i="1"/>
  <c r="AL87" i="1"/>
  <c r="AL89" i="1"/>
  <c r="AL93" i="1"/>
  <c r="AL97" i="1"/>
  <c r="AL98" i="1"/>
  <c r="AL101" i="1"/>
  <c r="AL106" i="1"/>
  <c r="AL108" i="1"/>
  <c r="AL110" i="1"/>
  <c r="AL111" i="1"/>
  <c r="AL116" i="1"/>
  <c r="AL118" i="1"/>
  <c r="AL119" i="1"/>
  <c r="AL123" i="1"/>
  <c r="AL125" i="1"/>
  <c r="AL126" i="1"/>
  <c r="AL130" i="1"/>
  <c r="AL134" i="1"/>
  <c r="AL136" i="1"/>
  <c r="AL137" i="1"/>
  <c r="AL142" i="1"/>
  <c r="AL144" i="1"/>
  <c r="AL146" i="1"/>
  <c r="AL147" i="1"/>
  <c r="AL149" i="1"/>
  <c r="AL152" i="1"/>
  <c r="AL154" i="1"/>
  <c r="AL156" i="1"/>
  <c r="AL158" i="1"/>
  <c r="AL160" i="1"/>
  <c r="AL161" i="1"/>
  <c r="AL163" i="1"/>
  <c r="AL164" i="1"/>
  <c r="AL167" i="1"/>
  <c r="AL169" i="1"/>
  <c r="AL170" i="1"/>
  <c r="AL173" i="1"/>
  <c r="AL176" i="1"/>
  <c r="AL179" i="1"/>
  <c r="AL183" i="1"/>
  <c r="AL184" i="1"/>
  <c r="AL185" i="1"/>
  <c r="AL186" i="1"/>
  <c r="AL190" i="1"/>
  <c r="AL192" i="1"/>
  <c r="AL196" i="1"/>
  <c r="AL199" i="1"/>
  <c r="AL201" i="1"/>
  <c r="AL202" i="1"/>
  <c r="AL204" i="1"/>
  <c r="AL206" i="1"/>
  <c r="AL209" i="1"/>
  <c r="AL211" i="1"/>
  <c r="AL213" i="1"/>
  <c r="AL214" i="1"/>
  <c r="AL219" i="1"/>
  <c r="AL220" i="1"/>
  <c r="AL224" i="1"/>
  <c r="AL227" i="1"/>
  <c r="AL230" i="1"/>
  <c r="AL232" i="1"/>
  <c r="AL234" i="1"/>
  <c r="AL236" i="1"/>
  <c r="AL240" i="1"/>
  <c r="AL243" i="1"/>
  <c r="AL245" i="1"/>
  <c r="AL248" i="1"/>
  <c r="AL250" i="1"/>
  <c r="AL251" i="1"/>
  <c r="AL254" i="1"/>
  <c r="AL258" i="1"/>
  <c r="AL260" i="1"/>
  <c r="AL262" i="1"/>
  <c r="AL265" i="1"/>
  <c r="AL270" i="1"/>
  <c r="AL273" i="1"/>
  <c r="AL276" i="1"/>
  <c r="AL280" i="1"/>
  <c r="AL281" i="1"/>
  <c r="AL282" i="1"/>
  <c r="AL284" i="1"/>
  <c r="AL285" i="1"/>
  <c r="AL289" i="1"/>
  <c r="AL290" i="1"/>
  <c r="AL294" i="1"/>
  <c r="AL296" i="1"/>
  <c r="AL297" i="1"/>
  <c r="AL301" i="1"/>
  <c r="AL302" i="1"/>
  <c r="AL305" i="1"/>
  <c r="AL308" i="1"/>
  <c r="AL312" i="1"/>
  <c r="AL313" i="1"/>
  <c r="AL314" i="1"/>
  <c r="AL316" i="1"/>
  <c r="AL319" i="1"/>
  <c r="AL322" i="1"/>
  <c r="AL326" i="1"/>
  <c r="AL327" i="1"/>
  <c r="AL330" i="1"/>
  <c r="AL331" i="1"/>
  <c r="AL334" i="1"/>
  <c r="AL336" i="1"/>
  <c r="AL337" i="1"/>
  <c r="AL340" i="1"/>
  <c r="AL342" i="1"/>
  <c r="AL344" i="1"/>
  <c r="AL346" i="1"/>
  <c r="AL348" i="1"/>
  <c r="AL350" i="1"/>
  <c r="AL354" i="1"/>
  <c r="AL357" i="1"/>
  <c r="AL358" i="1"/>
  <c r="AL361" i="1"/>
  <c r="AL362" i="1"/>
  <c r="AL366" i="1"/>
  <c r="AL367" i="1"/>
  <c r="AL368" i="1"/>
  <c r="AL371" i="1"/>
  <c r="AL374" i="1"/>
  <c r="AL378" i="1"/>
  <c r="AL380" i="1"/>
  <c r="AL382" i="1"/>
  <c r="AL385" i="1"/>
  <c r="AL388" i="1"/>
  <c r="AL390" i="1"/>
  <c r="AL393" i="1"/>
  <c r="AL395" i="1"/>
  <c r="AL396" i="1"/>
  <c r="AL399" i="1"/>
  <c r="AL401" i="1"/>
  <c r="AL403" i="1"/>
  <c r="AL406" i="1"/>
  <c r="AL408" i="1"/>
  <c r="AL411" i="1"/>
  <c r="AL413" i="1"/>
  <c r="AL415" i="1"/>
  <c r="AL418" i="1"/>
  <c r="AL419" i="1"/>
  <c r="AL423" i="1"/>
  <c r="AL424" i="1"/>
  <c r="AL426" i="1"/>
  <c r="AL427" i="1"/>
  <c r="AL430" i="1"/>
  <c r="AL436" i="1"/>
  <c r="AL437" i="1"/>
  <c r="AL438" i="1"/>
  <c r="AL440" i="1"/>
  <c r="AL443" i="1"/>
  <c r="AL445" i="1"/>
  <c r="AL446" i="1"/>
  <c r="AL451" i="1"/>
  <c r="AL452" i="1"/>
  <c r="AL454" i="1"/>
  <c r="AL457" i="1"/>
  <c r="AL459" i="1"/>
  <c r="AL462" i="1"/>
  <c r="AL463" i="1"/>
  <c r="AL467" i="1"/>
  <c r="AL469" i="1"/>
  <c r="AL470" i="1"/>
  <c r="AL472" i="1"/>
  <c r="AL476" i="1"/>
  <c r="AL477" i="1"/>
  <c r="AL479" i="1"/>
  <c r="AL481" i="1"/>
  <c r="AL482" i="1"/>
  <c r="AL486" i="1"/>
  <c r="AL488" i="1"/>
  <c r="AL490" i="1"/>
  <c r="AL491" i="1"/>
  <c r="AL493" i="1"/>
  <c r="AL495" i="1"/>
  <c r="AL500" i="1"/>
  <c r="AL501" i="1"/>
  <c r="AL504" i="1"/>
  <c r="AL507" i="1"/>
  <c r="AL508" i="1"/>
  <c r="AL511" i="1"/>
  <c r="AL512" i="1"/>
  <c r="AL516" i="1"/>
  <c r="AL521" i="1"/>
  <c r="AL522" i="1"/>
  <c r="AL526" i="1"/>
  <c r="AL528" i="1"/>
  <c r="AL529" i="1"/>
  <c r="AL532" i="1"/>
  <c r="AL533" i="1"/>
  <c r="AL536" i="1"/>
  <c r="AL539" i="1"/>
  <c r="AL541" i="1"/>
  <c r="AL544" i="1"/>
  <c r="AL549" i="1"/>
  <c r="AL550" i="1"/>
  <c r="AL554" i="1"/>
  <c r="AL557" i="1"/>
  <c r="AL559" i="1"/>
  <c r="AL565" i="1"/>
  <c r="AL567" i="1"/>
  <c r="AL569" i="1"/>
  <c r="AL570" i="1"/>
  <c r="AL571" i="1"/>
  <c r="AL574" i="1"/>
  <c r="AL580" i="1"/>
  <c r="AL582" i="1"/>
  <c r="AL588" i="1"/>
  <c r="AL591" i="1"/>
  <c r="AL596" i="1"/>
  <c r="AL600" i="1"/>
  <c r="AL601" i="1"/>
  <c r="AL603" i="1"/>
  <c r="AL606" i="1"/>
  <c r="AL608" i="1"/>
  <c r="AL610" i="1"/>
  <c r="AL611" i="1"/>
  <c r="AL616" i="1"/>
  <c r="AL618" i="1"/>
  <c r="AL622" i="1"/>
  <c r="AL626" i="1"/>
  <c r="AL629" i="1"/>
  <c r="AL632" i="1"/>
  <c r="AL633" i="1"/>
  <c r="AL637" i="1"/>
  <c r="AL641" i="1"/>
  <c r="AL645" i="1"/>
  <c r="AL646" i="1"/>
  <c r="AL649" i="1"/>
  <c r="AL653" i="1"/>
  <c r="AL656" i="1"/>
  <c r="AL657" i="1"/>
  <c r="AL659" i="1"/>
  <c r="AL664" i="1"/>
  <c r="AL667" i="1"/>
  <c r="AL668" i="1"/>
  <c r="AL670" i="1"/>
  <c r="AL674" i="1"/>
  <c r="AL675" i="1"/>
  <c r="AL678" i="1"/>
  <c r="AL679" i="1"/>
  <c r="AL683" i="1"/>
  <c r="AL684" i="1"/>
  <c r="AL685" i="1"/>
  <c r="AL687" i="1"/>
  <c r="AL690" i="1"/>
  <c r="AL692" i="1"/>
  <c r="AL698" i="1"/>
  <c r="AL700" i="1"/>
  <c r="AL703" i="1"/>
  <c r="AL704" i="1"/>
  <c r="AL708" i="1"/>
  <c r="AL710" i="1"/>
  <c r="AL712" i="1"/>
  <c r="AL713" i="1"/>
  <c r="AL715" i="1"/>
  <c r="AL717" i="1"/>
  <c r="AL720" i="1"/>
  <c r="AL721" i="1"/>
  <c r="AL722" i="1"/>
  <c r="AI2" i="1"/>
  <c r="AI5" i="1"/>
  <c r="AI8" i="1"/>
  <c r="AI13" i="1"/>
  <c r="AI15" i="1"/>
  <c r="AI18" i="1"/>
  <c r="AI20" i="1"/>
  <c r="AI21" i="1"/>
  <c r="AI24" i="1"/>
  <c r="AI27" i="1"/>
  <c r="AI29" i="1"/>
  <c r="AI30" i="1"/>
  <c r="AI34" i="1"/>
  <c r="AI36" i="1"/>
  <c r="AI39" i="1"/>
  <c r="AI43" i="1"/>
  <c r="AI44" i="1"/>
  <c r="AI46" i="1"/>
  <c r="AI49" i="1"/>
  <c r="AI51" i="1"/>
  <c r="AI53" i="1"/>
  <c r="AI57" i="1"/>
  <c r="AI58" i="1"/>
  <c r="AI59" i="1"/>
  <c r="AI60" i="1"/>
  <c r="AI64" i="1"/>
  <c r="AI69" i="1"/>
  <c r="AI71" i="1"/>
  <c r="AI74" i="1"/>
  <c r="AI76" i="1"/>
  <c r="AI78" i="1"/>
  <c r="AI79" i="1"/>
  <c r="AI80" i="1"/>
  <c r="AI83" i="1"/>
  <c r="AI84" i="1"/>
  <c r="AI86" i="1"/>
  <c r="AI87" i="1"/>
  <c r="AI89" i="1"/>
  <c r="AI93" i="1"/>
  <c r="AI97" i="1"/>
  <c r="AI98" i="1"/>
  <c r="AI101" i="1"/>
  <c r="AI106" i="1"/>
  <c r="AI108" i="1"/>
  <c r="AI110" i="1"/>
  <c r="AI111" i="1"/>
  <c r="AI116" i="1"/>
  <c r="AI118" i="1"/>
  <c r="AI119" i="1"/>
  <c r="AI123" i="1"/>
  <c r="AI125" i="1"/>
  <c r="AI126" i="1"/>
  <c r="AI130" i="1"/>
  <c r="AI134" i="1"/>
  <c r="AI136" i="1"/>
  <c r="AI137" i="1"/>
  <c r="AI142" i="1"/>
  <c r="AI144" i="1"/>
  <c r="AI146" i="1"/>
  <c r="AI147" i="1"/>
  <c r="AI149" i="1"/>
  <c r="AI152" i="1"/>
  <c r="AI154" i="1"/>
  <c r="AI156" i="1"/>
  <c r="AI158" i="1"/>
  <c r="AI160" i="1"/>
  <c r="AI161" i="1"/>
  <c r="AI163" i="1"/>
  <c r="AI164" i="1"/>
  <c r="AI167" i="1"/>
  <c r="AI169" i="1"/>
  <c r="AI170" i="1"/>
  <c r="AI173" i="1"/>
  <c r="AI176" i="1"/>
  <c r="AI179" i="1"/>
  <c r="AI183" i="1"/>
  <c r="AI184" i="1"/>
  <c r="AI185" i="1"/>
  <c r="AI186" i="1"/>
  <c r="AI190" i="1"/>
  <c r="AI192" i="1"/>
  <c r="AI196" i="1"/>
  <c r="AI199" i="1"/>
  <c r="AI201" i="1"/>
  <c r="AI202" i="1"/>
  <c r="AI204" i="1"/>
  <c r="AI206" i="1"/>
  <c r="AI209" i="1"/>
  <c r="AI211" i="1"/>
  <c r="AI213" i="1"/>
  <c r="AI214" i="1"/>
  <c r="AI219" i="1"/>
  <c r="AI220" i="1"/>
  <c r="AI224" i="1"/>
  <c r="AI227" i="1"/>
  <c r="AI230" i="1"/>
  <c r="AI232" i="1"/>
  <c r="AI234" i="1"/>
  <c r="AI236" i="1"/>
  <c r="AI240" i="1"/>
  <c r="AI243" i="1"/>
  <c r="AI245" i="1"/>
  <c r="AI248" i="1"/>
  <c r="AI250" i="1"/>
  <c r="AI251" i="1"/>
  <c r="AI254" i="1"/>
  <c r="AI258" i="1"/>
  <c r="AI260" i="1"/>
  <c r="AI262" i="1"/>
  <c r="AI265" i="1"/>
  <c r="AI270" i="1"/>
  <c r="AI273" i="1"/>
  <c r="AI276" i="1"/>
  <c r="AI280" i="1"/>
  <c r="AI281" i="1"/>
  <c r="AI282" i="1"/>
  <c r="AI284" i="1"/>
  <c r="AI285" i="1"/>
  <c r="AI289" i="1"/>
  <c r="AI290" i="1"/>
  <c r="AI294" i="1"/>
  <c r="AI296" i="1"/>
  <c r="AI297" i="1"/>
  <c r="AI301" i="1"/>
  <c r="AI302" i="1"/>
  <c r="AI305" i="1"/>
  <c r="AI308" i="1"/>
  <c r="AI312" i="1"/>
  <c r="AI313" i="1"/>
  <c r="AI314" i="1"/>
  <c r="AI316" i="1"/>
  <c r="AI319" i="1"/>
  <c r="AI322" i="1"/>
  <c r="AI326" i="1"/>
  <c r="AI327" i="1"/>
  <c r="AI330" i="1"/>
  <c r="AI331" i="1"/>
  <c r="AI334" i="1"/>
  <c r="AI336" i="1"/>
  <c r="AI337" i="1"/>
  <c r="AI340" i="1"/>
  <c r="AI342" i="1"/>
  <c r="AI344" i="1"/>
  <c r="AI346" i="1"/>
  <c r="AI348" i="1"/>
  <c r="AI350" i="1"/>
  <c r="AI354" i="1"/>
  <c r="AI357" i="1"/>
  <c r="AI358" i="1"/>
  <c r="AI361" i="1"/>
  <c r="AI362" i="1"/>
  <c r="AI366" i="1"/>
  <c r="AI367" i="1"/>
  <c r="AI368" i="1"/>
  <c r="AI371" i="1"/>
  <c r="AI374" i="1"/>
  <c r="AI378" i="1"/>
  <c r="AI380" i="1"/>
  <c r="AI382" i="1"/>
  <c r="AI385" i="1"/>
  <c r="AI388" i="1"/>
  <c r="AI390" i="1"/>
  <c r="AI393" i="1"/>
  <c r="AI395" i="1"/>
  <c r="AI396" i="1"/>
  <c r="AI399" i="1"/>
  <c r="AI401" i="1"/>
  <c r="AI403" i="1"/>
  <c r="AI406" i="1"/>
  <c r="AI408" i="1"/>
  <c r="AI411" i="1"/>
  <c r="AI413" i="1"/>
  <c r="AI415" i="1"/>
  <c r="AI418" i="1"/>
  <c r="AI419" i="1"/>
  <c r="AI423" i="1"/>
  <c r="AI424" i="1"/>
  <c r="AI426" i="1"/>
  <c r="AI427" i="1"/>
  <c r="AI430" i="1"/>
  <c r="AI436" i="1"/>
  <c r="AI437" i="1"/>
  <c r="AI438" i="1"/>
  <c r="AI440" i="1"/>
  <c r="AI443" i="1"/>
  <c r="AI445" i="1"/>
  <c r="AI446" i="1"/>
  <c r="AI451" i="1"/>
  <c r="AI452" i="1"/>
  <c r="AI454" i="1"/>
  <c r="AI457" i="1"/>
  <c r="AI459" i="1"/>
  <c r="AI462" i="1"/>
  <c r="AI463" i="1"/>
  <c r="AI467" i="1"/>
  <c r="AI469" i="1"/>
  <c r="AI470" i="1"/>
  <c r="AI472" i="1"/>
  <c r="AI476" i="1"/>
  <c r="AI477" i="1"/>
  <c r="AI479" i="1"/>
  <c r="AI481" i="1"/>
  <c r="AI482" i="1"/>
  <c r="AI486" i="1"/>
  <c r="AI488" i="1"/>
  <c r="AI490" i="1"/>
  <c r="AI491" i="1"/>
  <c r="AI493" i="1"/>
  <c r="AI495" i="1"/>
  <c r="AI500" i="1"/>
  <c r="AI501" i="1"/>
  <c r="AI504" i="1"/>
  <c r="AI507" i="1"/>
  <c r="AI508" i="1"/>
  <c r="AI511" i="1"/>
  <c r="AI512" i="1"/>
  <c r="AI516" i="1"/>
  <c r="AI521" i="1"/>
  <c r="AI522" i="1"/>
  <c r="AI526" i="1"/>
  <c r="AI528" i="1"/>
  <c r="AI529" i="1"/>
  <c r="AI532" i="1"/>
  <c r="AI533" i="1"/>
  <c r="AI536" i="1"/>
  <c r="AI539" i="1"/>
  <c r="AI541" i="1"/>
  <c r="AI544" i="1"/>
  <c r="AI549" i="1"/>
  <c r="AI550" i="1"/>
  <c r="AI554" i="1"/>
  <c r="AI557" i="1"/>
  <c r="AI559" i="1"/>
  <c r="AI565" i="1"/>
  <c r="AI567" i="1"/>
  <c r="AI569" i="1"/>
  <c r="AI570" i="1"/>
  <c r="AI571" i="1"/>
  <c r="AI574" i="1"/>
  <c r="AI580" i="1"/>
  <c r="AI582" i="1"/>
  <c r="AI588" i="1"/>
  <c r="AI591" i="1"/>
  <c r="AI596" i="1"/>
  <c r="AI600" i="1"/>
  <c r="AI601" i="1"/>
  <c r="AI603" i="1"/>
  <c r="AI606" i="1"/>
  <c r="AI608" i="1"/>
  <c r="AI610" i="1"/>
  <c r="AI611" i="1"/>
  <c r="AI616" i="1"/>
  <c r="AI618" i="1"/>
  <c r="AI622" i="1"/>
  <c r="AI626" i="1"/>
  <c r="AI629" i="1"/>
  <c r="AI632" i="1"/>
  <c r="AI633" i="1"/>
  <c r="AI637" i="1"/>
  <c r="AI641" i="1"/>
  <c r="AI645" i="1"/>
  <c r="AI646" i="1"/>
  <c r="AI649" i="1"/>
  <c r="AI653" i="1"/>
  <c r="AI656" i="1"/>
  <c r="AI657" i="1"/>
  <c r="AI659" i="1"/>
  <c r="AI664" i="1"/>
  <c r="AI667" i="1"/>
  <c r="AI668" i="1"/>
  <c r="AI670" i="1"/>
  <c r="AI674" i="1"/>
  <c r="AI675" i="1"/>
  <c r="AI678" i="1"/>
  <c r="AI679" i="1"/>
  <c r="AI683" i="1"/>
  <c r="AI684" i="1"/>
  <c r="AI685" i="1"/>
  <c r="AI687" i="1"/>
  <c r="AI690" i="1"/>
  <c r="AI692" i="1"/>
  <c r="AI698" i="1"/>
  <c r="AI700" i="1"/>
  <c r="AI703" i="1"/>
  <c r="AI704" i="1"/>
  <c r="AI708" i="1"/>
  <c r="AI710" i="1"/>
  <c r="AI712" i="1"/>
  <c r="AI713" i="1"/>
  <c r="AI715" i="1"/>
  <c r="AI717" i="1"/>
  <c r="AI720" i="1"/>
  <c r="AI721" i="1"/>
  <c r="AI722" i="1"/>
  <c r="AF2" i="1"/>
  <c r="AF5" i="1"/>
  <c r="AF8" i="1"/>
  <c r="AF13" i="1"/>
  <c r="AF15" i="1"/>
  <c r="AF18" i="1"/>
  <c r="AF20" i="1"/>
  <c r="AF21" i="1"/>
  <c r="AF24" i="1"/>
  <c r="AF27" i="1"/>
  <c r="AF29" i="1"/>
  <c r="AF30" i="1"/>
  <c r="AF34" i="1"/>
  <c r="AF36" i="1"/>
  <c r="AF39" i="1"/>
  <c r="AF43" i="1"/>
  <c r="AF44" i="1"/>
  <c r="AF46" i="1"/>
  <c r="AF49" i="1"/>
  <c r="AF51" i="1"/>
  <c r="AF53" i="1"/>
  <c r="AF57" i="1"/>
  <c r="AF58" i="1"/>
  <c r="AF59" i="1"/>
  <c r="AF60" i="1"/>
  <c r="AF64" i="1"/>
  <c r="AF69" i="1"/>
  <c r="AF71" i="1"/>
  <c r="AF74" i="1"/>
  <c r="AF76" i="1"/>
  <c r="AF78" i="1"/>
  <c r="AF79" i="1"/>
  <c r="AF80" i="1"/>
  <c r="AF83" i="1"/>
  <c r="AF84" i="1"/>
  <c r="AF86" i="1"/>
  <c r="AF87" i="1"/>
  <c r="AF89" i="1"/>
  <c r="AF93" i="1"/>
  <c r="AF97" i="1"/>
  <c r="AF98" i="1"/>
  <c r="AF101" i="1"/>
  <c r="AF106" i="1"/>
  <c r="AF108" i="1"/>
  <c r="AF110" i="1"/>
  <c r="AF111" i="1"/>
  <c r="AF116" i="1"/>
  <c r="AF118" i="1"/>
  <c r="AF119" i="1"/>
  <c r="AF123" i="1"/>
  <c r="AF125" i="1"/>
  <c r="AF126" i="1"/>
  <c r="AF130" i="1"/>
  <c r="AF134" i="1"/>
  <c r="AF136" i="1"/>
  <c r="AF137" i="1"/>
  <c r="AF142" i="1"/>
  <c r="AF144" i="1"/>
  <c r="AF146" i="1"/>
  <c r="AF147" i="1"/>
  <c r="AF149" i="1"/>
  <c r="AF152" i="1"/>
  <c r="AF154" i="1"/>
  <c r="AF156" i="1"/>
  <c r="AF158" i="1"/>
  <c r="AF160" i="1"/>
  <c r="AF161" i="1"/>
  <c r="AF163" i="1"/>
  <c r="AF164" i="1"/>
  <c r="AF167" i="1"/>
  <c r="AF169" i="1"/>
  <c r="AF170" i="1"/>
  <c r="AF173" i="1"/>
  <c r="AF176" i="1"/>
  <c r="AF179" i="1"/>
  <c r="AF183" i="1"/>
  <c r="AF184" i="1"/>
  <c r="AF185" i="1"/>
  <c r="AF186" i="1"/>
  <c r="AF190" i="1"/>
  <c r="AF192" i="1"/>
  <c r="AF196" i="1"/>
  <c r="AF199" i="1"/>
  <c r="AF201" i="1"/>
  <c r="AF202" i="1"/>
  <c r="AF204" i="1"/>
  <c r="AF206" i="1"/>
  <c r="AF209" i="1"/>
  <c r="AF211" i="1"/>
  <c r="AF213" i="1"/>
  <c r="AF214" i="1"/>
  <c r="AF219" i="1"/>
  <c r="AF220" i="1"/>
  <c r="AF224" i="1"/>
  <c r="AF227" i="1"/>
  <c r="AF230" i="1"/>
  <c r="AF232" i="1"/>
  <c r="AF234" i="1"/>
  <c r="AF236" i="1"/>
  <c r="AF240" i="1"/>
  <c r="AF243" i="1"/>
  <c r="AF245" i="1"/>
  <c r="AF248" i="1"/>
  <c r="AF250" i="1"/>
  <c r="AF251" i="1"/>
  <c r="AF254" i="1"/>
  <c r="AF258" i="1"/>
  <c r="AF260" i="1"/>
  <c r="AF262" i="1"/>
  <c r="AF265" i="1"/>
  <c r="AF270" i="1"/>
  <c r="AF273" i="1"/>
  <c r="AF276" i="1"/>
  <c r="AF280" i="1"/>
  <c r="AF281" i="1"/>
  <c r="AF282" i="1"/>
  <c r="AF284" i="1"/>
  <c r="AF285" i="1"/>
  <c r="AF289" i="1"/>
  <c r="AF290" i="1"/>
  <c r="AF294" i="1"/>
  <c r="AF296" i="1"/>
  <c r="AF297" i="1"/>
  <c r="AF301" i="1"/>
  <c r="AF302" i="1"/>
  <c r="AF305" i="1"/>
  <c r="AF308" i="1"/>
  <c r="AF312" i="1"/>
  <c r="AF313" i="1"/>
  <c r="AF314" i="1"/>
  <c r="AF316" i="1"/>
  <c r="AF319" i="1"/>
  <c r="AF322" i="1"/>
  <c r="AF326" i="1"/>
  <c r="AF327" i="1"/>
  <c r="AF330" i="1"/>
  <c r="AF331" i="1"/>
  <c r="AF334" i="1"/>
  <c r="AF336" i="1"/>
  <c r="AF337" i="1"/>
  <c r="AF340" i="1"/>
  <c r="AF342" i="1"/>
  <c r="AF344" i="1"/>
  <c r="AF346" i="1"/>
  <c r="AF348" i="1"/>
  <c r="AF350" i="1"/>
  <c r="AF354" i="1"/>
  <c r="AF357" i="1"/>
  <c r="AF358" i="1"/>
  <c r="AF361" i="1"/>
  <c r="AF362" i="1"/>
  <c r="AF366" i="1"/>
  <c r="AF367" i="1"/>
  <c r="AF368" i="1"/>
  <c r="AF371" i="1"/>
  <c r="AF374" i="1"/>
  <c r="AF378" i="1"/>
  <c r="AF380" i="1"/>
  <c r="AF382" i="1"/>
  <c r="AF385" i="1"/>
  <c r="AF388" i="1"/>
  <c r="AF390" i="1"/>
  <c r="AF393" i="1"/>
  <c r="AF395" i="1"/>
  <c r="AF396" i="1"/>
  <c r="AF399" i="1"/>
  <c r="AF401" i="1"/>
  <c r="AF403" i="1"/>
  <c r="AF406" i="1"/>
  <c r="AF408" i="1"/>
  <c r="AF411" i="1"/>
  <c r="AF413" i="1"/>
  <c r="AF415" i="1"/>
  <c r="AF418" i="1"/>
  <c r="AF419" i="1"/>
  <c r="AF423" i="1"/>
  <c r="AF424" i="1"/>
  <c r="AF426" i="1"/>
  <c r="AF427" i="1"/>
  <c r="AF430" i="1"/>
  <c r="AF436" i="1"/>
  <c r="AF437" i="1"/>
  <c r="AF438" i="1"/>
  <c r="AF440" i="1"/>
  <c r="AF443" i="1"/>
  <c r="AF445" i="1"/>
  <c r="AF446" i="1"/>
  <c r="AF451" i="1"/>
  <c r="AF452" i="1"/>
  <c r="AF454" i="1"/>
  <c r="AF457" i="1"/>
  <c r="AF459" i="1"/>
  <c r="AF462" i="1"/>
  <c r="AF463" i="1"/>
  <c r="AF467" i="1"/>
  <c r="AF469" i="1"/>
  <c r="AF470" i="1"/>
  <c r="AF472" i="1"/>
  <c r="AF476" i="1"/>
  <c r="AF477" i="1"/>
  <c r="AF479" i="1"/>
  <c r="AF481" i="1"/>
  <c r="AF482" i="1"/>
  <c r="AF486" i="1"/>
  <c r="AF488" i="1"/>
  <c r="AF490" i="1"/>
  <c r="AF491" i="1"/>
  <c r="AF493" i="1"/>
  <c r="AF495" i="1"/>
  <c r="AF500" i="1"/>
  <c r="AF501" i="1"/>
  <c r="AF504" i="1"/>
  <c r="AF507" i="1"/>
  <c r="AF508" i="1"/>
  <c r="AF511" i="1"/>
  <c r="AF512" i="1"/>
  <c r="AF516" i="1"/>
  <c r="AF521" i="1"/>
  <c r="AF522" i="1"/>
  <c r="AF526" i="1"/>
  <c r="AF528" i="1"/>
  <c r="AF529" i="1"/>
  <c r="AF532" i="1"/>
  <c r="AF533" i="1"/>
  <c r="AF536" i="1"/>
  <c r="AF539" i="1"/>
  <c r="AF541" i="1"/>
  <c r="AF544" i="1"/>
  <c r="AF549" i="1"/>
  <c r="AF550" i="1"/>
  <c r="AF554" i="1"/>
  <c r="AF557" i="1"/>
  <c r="AF559" i="1"/>
  <c r="AF565" i="1"/>
  <c r="AF567" i="1"/>
  <c r="AF569" i="1"/>
  <c r="AF570" i="1"/>
  <c r="AF571" i="1"/>
  <c r="AF574" i="1"/>
  <c r="AF580" i="1"/>
  <c r="AF582" i="1"/>
  <c r="AF588" i="1"/>
  <c r="AF591" i="1"/>
  <c r="AF596" i="1"/>
  <c r="AF600" i="1"/>
  <c r="AF601" i="1"/>
  <c r="AF603" i="1"/>
  <c r="AF606" i="1"/>
  <c r="AF608" i="1"/>
  <c r="AF610" i="1"/>
  <c r="AF611" i="1"/>
  <c r="AF616" i="1"/>
  <c r="AF618" i="1"/>
  <c r="AF622" i="1"/>
  <c r="AF626" i="1"/>
  <c r="AF629" i="1"/>
  <c r="AF632" i="1"/>
  <c r="AF633" i="1"/>
  <c r="AF637" i="1"/>
  <c r="AF641" i="1"/>
  <c r="AF645" i="1"/>
  <c r="AF646" i="1"/>
  <c r="AF649" i="1"/>
  <c r="AF653" i="1"/>
  <c r="AF656" i="1"/>
  <c r="AF657" i="1"/>
  <c r="AF659" i="1"/>
  <c r="AF664" i="1"/>
  <c r="AF667" i="1"/>
  <c r="AF668" i="1"/>
  <c r="AF670" i="1"/>
  <c r="AF674" i="1"/>
  <c r="AF675" i="1"/>
  <c r="AF678" i="1"/>
  <c r="AF679" i="1"/>
  <c r="AF683" i="1"/>
  <c r="AF684" i="1"/>
  <c r="AF685" i="1"/>
  <c r="AF687" i="1"/>
  <c r="AF690" i="1"/>
  <c r="AF692" i="1"/>
  <c r="AF698" i="1"/>
  <c r="AF700" i="1"/>
  <c r="AF703" i="1"/>
  <c r="AF704" i="1"/>
  <c r="AF708" i="1"/>
  <c r="AF710" i="1"/>
  <c r="AF712" i="1"/>
  <c r="AF713" i="1"/>
  <c r="AF715" i="1"/>
  <c r="AF717" i="1"/>
  <c r="AF720" i="1"/>
  <c r="AF721" i="1"/>
  <c r="AF722" i="1"/>
  <c r="AC2" i="1"/>
  <c r="AC5" i="1"/>
  <c r="AC8" i="1"/>
  <c r="AC13" i="1"/>
  <c r="AC15" i="1"/>
  <c r="AC18" i="1"/>
  <c r="AC20" i="1"/>
  <c r="AC21" i="1"/>
  <c r="AC24" i="1"/>
  <c r="AC27" i="1"/>
  <c r="AC29" i="1"/>
  <c r="AC30" i="1"/>
  <c r="AC34" i="1"/>
  <c r="AC36" i="1"/>
  <c r="AC39" i="1"/>
  <c r="AC43" i="1"/>
  <c r="AC44" i="1"/>
  <c r="AC46" i="1"/>
  <c r="AC49" i="1"/>
  <c r="AC51" i="1"/>
  <c r="AC53" i="1"/>
  <c r="AC57" i="1"/>
  <c r="AC58" i="1"/>
  <c r="AC59" i="1"/>
  <c r="AC60" i="1"/>
  <c r="AC64" i="1"/>
  <c r="AC69" i="1"/>
  <c r="AC71" i="1"/>
  <c r="AC74" i="1"/>
  <c r="AC76" i="1"/>
  <c r="AC78" i="1"/>
  <c r="AC79" i="1"/>
  <c r="AC80" i="1"/>
  <c r="AC83" i="1"/>
  <c r="AC84" i="1"/>
  <c r="AC86" i="1"/>
  <c r="AC87" i="1"/>
  <c r="AC89" i="1"/>
  <c r="AC93" i="1"/>
  <c r="AC97" i="1"/>
  <c r="AC98" i="1"/>
  <c r="AC101" i="1"/>
  <c r="AC106" i="1"/>
  <c r="AC108" i="1"/>
  <c r="AC110" i="1"/>
  <c r="AC111" i="1"/>
  <c r="AC116" i="1"/>
  <c r="AC118" i="1"/>
  <c r="AC119" i="1"/>
  <c r="AC123" i="1"/>
  <c r="AC125" i="1"/>
  <c r="AC126" i="1"/>
  <c r="AC130" i="1"/>
  <c r="AC134" i="1"/>
  <c r="AC136" i="1"/>
  <c r="AC137" i="1"/>
  <c r="AC142" i="1"/>
  <c r="AC144" i="1"/>
  <c r="AC146" i="1"/>
  <c r="AC147" i="1"/>
  <c r="AC149" i="1"/>
  <c r="AC152" i="1"/>
  <c r="AC154" i="1"/>
  <c r="AC156" i="1"/>
  <c r="AC158" i="1"/>
  <c r="AC160" i="1"/>
  <c r="AC161" i="1"/>
  <c r="AC163" i="1"/>
  <c r="AC164" i="1"/>
  <c r="AC167" i="1"/>
  <c r="AC169" i="1"/>
  <c r="AC170" i="1"/>
  <c r="AC173" i="1"/>
  <c r="AC176" i="1"/>
  <c r="AC179" i="1"/>
  <c r="AC183" i="1"/>
  <c r="AC184" i="1"/>
  <c r="AC185" i="1"/>
  <c r="AC186" i="1"/>
  <c r="AC190" i="1"/>
  <c r="AC192" i="1"/>
  <c r="AC196" i="1"/>
  <c r="AC199" i="1"/>
  <c r="AC201" i="1"/>
  <c r="AC202" i="1"/>
  <c r="AC204" i="1"/>
  <c r="AC206" i="1"/>
  <c r="AC209" i="1"/>
  <c r="AC211" i="1"/>
  <c r="AC213" i="1"/>
  <c r="AC214" i="1"/>
  <c r="AC219" i="1"/>
  <c r="AC220" i="1"/>
  <c r="AC224" i="1"/>
  <c r="AC227" i="1"/>
  <c r="AC230" i="1"/>
  <c r="AC232" i="1"/>
  <c r="AC234" i="1"/>
  <c r="AC236" i="1"/>
  <c r="AC240" i="1"/>
  <c r="AC243" i="1"/>
  <c r="AC245" i="1"/>
  <c r="AC248" i="1"/>
  <c r="AC250" i="1"/>
  <c r="AC251" i="1"/>
  <c r="AC254" i="1"/>
  <c r="AC258" i="1"/>
  <c r="AC260" i="1"/>
  <c r="AC262" i="1"/>
  <c r="AC265" i="1"/>
  <c r="AC270" i="1"/>
  <c r="AC273" i="1"/>
  <c r="AC276" i="1"/>
  <c r="AC280" i="1"/>
  <c r="AC281" i="1"/>
  <c r="AC282" i="1"/>
  <c r="AC284" i="1"/>
  <c r="AC285" i="1"/>
  <c r="AC289" i="1"/>
  <c r="AC290" i="1"/>
  <c r="AC294" i="1"/>
  <c r="AC296" i="1"/>
  <c r="AC297" i="1"/>
  <c r="AC301" i="1"/>
  <c r="AC302" i="1"/>
  <c r="AC305" i="1"/>
  <c r="AC308" i="1"/>
  <c r="AC312" i="1"/>
  <c r="AC313" i="1"/>
  <c r="AC314" i="1"/>
  <c r="AC316" i="1"/>
  <c r="AC319" i="1"/>
  <c r="AC322" i="1"/>
  <c r="AC326" i="1"/>
  <c r="AC327" i="1"/>
  <c r="AC330" i="1"/>
  <c r="AC331" i="1"/>
  <c r="AC334" i="1"/>
  <c r="AC336" i="1"/>
  <c r="AC337" i="1"/>
  <c r="AC340" i="1"/>
  <c r="AC342" i="1"/>
  <c r="AC344" i="1"/>
  <c r="AC346" i="1"/>
  <c r="AC348" i="1"/>
  <c r="AC350" i="1"/>
  <c r="AC354" i="1"/>
  <c r="AC357" i="1"/>
  <c r="AC358" i="1"/>
  <c r="AC361" i="1"/>
  <c r="AC362" i="1"/>
  <c r="AC366" i="1"/>
  <c r="AC367" i="1"/>
  <c r="AC368" i="1"/>
  <c r="AC371" i="1"/>
  <c r="AC374" i="1"/>
  <c r="AC378" i="1"/>
  <c r="AC380" i="1"/>
  <c r="AC382" i="1"/>
  <c r="AC385" i="1"/>
  <c r="AC388" i="1"/>
  <c r="AC390" i="1"/>
  <c r="AC393" i="1"/>
  <c r="AC395" i="1"/>
  <c r="AC396" i="1"/>
  <c r="AC399" i="1"/>
  <c r="AC401" i="1"/>
  <c r="AC403" i="1"/>
  <c r="AC406" i="1"/>
  <c r="AC408" i="1"/>
  <c r="AC411" i="1"/>
  <c r="AC413" i="1"/>
  <c r="AC415" i="1"/>
  <c r="AC418" i="1"/>
  <c r="AC419" i="1"/>
  <c r="AC423" i="1"/>
  <c r="AC424" i="1"/>
  <c r="AC426" i="1"/>
  <c r="AC427" i="1"/>
  <c r="AC430" i="1"/>
  <c r="AC436" i="1"/>
  <c r="AC437" i="1"/>
  <c r="AC438" i="1"/>
  <c r="AC440" i="1"/>
  <c r="AC443" i="1"/>
  <c r="AC445" i="1"/>
  <c r="AC446" i="1"/>
  <c r="AC451" i="1"/>
  <c r="AC452" i="1"/>
  <c r="AC454" i="1"/>
  <c r="AC457" i="1"/>
  <c r="AC459" i="1"/>
  <c r="AC462" i="1"/>
  <c r="AC463" i="1"/>
  <c r="AC467" i="1"/>
  <c r="AC469" i="1"/>
  <c r="AC470" i="1"/>
  <c r="AC472" i="1"/>
  <c r="AC476" i="1"/>
  <c r="AC477" i="1"/>
  <c r="AC479" i="1"/>
  <c r="AC481" i="1"/>
  <c r="AC482" i="1"/>
  <c r="AC486" i="1"/>
  <c r="AC488" i="1"/>
  <c r="AC490" i="1"/>
  <c r="AC491" i="1"/>
  <c r="AC493" i="1"/>
  <c r="AC495" i="1"/>
  <c r="AC500" i="1"/>
  <c r="AC501" i="1"/>
  <c r="AC504" i="1"/>
  <c r="AC507" i="1"/>
  <c r="AC508" i="1"/>
  <c r="AC511" i="1"/>
  <c r="AC512" i="1"/>
  <c r="AC516" i="1"/>
  <c r="AC521" i="1"/>
  <c r="AC522" i="1"/>
  <c r="AC526" i="1"/>
  <c r="AC528" i="1"/>
  <c r="AC529" i="1"/>
  <c r="AC532" i="1"/>
  <c r="AC533" i="1"/>
  <c r="AC536" i="1"/>
  <c r="AC539" i="1"/>
  <c r="AC541" i="1"/>
  <c r="AC544" i="1"/>
  <c r="AC549" i="1"/>
  <c r="AC550" i="1"/>
  <c r="AC554" i="1"/>
  <c r="AC557" i="1"/>
  <c r="AC559" i="1"/>
  <c r="AC565" i="1"/>
  <c r="AC567" i="1"/>
  <c r="AC569" i="1"/>
  <c r="AC570" i="1"/>
  <c r="AC571" i="1"/>
  <c r="AC574" i="1"/>
  <c r="AC580" i="1"/>
  <c r="AC582" i="1"/>
  <c r="AC588" i="1"/>
  <c r="AC591" i="1"/>
  <c r="AC596" i="1"/>
  <c r="AC600" i="1"/>
  <c r="AC601" i="1"/>
  <c r="AC603" i="1"/>
  <c r="AC606" i="1"/>
  <c r="AC608" i="1"/>
  <c r="AC610" i="1"/>
  <c r="AC611" i="1"/>
  <c r="AC616" i="1"/>
  <c r="AC618" i="1"/>
  <c r="AC622" i="1"/>
  <c r="AC626" i="1"/>
  <c r="AC629" i="1"/>
  <c r="AC632" i="1"/>
  <c r="AC633" i="1"/>
  <c r="AC637" i="1"/>
  <c r="AC641" i="1"/>
  <c r="AC645" i="1"/>
  <c r="AC646" i="1"/>
  <c r="AC649" i="1"/>
  <c r="AC653" i="1"/>
  <c r="AC656" i="1"/>
  <c r="AC657" i="1"/>
  <c r="AC659" i="1"/>
  <c r="AC664" i="1"/>
  <c r="AC667" i="1"/>
  <c r="AC668" i="1"/>
  <c r="AC670" i="1"/>
  <c r="AC674" i="1"/>
  <c r="AC675" i="1"/>
  <c r="AC678" i="1"/>
  <c r="AC679" i="1"/>
  <c r="AC683" i="1"/>
  <c r="AC684" i="1"/>
  <c r="AC685" i="1"/>
  <c r="AC687" i="1"/>
  <c r="AC690" i="1"/>
  <c r="AC692" i="1"/>
  <c r="AC698" i="1"/>
  <c r="AC700" i="1"/>
  <c r="AC703" i="1"/>
  <c r="AC704" i="1"/>
  <c r="AC708" i="1"/>
  <c r="AC710" i="1"/>
  <c r="AC712" i="1"/>
  <c r="AC713" i="1"/>
  <c r="AC715" i="1"/>
  <c r="AC717" i="1"/>
  <c r="AC720" i="1"/>
  <c r="AC721" i="1"/>
  <c r="AC722" i="1"/>
  <c r="A396" i="1"/>
  <c r="A397" i="1"/>
  <c r="A398" i="1"/>
  <c r="A399" i="1"/>
  <c r="A400" i="1"/>
  <c r="A210" i="1"/>
  <c r="A211" i="1"/>
  <c r="A212" i="1"/>
  <c r="A213" i="1"/>
  <c r="A214" i="1"/>
  <c r="A215" i="1"/>
  <c r="A27" i="1"/>
  <c r="A28" i="1"/>
  <c r="A29" i="1"/>
  <c r="A3" i="1"/>
  <c r="A4" i="1"/>
  <c r="A5" i="1"/>
  <c r="A6" i="1"/>
  <c r="A1" i="1"/>
  <c r="T2" i="1"/>
  <c r="U2" i="1"/>
  <c r="W2" i="1"/>
  <c r="X2" i="1"/>
  <c r="Y2" i="1"/>
  <c r="Z2" i="1"/>
  <c r="AY305" i="2"/>
  <c r="AV305" i="2"/>
  <c r="AS305" i="2"/>
  <c r="AP305" i="2"/>
  <c r="AM305" i="2"/>
  <c r="AJ305" i="2"/>
  <c r="AG305" i="2"/>
  <c r="AD305" i="2"/>
  <c r="AA305" i="2"/>
  <c r="X305" i="2"/>
  <c r="U305" i="2"/>
  <c r="AY304" i="2"/>
  <c r="AV304" i="2"/>
  <c r="AS304" i="2"/>
  <c r="AP304" i="2"/>
  <c r="AM304" i="2"/>
  <c r="AJ304" i="2"/>
  <c r="AG304" i="2"/>
  <c r="AD304" i="2"/>
  <c r="AA304" i="2"/>
  <c r="X304" i="2"/>
  <c r="U304" i="2"/>
  <c r="AY303" i="2"/>
  <c r="AV303" i="2"/>
  <c r="AS303" i="2"/>
  <c r="AP303" i="2"/>
  <c r="AM303" i="2"/>
  <c r="AJ303" i="2"/>
  <c r="AG303" i="2"/>
  <c r="AD303" i="2"/>
  <c r="AA303" i="2"/>
  <c r="X303" i="2"/>
  <c r="U303" i="2"/>
  <c r="AY302" i="2"/>
  <c r="AV302" i="2"/>
  <c r="AS302" i="2"/>
  <c r="AP302" i="2"/>
  <c r="AM302" i="2"/>
  <c r="AJ302" i="2"/>
  <c r="AG302" i="2"/>
  <c r="AD302" i="2"/>
  <c r="AA302" i="2"/>
  <c r="X302" i="2"/>
  <c r="U302" i="2"/>
  <c r="BB301" i="2"/>
  <c r="AY301" i="2"/>
  <c r="AV301" i="2"/>
  <c r="AS301" i="2"/>
  <c r="AP301" i="2"/>
  <c r="AM301" i="2"/>
  <c r="AJ301" i="2"/>
  <c r="AG301" i="2"/>
  <c r="AD301" i="2"/>
  <c r="AA301" i="2"/>
  <c r="X301" i="2"/>
  <c r="U301" i="2"/>
  <c r="BB300" i="2"/>
  <c r="AY300" i="2"/>
  <c r="AV300" i="2"/>
  <c r="AS300" i="2"/>
  <c r="AP300" i="2"/>
  <c r="AM300" i="2"/>
  <c r="AJ300" i="2"/>
  <c r="AG300" i="2"/>
  <c r="AD300" i="2"/>
  <c r="AA300" i="2"/>
  <c r="X300" i="2"/>
  <c r="U300" i="2"/>
  <c r="BB299" i="2"/>
  <c r="AY299" i="2"/>
  <c r="AV299" i="2"/>
  <c r="AS299" i="2"/>
  <c r="AP299" i="2"/>
  <c r="AM299" i="2"/>
  <c r="AJ299" i="2"/>
  <c r="AG299" i="2"/>
  <c r="AD299" i="2"/>
  <c r="AA299" i="2"/>
  <c r="X299" i="2"/>
  <c r="U299" i="2"/>
  <c r="BB298" i="2"/>
  <c r="AY298" i="2"/>
  <c r="AV298" i="2"/>
  <c r="AS298" i="2"/>
  <c r="AP298" i="2"/>
  <c r="AM298" i="2"/>
  <c r="AJ298" i="2"/>
  <c r="AG298" i="2"/>
  <c r="AD298" i="2"/>
  <c r="AA298" i="2"/>
  <c r="X298" i="2"/>
  <c r="U298" i="2"/>
  <c r="BB297" i="2"/>
  <c r="AY297" i="2"/>
  <c r="AV297" i="2"/>
  <c r="AS297" i="2"/>
  <c r="AP297" i="2"/>
  <c r="AM297" i="2"/>
  <c r="AJ297" i="2"/>
  <c r="AG297" i="2"/>
  <c r="AD297" i="2"/>
  <c r="AA297" i="2"/>
  <c r="X297" i="2"/>
  <c r="U297" i="2"/>
  <c r="BB296" i="2"/>
  <c r="AY296" i="2"/>
  <c r="AV296" i="2"/>
  <c r="AS296" i="2"/>
  <c r="AP296" i="2"/>
  <c r="AM296" i="2"/>
  <c r="AJ296" i="2"/>
  <c r="AG296" i="2"/>
  <c r="AD296" i="2"/>
  <c r="AA296" i="2"/>
  <c r="X296" i="2"/>
  <c r="U296" i="2"/>
  <c r="BB295" i="2"/>
  <c r="AY295" i="2"/>
  <c r="AV295" i="2"/>
  <c r="AS295" i="2"/>
  <c r="AP295" i="2"/>
  <c r="AM295" i="2"/>
  <c r="AJ295" i="2"/>
  <c r="AG295" i="2"/>
  <c r="AD295" i="2"/>
  <c r="AA295" i="2"/>
  <c r="X295" i="2"/>
  <c r="U295" i="2"/>
  <c r="BB294" i="2"/>
  <c r="AY294" i="2"/>
  <c r="AV294" i="2"/>
  <c r="AS294" i="2"/>
  <c r="AP294" i="2"/>
  <c r="AM294" i="2"/>
  <c r="AJ294" i="2"/>
  <c r="AG294" i="2"/>
  <c r="AD294" i="2"/>
  <c r="AA294" i="2"/>
  <c r="X294" i="2"/>
  <c r="U294" i="2"/>
  <c r="BB293" i="2"/>
  <c r="AY293" i="2"/>
  <c r="AV293" i="2"/>
  <c r="AS293" i="2"/>
  <c r="AP293" i="2"/>
  <c r="AM293" i="2"/>
  <c r="AJ293" i="2"/>
  <c r="AG293" i="2"/>
  <c r="AD293" i="2"/>
  <c r="AA293" i="2"/>
  <c r="X293" i="2"/>
  <c r="U293" i="2"/>
  <c r="BB292" i="2"/>
  <c r="AY292" i="2"/>
  <c r="AV292" i="2"/>
  <c r="AS292" i="2"/>
  <c r="AP292" i="2"/>
  <c r="AM292" i="2"/>
  <c r="AJ292" i="2"/>
  <c r="AG292" i="2"/>
  <c r="AD292" i="2"/>
  <c r="AA292" i="2"/>
  <c r="X292" i="2"/>
  <c r="U292" i="2"/>
  <c r="BB291" i="2"/>
  <c r="AY291" i="2"/>
  <c r="AV291" i="2"/>
  <c r="AS291" i="2"/>
  <c r="AP291" i="2"/>
  <c r="AM291" i="2"/>
  <c r="AJ291" i="2"/>
  <c r="AG291" i="2"/>
  <c r="AD291" i="2"/>
  <c r="AA291" i="2"/>
  <c r="X291" i="2"/>
  <c r="U291" i="2"/>
  <c r="BB290" i="2"/>
  <c r="AY290" i="2"/>
  <c r="AV290" i="2"/>
  <c r="AS290" i="2"/>
  <c r="AP290" i="2"/>
  <c r="AM290" i="2"/>
  <c r="AJ290" i="2"/>
  <c r="AG290" i="2"/>
  <c r="AD290" i="2"/>
  <c r="AA290" i="2"/>
  <c r="X290" i="2"/>
  <c r="U290" i="2"/>
  <c r="BB289" i="2"/>
  <c r="AY289" i="2"/>
  <c r="AV289" i="2"/>
  <c r="AS289" i="2"/>
  <c r="AP289" i="2"/>
  <c r="AM289" i="2"/>
  <c r="AJ289" i="2"/>
  <c r="AG289" i="2"/>
  <c r="AD289" i="2"/>
  <c r="AA289" i="2"/>
  <c r="X289" i="2"/>
  <c r="U289" i="2"/>
  <c r="BB288" i="2"/>
  <c r="AY288" i="2"/>
  <c r="AV288" i="2"/>
  <c r="AS288" i="2"/>
  <c r="AP288" i="2"/>
  <c r="AM288" i="2"/>
  <c r="AJ288" i="2"/>
  <c r="AG288" i="2"/>
  <c r="AD288" i="2"/>
  <c r="AA288" i="2"/>
  <c r="X288" i="2"/>
  <c r="U288" i="2"/>
  <c r="BB287" i="2"/>
  <c r="AY287" i="2"/>
  <c r="AV287" i="2"/>
  <c r="AS287" i="2"/>
  <c r="AP287" i="2"/>
  <c r="AM287" i="2"/>
  <c r="AJ287" i="2"/>
  <c r="AG287" i="2"/>
  <c r="AD287" i="2"/>
  <c r="AA287" i="2"/>
  <c r="X287" i="2"/>
  <c r="U287" i="2"/>
  <c r="BB286" i="2"/>
  <c r="AY286" i="2"/>
  <c r="AV286" i="2"/>
  <c r="AS286" i="2"/>
  <c r="AP286" i="2"/>
  <c r="AM286" i="2"/>
  <c r="AJ286" i="2"/>
  <c r="AG286" i="2"/>
  <c r="AD286" i="2"/>
  <c r="AA286" i="2"/>
  <c r="X286" i="2"/>
  <c r="U286" i="2"/>
  <c r="BB285" i="2"/>
  <c r="AY285" i="2"/>
  <c r="AV285" i="2"/>
  <c r="AS285" i="2"/>
  <c r="AP285" i="2"/>
  <c r="AM285" i="2"/>
  <c r="AJ285" i="2"/>
  <c r="AG285" i="2"/>
  <c r="AD285" i="2"/>
  <c r="AA285" i="2"/>
  <c r="X285" i="2"/>
  <c r="U285" i="2"/>
  <c r="BB284" i="2"/>
  <c r="AY284" i="2"/>
  <c r="AV284" i="2"/>
  <c r="AS284" i="2"/>
  <c r="AP284" i="2"/>
  <c r="AM284" i="2"/>
  <c r="AJ284" i="2"/>
  <c r="AG284" i="2"/>
  <c r="AD284" i="2"/>
  <c r="AA284" i="2"/>
  <c r="X284" i="2"/>
  <c r="U284" i="2"/>
  <c r="BB283" i="2"/>
  <c r="AY283" i="2"/>
  <c r="AV283" i="2"/>
  <c r="AS283" i="2"/>
  <c r="AP283" i="2"/>
  <c r="AM283" i="2"/>
  <c r="AJ283" i="2"/>
  <c r="AG283" i="2"/>
  <c r="AD283" i="2"/>
  <c r="AA283" i="2"/>
  <c r="X283" i="2"/>
  <c r="U283" i="2"/>
  <c r="BB282" i="2"/>
  <c r="AY282" i="2"/>
  <c r="AV282" i="2"/>
  <c r="AS282" i="2"/>
  <c r="AP282" i="2"/>
  <c r="AM282" i="2"/>
  <c r="AJ282" i="2"/>
  <c r="AG282" i="2"/>
  <c r="AD282" i="2"/>
  <c r="AA282" i="2"/>
  <c r="X282" i="2"/>
  <c r="U282" i="2"/>
  <c r="BB281" i="2"/>
  <c r="AY281" i="2"/>
  <c r="AV281" i="2"/>
  <c r="AS281" i="2"/>
  <c r="AP281" i="2"/>
  <c r="AM281" i="2"/>
  <c r="AJ281" i="2"/>
  <c r="AG281" i="2"/>
  <c r="AD281" i="2"/>
  <c r="AA281" i="2"/>
  <c r="X281" i="2"/>
  <c r="U281" i="2"/>
  <c r="BB280" i="2"/>
  <c r="AY280" i="2"/>
  <c r="AV280" i="2"/>
  <c r="AS280" i="2"/>
  <c r="AP280" i="2"/>
  <c r="AM280" i="2"/>
  <c r="AJ280" i="2"/>
  <c r="AG280" i="2"/>
  <c r="AD280" i="2"/>
  <c r="AA280" i="2"/>
  <c r="X280" i="2"/>
  <c r="U280" i="2"/>
  <c r="BB279" i="2"/>
  <c r="AY279" i="2"/>
  <c r="AV279" i="2"/>
  <c r="AS279" i="2"/>
  <c r="AP279" i="2"/>
  <c r="AM279" i="2"/>
  <c r="AJ279" i="2"/>
  <c r="AG279" i="2"/>
  <c r="AD279" i="2"/>
  <c r="AA279" i="2"/>
  <c r="X279" i="2"/>
  <c r="U279" i="2"/>
  <c r="BB278" i="2"/>
  <c r="AY278" i="2"/>
  <c r="AV278" i="2"/>
  <c r="AS278" i="2"/>
  <c r="AP278" i="2"/>
  <c r="AM278" i="2"/>
  <c r="AJ278" i="2"/>
  <c r="AG278" i="2"/>
  <c r="AD278" i="2"/>
  <c r="AA278" i="2"/>
  <c r="X278" i="2"/>
  <c r="U278" i="2"/>
  <c r="BB277" i="2"/>
  <c r="AY277" i="2"/>
  <c r="AV277" i="2"/>
  <c r="AS277" i="2"/>
  <c r="AP277" i="2"/>
  <c r="AM277" i="2"/>
  <c r="AJ277" i="2"/>
  <c r="AG277" i="2"/>
  <c r="AD277" i="2"/>
  <c r="AA277" i="2"/>
  <c r="X277" i="2"/>
  <c r="U277" i="2"/>
  <c r="BB276" i="2"/>
  <c r="AY276" i="2"/>
  <c r="AV276" i="2"/>
  <c r="AS276" i="2"/>
  <c r="AP276" i="2"/>
  <c r="AM276" i="2"/>
  <c r="AJ276" i="2"/>
  <c r="AG276" i="2"/>
  <c r="AD276" i="2"/>
  <c r="AA276" i="2"/>
  <c r="X276" i="2"/>
  <c r="U276" i="2"/>
  <c r="BB275" i="2"/>
  <c r="AY275" i="2"/>
  <c r="AV275" i="2"/>
  <c r="AS275" i="2"/>
  <c r="AP275" i="2"/>
  <c r="AM275" i="2"/>
  <c r="AJ275" i="2"/>
  <c r="AG275" i="2"/>
  <c r="AD275" i="2"/>
  <c r="AA275" i="2"/>
  <c r="X275" i="2"/>
  <c r="U275" i="2"/>
  <c r="BB274" i="2"/>
  <c r="AY274" i="2"/>
  <c r="AV274" i="2"/>
  <c r="AS274" i="2"/>
  <c r="AP274" i="2"/>
  <c r="AM274" i="2"/>
  <c r="AJ274" i="2"/>
  <c r="AG274" i="2"/>
  <c r="AD274" i="2"/>
  <c r="AA274" i="2"/>
  <c r="X274" i="2"/>
  <c r="U274" i="2"/>
  <c r="BB273" i="2"/>
  <c r="AY273" i="2"/>
  <c r="AV273" i="2"/>
  <c r="AS273" i="2"/>
  <c r="AP273" i="2"/>
  <c r="AM273" i="2"/>
  <c r="AJ273" i="2"/>
  <c r="AG273" i="2"/>
  <c r="AD273" i="2"/>
  <c r="AA273" i="2"/>
  <c r="X273" i="2"/>
  <c r="U273" i="2"/>
  <c r="BB272" i="2"/>
  <c r="AY272" i="2"/>
  <c r="AV272" i="2"/>
  <c r="AS272" i="2"/>
  <c r="AP272" i="2"/>
  <c r="AM272" i="2"/>
  <c r="AJ272" i="2"/>
  <c r="AG272" i="2"/>
  <c r="AD272" i="2"/>
  <c r="AA272" i="2"/>
  <c r="X272" i="2"/>
  <c r="U272" i="2"/>
  <c r="BB271" i="2"/>
  <c r="AY271" i="2"/>
  <c r="AV271" i="2"/>
  <c r="AS271" i="2"/>
  <c r="AP271" i="2"/>
  <c r="AM271" i="2"/>
  <c r="AJ271" i="2"/>
  <c r="AG271" i="2"/>
  <c r="AD271" i="2"/>
  <c r="AA271" i="2"/>
  <c r="X271" i="2"/>
  <c r="U271" i="2"/>
  <c r="BB270" i="2"/>
  <c r="AY270" i="2"/>
  <c r="AV270" i="2"/>
  <c r="AS270" i="2"/>
  <c r="AP270" i="2"/>
  <c r="AM270" i="2"/>
  <c r="AJ270" i="2"/>
  <c r="AG270" i="2"/>
  <c r="AD270" i="2"/>
  <c r="AA270" i="2"/>
  <c r="X270" i="2"/>
  <c r="U270" i="2"/>
  <c r="BB269" i="2"/>
  <c r="AY269" i="2"/>
  <c r="AV269" i="2"/>
  <c r="AS269" i="2"/>
  <c r="AP269" i="2"/>
  <c r="AM269" i="2"/>
  <c r="AJ269" i="2"/>
  <c r="AG269" i="2"/>
  <c r="AD269" i="2"/>
  <c r="AA269" i="2"/>
  <c r="X269" i="2"/>
  <c r="U269" i="2"/>
  <c r="BB268" i="2"/>
  <c r="AY268" i="2"/>
  <c r="AV268" i="2"/>
  <c r="AS268" i="2"/>
  <c r="AP268" i="2"/>
  <c r="AM268" i="2"/>
  <c r="AJ268" i="2"/>
  <c r="AG268" i="2"/>
  <c r="AD268" i="2"/>
  <c r="AA268" i="2"/>
  <c r="X268" i="2"/>
  <c r="U268" i="2"/>
  <c r="BB267" i="2"/>
  <c r="AY267" i="2"/>
  <c r="AV267" i="2"/>
  <c r="AS267" i="2"/>
  <c r="AP267" i="2"/>
  <c r="AM267" i="2"/>
  <c r="AJ267" i="2"/>
  <c r="AG267" i="2"/>
  <c r="AD267" i="2"/>
  <c r="AA267" i="2"/>
  <c r="X267" i="2"/>
  <c r="U267" i="2"/>
  <c r="BB266" i="2"/>
  <c r="AY266" i="2"/>
  <c r="AV266" i="2"/>
  <c r="AS266" i="2"/>
  <c r="AP266" i="2"/>
  <c r="AM266" i="2"/>
  <c r="AJ266" i="2"/>
  <c r="AG266" i="2"/>
  <c r="AD266" i="2"/>
  <c r="AA266" i="2"/>
  <c r="X266" i="2"/>
  <c r="U266" i="2"/>
  <c r="BB265" i="2"/>
  <c r="AY265" i="2"/>
  <c r="AV265" i="2"/>
  <c r="AS265" i="2"/>
  <c r="AP265" i="2"/>
  <c r="AM265" i="2"/>
  <c r="AJ265" i="2"/>
  <c r="AG265" i="2"/>
  <c r="AD265" i="2"/>
  <c r="AA265" i="2"/>
  <c r="X265" i="2"/>
  <c r="U265" i="2"/>
  <c r="BB264" i="2"/>
  <c r="AY264" i="2"/>
  <c r="AV264" i="2"/>
  <c r="AS264" i="2"/>
  <c r="AP264" i="2"/>
  <c r="AM264" i="2"/>
  <c r="AJ264" i="2"/>
  <c r="AG264" i="2"/>
  <c r="AD264" i="2"/>
  <c r="AA264" i="2"/>
  <c r="X264" i="2"/>
  <c r="U264" i="2"/>
  <c r="BB263" i="2"/>
  <c r="AY263" i="2"/>
  <c r="AV263" i="2"/>
  <c r="AS263" i="2"/>
  <c r="AP263" i="2"/>
  <c r="AM263" i="2"/>
  <c r="AJ263" i="2"/>
  <c r="AG263" i="2"/>
  <c r="AD263" i="2"/>
  <c r="AA263" i="2"/>
  <c r="X263" i="2"/>
  <c r="U263" i="2"/>
  <c r="BB262" i="2"/>
  <c r="AY262" i="2"/>
  <c r="AV262" i="2"/>
  <c r="AS262" i="2"/>
  <c r="AP262" i="2"/>
  <c r="AM262" i="2"/>
  <c r="AJ262" i="2"/>
  <c r="AG262" i="2"/>
  <c r="AD262" i="2"/>
  <c r="AA262" i="2"/>
  <c r="X262" i="2"/>
  <c r="U262" i="2"/>
  <c r="BB261" i="2"/>
  <c r="AY261" i="2"/>
  <c r="AV261" i="2"/>
  <c r="AS261" i="2"/>
  <c r="AP261" i="2"/>
  <c r="AM261" i="2"/>
  <c r="AJ261" i="2"/>
  <c r="AG261" i="2"/>
  <c r="AD261" i="2"/>
  <c r="AA261" i="2"/>
  <c r="X261" i="2"/>
  <c r="U261" i="2"/>
  <c r="BB260" i="2"/>
  <c r="AY260" i="2"/>
  <c r="AV260" i="2"/>
  <c r="AS260" i="2"/>
  <c r="AP260" i="2"/>
  <c r="AM260" i="2"/>
  <c r="AJ260" i="2"/>
  <c r="AG260" i="2"/>
  <c r="AD260" i="2"/>
  <c r="AA260" i="2"/>
  <c r="X260" i="2"/>
  <c r="U260" i="2"/>
  <c r="BB259" i="2"/>
  <c r="AY259" i="2"/>
  <c r="AV259" i="2"/>
  <c r="AS259" i="2"/>
  <c r="AP259" i="2"/>
  <c r="AM259" i="2"/>
  <c r="AJ259" i="2"/>
  <c r="AG259" i="2"/>
  <c r="AD259" i="2"/>
  <c r="AA259" i="2"/>
  <c r="X259" i="2"/>
  <c r="U259" i="2"/>
  <c r="BB258" i="2"/>
  <c r="AY258" i="2"/>
  <c r="AV258" i="2"/>
  <c r="AS258" i="2"/>
  <c r="AP258" i="2"/>
  <c r="AM258" i="2"/>
  <c r="AJ258" i="2"/>
  <c r="AG258" i="2"/>
  <c r="AD258" i="2"/>
  <c r="AA258" i="2"/>
  <c r="X258" i="2"/>
  <c r="U258" i="2"/>
  <c r="BB257" i="2"/>
  <c r="AY257" i="2"/>
  <c r="AV257" i="2"/>
  <c r="AS257" i="2"/>
  <c r="AP257" i="2"/>
  <c r="AM257" i="2"/>
  <c r="AJ257" i="2"/>
  <c r="AG257" i="2"/>
  <c r="AD257" i="2"/>
  <c r="AA257" i="2"/>
  <c r="X257" i="2"/>
  <c r="U257" i="2"/>
  <c r="BB256" i="2"/>
  <c r="AY256" i="2"/>
  <c r="AV256" i="2"/>
  <c r="AS256" i="2"/>
  <c r="AP256" i="2"/>
  <c r="AM256" i="2"/>
  <c r="AJ256" i="2"/>
  <c r="AG256" i="2"/>
  <c r="AD256" i="2"/>
  <c r="AA256" i="2"/>
  <c r="X256" i="2"/>
  <c r="U256" i="2"/>
  <c r="BB255" i="2"/>
  <c r="AY255" i="2"/>
  <c r="AV255" i="2"/>
  <c r="AS255" i="2"/>
  <c r="AP255" i="2"/>
  <c r="AM255" i="2"/>
  <c r="AJ255" i="2"/>
  <c r="AG255" i="2"/>
  <c r="AD255" i="2"/>
  <c r="AA255" i="2"/>
  <c r="X255" i="2"/>
  <c r="U255" i="2"/>
  <c r="BB254" i="2"/>
  <c r="AY254" i="2"/>
  <c r="AV254" i="2"/>
  <c r="AS254" i="2"/>
  <c r="AP254" i="2"/>
  <c r="AM254" i="2"/>
  <c r="AJ254" i="2"/>
  <c r="AG254" i="2"/>
  <c r="AD254" i="2"/>
  <c r="AA254" i="2"/>
  <c r="X254" i="2"/>
  <c r="U254" i="2"/>
  <c r="BB253" i="2"/>
  <c r="AY253" i="2"/>
  <c r="AV253" i="2"/>
  <c r="AS253" i="2"/>
  <c r="AP253" i="2"/>
  <c r="AM253" i="2"/>
  <c r="AJ253" i="2"/>
  <c r="AG253" i="2"/>
  <c r="AD253" i="2"/>
  <c r="AA253" i="2"/>
  <c r="X253" i="2"/>
  <c r="U253" i="2"/>
  <c r="BB252" i="2"/>
  <c r="AY252" i="2"/>
  <c r="AV252" i="2"/>
  <c r="AS252" i="2"/>
  <c r="AP252" i="2"/>
  <c r="AM252" i="2"/>
  <c r="AJ252" i="2"/>
  <c r="AG252" i="2"/>
  <c r="AD252" i="2"/>
  <c r="AA252" i="2"/>
  <c r="X252" i="2"/>
  <c r="U252" i="2"/>
  <c r="BB251" i="2"/>
  <c r="AY251" i="2"/>
  <c r="AV251" i="2"/>
  <c r="AS251" i="2"/>
  <c r="AP251" i="2"/>
  <c r="AM251" i="2"/>
  <c r="AJ251" i="2"/>
  <c r="AG251" i="2"/>
  <c r="AD251" i="2"/>
  <c r="AA251" i="2"/>
  <c r="X251" i="2"/>
  <c r="U251" i="2"/>
  <c r="BB250" i="2"/>
  <c r="AY250" i="2"/>
  <c r="AV250" i="2"/>
  <c r="AS250" i="2"/>
  <c r="AP250" i="2"/>
  <c r="AM250" i="2"/>
  <c r="AJ250" i="2"/>
  <c r="AG250" i="2"/>
  <c r="AD250" i="2"/>
  <c r="AA250" i="2"/>
  <c r="X250" i="2"/>
  <c r="U250" i="2"/>
  <c r="BB249" i="2"/>
  <c r="AY249" i="2"/>
  <c r="AV249" i="2"/>
  <c r="AS249" i="2"/>
  <c r="AP249" i="2"/>
  <c r="AM249" i="2"/>
  <c r="AJ249" i="2"/>
  <c r="AG249" i="2"/>
  <c r="AD249" i="2"/>
  <c r="AA249" i="2"/>
  <c r="X249" i="2"/>
  <c r="U249" i="2"/>
  <c r="BB248" i="2"/>
  <c r="AY248" i="2"/>
  <c r="AV248" i="2"/>
  <c r="AS248" i="2"/>
  <c r="AP248" i="2"/>
  <c r="AM248" i="2"/>
  <c r="AJ248" i="2"/>
  <c r="AG248" i="2"/>
  <c r="AD248" i="2"/>
  <c r="AA248" i="2"/>
  <c r="X248" i="2"/>
  <c r="U248" i="2"/>
  <c r="BB247" i="2"/>
  <c r="AY247" i="2"/>
  <c r="AV247" i="2"/>
  <c r="AS247" i="2"/>
  <c r="AP247" i="2"/>
  <c r="AM247" i="2"/>
  <c r="AJ247" i="2"/>
  <c r="AG247" i="2"/>
  <c r="AD247" i="2"/>
  <c r="AA247" i="2"/>
  <c r="X247" i="2"/>
  <c r="U247" i="2"/>
  <c r="BB246" i="2"/>
  <c r="AY246" i="2"/>
  <c r="AV246" i="2"/>
  <c r="AS246" i="2"/>
  <c r="AP246" i="2"/>
  <c r="AM246" i="2"/>
  <c r="AJ246" i="2"/>
  <c r="AG246" i="2"/>
  <c r="AD246" i="2"/>
  <c r="AA246" i="2"/>
  <c r="X246" i="2"/>
  <c r="U246" i="2"/>
  <c r="BB245" i="2"/>
  <c r="AY245" i="2"/>
  <c r="AV245" i="2"/>
  <c r="AS245" i="2"/>
  <c r="AP245" i="2"/>
  <c r="AM245" i="2"/>
  <c r="AJ245" i="2"/>
  <c r="AG245" i="2"/>
  <c r="AD245" i="2"/>
  <c r="AA245" i="2"/>
  <c r="X245" i="2"/>
  <c r="U245" i="2"/>
  <c r="BB244" i="2"/>
  <c r="AY244" i="2"/>
  <c r="AV244" i="2"/>
  <c r="AS244" i="2"/>
  <c r="AP244" i="2"/>
  <c r="AM244" i="2"/>
  <c r="AJ244" i="2"/>
  <c r="AG244" i="2"/>
  <c r="AD244" i="2"/>
  <c r="AA244" i="2"/>
  <c r="X244" i="2"/>
  <c r="U244" i="2"/>
  <c r="BB243" i="2"/>
  <c r="AY243" i="2"/>
  <c r="AV243" i="2"/>
  <c r="AS243" i="2"/>
  <c r="AP243" i="2"/>
  <c r="AM243" i="2"/>
  <c r="AJ243" i="2"/>
  <c r="AG243" i="2"/>
  <c r="AD243" i="2"/>
  <c r="AA243" i="2"/>
  <c r="X243" i="2"/>
  <c r="U243" i="2"/>
  <c r="BB242" i="2"/>
  <c r="AY242" i="2"/>
  <c r="AV242" i="2"/>
  <c r="AS242" i="2"/>
  <c r="AP242" i="2"/>
  <c r="AM242" i="2"/>
  <c r="AJ242" i="2"/>
  <c r="AG242" i="2"/>
  <c r="AD242" i="2"/>
  <c r="AA242" i="2"/>
  <c r="X242" i="2"/>
  <c r="U242" i="2"/>
  <c r="BB241" i="2"/>
  <c r="AY241" i="2"/>
  <c r="AV241" i="2"/>
  <c r="AS241" i="2"/>
  <c r="AP241" i="2"/>
  <c r="AM241" i="2"/>
  <c r="AJ241" i="2"/>
  <c r="AG241" i="2"/>
  <c r="AD241" i="2"/>
  <c r="AA241" i="2"/>
  <c r="X241" i="2"/>
  <c r="U241" i="2"/>
  <c r="BB240" i="2"/>
  <c r="AY240" i="2"/>
  <c r="AV240" i="2"/>
  <c r="AS240" i="2"/>
  <c r="AP240" i="2"/>
  <c r="AM240" i="2"/>
  <c r="AJ240" i="2"/>
  <c r="AG240" i="2"/>
  <c r="AD240" i="2"/>
  <c r="AA240" i="2"/>
  <c r="X240" i="2"/>
  <c r="U240" i="2"/>
  <c r="BB239" i="2"/>
  <c r="AY239" i="2"/>
  <c r="AV239" i="2"/>
  <c r="AS239" i="2"/>
  <c r="AP239" i="2"/>
  <c r="AM239" i="2"/>
  <c r="AJ239" i="2"/>
  <c r="AG239" i="2"/>
  <c r="AD239" i="2"/>
  <c r="AA239" i="2"/>
  <c r="X239" i="2"/>
  <c r="U239" i="2"/>
  <c r="BB238" i="2"/>
  <c r="AY238" i="2"/>
  <c r="AV238" i="2"/>
  <c r="AS238" i="2"/>
  <c r="AP238" i="2"/>
  <c r="AM238" i="2"/>
  <c r="AJ238" i="2"/>
  <c r="AG238" i="2"/>
  <c r="AD238" i="2"/>
  <c r="AA238" i="2"/>
  <c r="X238" i="2"/>
  <c r="U238" i="2"/>
  <c r="BB237" i="2"/>
  <c r="AY237" i="2"/>
  <c r="AV237" i="2"/>
  <c r="AS237" i="2"/>
  <c r="AP237" i="2"/>
  <c r="AM237" i="2"/>
  <c r="AJ237" i="2"/>
  <c r="AG237" i="2"/>
  <c r="AD237" i="2"/>
  <c r="AA237" i="2"/>
  <c r="X237" i="2"/>
  <c r="U237" i="2"/>
  <c r="BB236" i="2"/>
  <c r="AY236" i="2"/>
  <c r="AV236" i="2"/>
  <c r="AS236" i="2"/>
  <c r="AP236" i="2"/>
  <c r="AM236" i="2"/>
  <c r="AJ236" i="2"/>
  <c r="AG236" i="2"/>
  <c r="AD236" i="2"/>
  <c r="AA236" i="2"/>
  <c r="X236" i="2"/>
  <c r="U236" i="2"/>
  <c r="BB235" i="2"/>
  <c r="AY235" i="2"/>
  <c r="AV235" i="2"/>
  <c r="AS235" i="2"/>
  <c r="AP235" i="2"/>
  <c r="AM235" i="2"/>
  <c r="AJ235" i="2"/>
  <c r="AG235" i="2"/>
  <c r="AD235" i="2"/>
  <c r="AA235" i="2"/>
  <c r="X235" i="2"/>
  <c r="U235" i="2"/>
  <c r="BB234" i="2"/>
  <c r="AY234" i="2"/>
  <c r="AV234" i="2"/>
  <c r="AS234" i="2"/>
  <c r="AP234" i="2"/>
  <c r="AM234" i="2"/>
  <c r="AJ234" i="2"/>
  <c r="AG234" i="2"/>
  <c r="AD234" i="2"/>
  <c r="AA234" i="2"/>
  <c r="X234" i="2"/>
  <c r="U234" i="2"/>
  <c r="BB233" i="2"/>
  <c r="AY233" i="2"/>
  <c r="AV233" i="2"/>
  <c r="AS233" i="2"/>
  <c r="AP233" i="2"/>
  <c r="AM233" i="2"/>
  <c r="AJ233" i="2"/>
  <c r="AG233" i="2"/>
  <c r="AD233" i="2"/>
  <c r="AA233" i="2"/>
  <c r="X233" i="2"/>
  <c r="U233" i="2"/>
  <c r="BB232" i="2"/>
  <c r="AY232" i="2"/>
  <c r="AV232" i="2"/>
  <c r="AS232" i="2"/>
  <c r="AP232" i="2"/>
  <c r="AM232" i="2"/>
  <c r="AJ232" i="2"/>
  <c r="AG232" i="2"/>
  <c r="AD232" i="2"/>
  <c r="AA232" i="2"/>
  <c r="X232" i="2"/>
  <c r="U232" i="2"/>
  <c r="BB231" i="2"/>
  <c r="AY231" i="2"/>
  <c r="AV231" i="2"/>
  <c r="AS231" i="2"/>
  <c r="AP231" i="2"/>
  <c r="AM231" i="2"/>
  <c r="AJ231" i="2"/>
  <c r="AG231" i="2"/>
  <c r="AD231" i="2"/>
  <c r="AA231" i="2"/>
  <c r="X231" i="2"/>
  <c r="U231" i="2"/>
  <c r="BB230" i="2"/>
  <c r="AY230" i="2"/>
  <c r="AV230" i="2"/>
  <c r="AS230" i="2"/>
  <c r="AP230" i="2"/>
  <c r="AM230" i="2"/>
  <c r="AJ230" i="2"/>
  <c r="AG230" i="2"/>
  <c r="AD230" i="2"/>
  <c r="AA230" i="2"/>
  <c r="X230" i="2"/>
  <c r="U230" i="2"/>
  <c r="BB229" i="2"/>
  <c r="AY229" i="2"/>
  <c r="AV229" i="2"/>
  <c r="AS229" i="2"/>
  <c r="AP229" i="2"/>
  <c r="AM229" i="2"/>
  <c r="AJ229" i="2"/>
  <c r="AG229" i="2"/>
  <c r="AD229" i="2"/>
  <c r="AA229" i="2"/>
  <c r="X229" i="2"/>
  <c r="U229" i="2"/>
  <c r="BB228" i="2"/>
  <c r="AY228" i="2"/>
  <c r="AV228" i="2"/>
  <c r="AS228" i="2"/>
  <c r="AP228" i="2"/>
  <c r="AM228" i="2"/>
  <c r="AJ228" i="2"/>
  <c r="AG228" i="2"/>
  <c r="AD228" i="2"/>
  <c r="AA228" i="2"/>
  <c r="X228" i="2"/>
  <c r="U228" i="2"/>
  <c r="BB227" i="2"/>
  <c r="AY227" i="2"/>
  <c r="AV227" i="2"/>
  <c r="AS227" i="2"/>
  <c r="AP227" i="2"/>
  <c r="AM227" i="2"/>
  <c r="AJ227" i="2"/>
  <c r="AG227" i="2"/>
  <c r="AD227" i="2"/>
  <c r="AA227" i="2"/>
  <c r="X227" i="2"/>
  <c r="U227" i="2"/>
  <c r="BB226" i="2"/>
  <c r="AY226" i="2"/>
  <c r="AV226" i="2"/>
  <c r="AS226" i="2"/>
  <c r="AP226" i="2"/>
  <c r="AM226" i="2"/>
  <c r="AJ226" i="2"/>
  <c r="AG226" i="2"/>
  <c r="AD226" i="2"/>
  <c r="AA226" i="2"/>
  <c r="X226" i="2"/>
  <c r="U226" i="2"/>
  <c r="BB225" i="2"/>
  <c r="AY225" i="2"/>
  <c r="AV225" i="2"/>
  <c r="AS225" i="2"/>
  <c r="AP225" i="2"/>
  <c r="AM225" i="2"/>
  <c r="AJ225" i="2"/>
  <c r="AG225" i="2"/>
  <c r="AD225" i="2"/>
  <c r="AA225" i="2"/>
  <c r="X225" i="2"/>
  <c r="U225" i="2"/>
  <c r="BB224" i="2"/>
  <c r="AY224" i="2"/>
  <c r="AV224" i="2"/>
  <c r="AS224" i="2"/>
  <c r="AP224" i="2"/>
  <c r="AM224" i="2"/>
  <c r="AJ224" i="2"/>
  <c r="AG224" i="2"/>
  <c r="AD224" i="2"/>
  <c r="AA224" i="2"/>
  <c r="X224" i="2"/>
  <c r="U224" i="2"/>
  <c r="BB223" i="2"/>
  <c r="AY223" i="2"/>
  <c r="AV223" i="2"/>
  <c r="AS223" i="2"/>
  <c r="AP223" i="2"/>
  <c r="AM223" i="2"/>
  <c r="AJ223" i="2"/>
  <c r="AG223" i="2"/>
  <c r="AD223" i="2"/>
  <c r="AA223" i="2"/>
  <c r="X223" i="2"/>
  <c r="U223" i="2"/>
  <c r="BB222" i="2"/>
  <c r="AY222" i="2"/>
  <c r="AV222" i="2"/>
  <c r="AS222" i="2"/>
  <c r="AP222" i="2"/>
  <c r="AM222" i="2"/>
  <c r="AJ222" i="2"/>
  <c r="AG222" i="2"/>
  <c r="AD222" i="2"/>
  <c r="AA222" i="2"/>
  <c r="X222" i="2"/>
  <c r="U222" i="2"/>
  <c r="BB221" i="2"/>
  <c r="AY221" i="2"/>
  <c r="AV221" i="2"/>
  <c r="AS221" i="2"/>
  <c r="AP221" i="2"/>
  <c r="AM221" i="2"/>
  <c r="AJ221" i="2"/>
  <c r="AG221" i="2"/>
  <c r="AD221" i="2"/>
  <c r="AA221" i="2"/>
  <c r="X221" i="2"/>
  <c r="U221" i="2"/>
  <c r="BB220" i="2"/>
  <c r="AY220" i="2"/>
  <c r="AV220" i="2"/>
  <c r="AS220" i="2"/>
  <c r="AP220" i="2"/>
  <c r="AM220" i="2"/>
  <c r="AJ220" i="2"/>
  <c r="AG220" i="2"/>
  <c r="AD220" i="2"/>
  <c r="AA220" i="2"/>
  <c r="X220" i="2"/>
  <c r="U220" i="2"/>
  <c r="BB219" i="2"/>
  <c r="AY219" i="2"/>
  <c r="AV219" i="2"/>
  <c r="AS219" i="2"/>
  <c r="AP219" i="2"/>
  <c r="AM219" i="2"/>
  <c r="AJ219" i="2"/>
  <c r="AG219" i="2"/>
  <c r="AD219" i="2"/>
  <c r="AA219" i="2"/>
  <c r="X219" i="2"/>
  <c r="U219" i="2"/>
  <c r="BB218" i="2"/>
  <c r="AY218" i="2"/>
  <c r="AV218" i="2"/>
  <c r="AS218" i="2"/>
  <c r="AP218" i="2"/>
  <c r="AM218" i="2"/>
  <c r="AJ218" i="2"/>
  <c r="AG218" i="2"/>
  <c r="AD218" i="2"/>
  <c r="AA218" i="2"/>
  <c r="X218" i="2"/>
  <c r="U218" i="2"/>
  <c r="BB217" i="2"/>
  <c r="AY217" i="2"/>
  <c r="AV217" i="2"/>
  <c r="AS217" i="2"/>
  <c r="AP217" i="2"/>
  <c r="AM217" i="2"/>
  <c r="AJ217" i="2"/>
  <c r="AG217" i="2"/>
  <c r="AD217" i="2"/>
  <c r="AA217" i="2"/>
  <c r="X217" i="2"/>
  <c r="U217" i="2"/>
  <c r="BB216" i="2"/>
  <c r="AY216" i="2"/>
  <c r="AV216" i="2"/>
  <c r="AS216" i="2"/>
  <c r="AP216" i="2"/>
  <c r="AM216" i="2"/>
  <c r="AJ216" i="2"/>
  <c r="AG216" i="2"/>
  <c r="AD216" i="2"/>
  <c r="AA216" i="2"/>
  <c r="X216" i="2"/>
  <c r="U216" i="2"/>
  <c r="BB215" i="2"/>
  <c r="AY215" i="2"/>
  <c r="AV215" i="2"/>
  <c r="AS215" i="2"/>
  <c r="AP215" i="2"/>
  <c r="AM215" i="2"/>
  <c r="AJ215" i="2"/>
  <c r="AG215" i="2"/>
  <c r="AD215" i="2"/>
  <c r="AA215" i="2"/>
  <c r="X215" i="2"/>
  <c r="U215" i="2"/>
  <c r="BB214" i="2"/>
  <c r="AY214" i="2"/>
  <c r="AV214" i="2"/>
  <c r="AS214" i="2"/>
  <c r="AP214" i="2"/>
  <c r="AM214" i="2"/>
  <c r="AJ214" i="2"/>
  <c r="AG214" i="2"/>
  <c r="AD214" i="2"/>
  <c r="AA214" i="2"/>
  <c r="X214" i="2"/>
  <c r="U214" i="2"/>
  <c r="BB213" i="2"/>
  <c r="AY213" i="2"/>
  <c r="AV213" i="2"/>
  <c r="AS213" i="2"/>
  <c r="AP213" i="2"/>
  <c r="AM213" i="2"/>
  <c r="AJ213" i="2"/>
  <c r="AG213" i="2"/>
  <c r="AD213" i="2"/>
  <c r="AA213" i="2"/>
  <c r="X213" i="2"/>
  <c r="U213" i="2"/>
  <c r="BB212" i="2"/>
  <c r="AY212" i="2"/>
  <c r="AV212" i="2"/>
  <c r="AS212" i="2"/>
  <c r="AP212" i="2"/>
  <c r="AM212" i="2"/>
  <c r="AJ212" i="2"/>
  <c r="AG212" i="2"/>
  <c r="AD212" i="2"/>
  <c r="AA212" i="2"/>
  <c r="X212" i="2"/>
  <c r="U212" i="2"/>
  <c r="BB211" i="2"/>
  <c r="AY211" i="2"/>
  <c r="AV211" i="2"/>
  <c r="AS211" i="2"/>
  <c r="AP211" i="2"/>
  <c r="AM211" i="2"/>
  <c r="AJ211" i="2"/>
  <c r="AG211" i="2"/>
  <c r="AD211" i="2"/>
  <c r="AA211" i="2"/>
  <c r="X211" i="2"/>
  <c r="U211" i="2"/>
  <c r="BB210" i="2"/>
  <c r="AY210" i="2"/>
  <c r="AV210" i="2"/>
  <c r="AS210" i="2"/>
  <c r="AP210" i="2"/>
  <c r="AM210" i="2"/>
  <c r="AJ210" i="2"/>
  <c r="AG210" i="2"/>
  <c r="AD210" i="2"/>
  <c r="AA210" i="2"/>
  <c r="X210" i="2"/>
  <c r="U210" i="2"/>
  <c r="BB209" i="2"/>
  <c r="AY209" i="2"/>
  <c r="AV209" i="2"/>
  <c r="AS209" i="2"/>
  <c r="AP209" i="2"/>
  <c r="AM209" i="2"/>
  <c r="AJ209" i="2"/>
  <c r="AG209" i="2"/>
  <c r="AD209" i="2"/>
  <c r="AA209" i="2"/>
  <c r="X209" i="2"/>
  <c r="U209" i="2"/>
  <c r="BB208" i="2"/>
  <c r="AY208" i="2"/>
  <c r="AV208" i="2"/>
  <c r="AS208" i="2"/>
  <c r="AP208" i="2"/>
  <c r="AM208" i="2"/>
  <c r="AJ208" i="2"/>
  <c r="AG208" i="2"/>
  <c r="AD208" i="2"/>
  <c r="AA208" i="2"/>
  <c r="X208" i="2"/>
  <c r="U208" i="2"/>
  <c r="BB207" i="2"/>
  <c r="AY207" i="2"/>
  <c r="AV207" i="2"/>
  <c r="AS207" i="2"/>
  <c r="AP207" i="2"/>
  <c r="AM207" i="2"/>
  <c r="AJ207" i="2"/>
  <c r="AG207" i="2"/>
  <c r="AD207" i="2"/>
  <c r="AA207" i="2"/>
  <c r="X207" i="2"/>
  <c r="U207" i="2"/>
  <c r="BB206" i="2"/>
  <c r="AY206" i="2"/>
  <c r="AV206" i="2"/>
  <c r="AS206" i="2"/>
  <c r="AP206" i="2"/>
  <c r="AM206" i="2"/>
  <c r="AJ206" i="2"/>
  <c r="AG206" i="2"/>
  <c r="AD206" i="2"/>
  <c r="AA206" i="2"/>
  <c r="X206" i="2"/>
  <c r="U206" i="2"/>
  <c r="BB205" i="2"/>
  <c r="AY205" i="2"/>
  <c r="AV205" i="2"/>
  <c r="AS205" i="2"/>
  <c r="AP205" i="2"/>
  <c r="AM205" i="2"/>
  <c r="AJ205" i="2"/>
  <c r="AG205" i="2"/>
  <c r="AD205" i="2"/>
  <c r="AA205" i="2"/>
  <c r="X205" i="2"/>
  <c r="U205" i="2"/>
  <c r="BB204" i="2"/>
  <c r="AY204" i="2"/>
  <c r="AV204" i="2"/>
  <c r="AS204" i="2"/>
  <c r="AP204" i="2"/>
  <c r="AM204" i="2"/>
  <c r="AJ204" i="2"/>
  <c r="AG204" i="2"/>
  <c r="AD204" i="2"/>
  <c r="AA204" i="2"/>
  <c r="X204" i="2"/>
  <c r="U204" i="2"/>
  <c r="BB203" i="2"/>
  <c r="AY203" i="2"/>
  <c r="AV203" i="2"/>
  <c r="AS203" i="2"/>
  <c r="AP203" i="2"/>
  <c r="AM203" i="2"/>
  <c r="AJ203" i="2"/>
  <c r="AG203" i="2"/>
  <c r="AD203" i="2"/>
  <c r="AA203" i="2"/>
  <c r="X203" i="2"/>
  <c r="U203" i="2"/>
  <c r="BB202" i="2"/>
  <c r="AY202" i="2"/>
  <c r="AV202" i="2"/>
  <c r="AS202" i="2"/>
  <c r="AP202" i="2"/>
  <c r="AM202" i="2"/>
  <c r="AJ202" i="2"/>
  <c r="AG202" i="2"/>
  <c r="AD202" i="2"/>
  <c r="AA202" i="2"/>
  <c r="X202" i="2"/>
  <c r="U202" i="2"/>
  <c r="BB201" i="2"/>
  <c r="AY201" i="2"/>
  <c r="AV201" i="2"/>
  <c r="AS201" i="2"/>
  <c r="AP201" i="2"/>
  <c r="AM201" i="2"/>
  <c r="AJ201" i="2"/>
  <c r="AG201" i="2"/>
  <c r="AD201" i="2"/>
  <c r="AA201" i="2"/>
  <c r="X201" i="2"/>
  <c r="U201" i="2"/>
  <c r="BB200" i="2"/>
  <c r="AY200" i="2"/>
  <c r="AV200" i="2"/>
  <c r="AS200" i="2"/>
  <c r="AP200" i="2"/>
  <c r="AM200" i="2"/>
  <c r="AJ200" i="2"/>
  <c r="AG200" i="2"/>
  <c r="AD200" i="2"/>
  <c r="AA200" i="2"/>
  <c r="X200" i="2"/>
  <c r="U200" i="2"/>
  <c r="BB199" i="2"/>
  <c r="AY199" i="2"/>
  <c r="AV199" i="2"/>
  <c r="AS199" i="2"/>
  <c r="AP199" i="2"/>
  <c r="AM199" i="2"/>
  <c r="AJ199" i="2"/>
  <c r="AG199" i="2"/>
  <c r="AD199" i="2"/>
  <c r="AA199" i="2"/>
  <c r="X199" i="2"/>
  <c r="U199" i="2"/>
  <c r="BB198" i="2"/>
  <c r="AY198" i="2"/>
  <c r="AV198" i="2"/>
  <c r="AS198" i="2"/>
  <c r="AP198" i="2"/>
  <c r="AM198" i="2"/>
  <c r="AJ198" i="2"/>
  <c r="AG198" i="2"/>
  <c r="AD198" i="2"/>
  <c r="AA198" i="2"/>
  <c r="X198" i="2"/>
  <c r="U198" i="2"/>
  <c r="BB197" i="2"/>
  <c r="AY197" i="2"/>
  <c r="AV197" i="2"/>
  <c r="AS197" i="2"/>
  <c r="AP197" i="2"/>
  <c r="AM197" i="2"/>
  <c r="AJ197" i="2"/>
  <c r="AG197" i="2"/>
  <c r="AD197" i="2"/>
  <c r="AA197" i="2"/>
  <c r="X197" i="2"/>
  <c r="U197" i="2"/>
  <c r="BB196" i="2"/>
  <c r="AY196" i="2"/>
  <c r="AV196" i="2"/>
  <c r="AS196" i="2"/>
  <c r="AP196" i="2"/>
  <c r="AM196" i="2"/>
  <c r="AJ196" i="2"/>
  <c r="AG196" i="2"/>
  <c r="AD196" i="2"/>
  <c r="AA196" i="2"/>
  <c r="X196" i="2"/>
  <c r="U196" i="2"/>
  <c r="BB195" i="2"/>
  <c r="AY195" i="2"/>
  <c r="AV195" i="2"/>
  <c r="AS195" i="2"/>
  <c r="AP195" i="2"/>
  <c r="AM195" i="2"/>
  <c r="AJ195" i="2"/>
  <c r="AG195" i="2"/>
  <c r="AD195" i="2"/>
  <c r="AA195" i="2"/>
  <c r="X195" i="2"/>
  <c r="U195" i="2"/>
  <c r="BB194" i="2"/>
  <c r="AY194" i="2"/>
  <c r="AV194" i="2"/>
  <c r="AS194" i="2"/>
  <c r="AP194" i="2"/>
  <c r="AM194" i="2"/>
  <c r="AJ194" i="2"/>
  <c r="AG194" i="2"/>
  <c r="AD194" i="2"/>
  <c r="AA194" i="2"/>
  <c r="X194" i="2"/>
  <c r="U194" i="2"/>
  <c r="BB193" i="2"/>
  <c r="AY193" i="2"/>
  <c r="AV193" i="2"/>
  <c r="AS193" i="2"/>
  <c r="AP193" i="2"/>
  <c r="AM193" i="2"/>
  <c r="AJ193" i="2"/>
  <c r="AG193" i="2"/>
  <c r="AD193" i="2"/>
  <c r="AA193" i="2"/>
  <c r="X193" i="2"/>
  <c r="U193" i="2"/>
  <c r="BB192" i="2"/>
  <c r="AY192" i="2"/>
  <c r="AV192" i="2"/>
  <c r="AS192" i="2"/>
  <c r="AP192" i="2"/>
  <c r="AM192" i="2"/>
  <c r="AJ192" i="2"/>
  <c r="AG192" i="2"/>
  <c r="AD192" i="2"/>
  <c r="AA192" i="2"/>
  <c r="X192" i="2"/>
  <c r="U192" i="2"/>
  <c r="BB191" i="2"/>
  <c r="AY191" i="2"/>
  <c r="AV191" i="2"/>
  <c r="AS191" i="2"/>
  <c r="AP191" i="2"/>
  <c r="AM191" i="2"/>
  <c r="AJ191" i="2"/>
  <c r="AG191" i="2"/>
  <c r="AD191" i="2"/>
  <c r="AA191" i="2"/>
  <c r="X191" i="2"/>
  <c r="U191" i="2"/>
  <c r="BB190" i="2"/>
  <c r="AY190" i="2"/>
  <c r="AV190" i="2"/>
  <c r="AS190" i="2"/>
  <c r="AP190" i="2"/>
  <c r="AM190" i="2"/>
  <c r="AJ190" i="2"/>
  <c r="AG190" i="2"/>
  <c r="AD190" i="2"/>
  <c r="AA190" i="2"/>
  <c r="X190" i="2"/>
  <c r="U190" i="2"/>
  <c r="BB189" i="2"/>
  <c r="AY189" i="2"/>
  <c r="AV189" i="2"/>
  <c r="AS189" i="2"/>
  <c r="AP189" i="2"/>
  <c r="AM189" i="2"/>
  <c r="AJ189" i="2"/>
  <c r="AG189" i="2"/>
  <c r="AD189" i="2"/>
  <c r="AA189" i="2"/>
  <c r="X189" i="2"/>
  <c r="U189" i="2"/>
  <c r="BB188" i="2"/>
  <c r="AY188" i="2"/>
  <c r="AV188" i="2"/>
  <c r="AS188" i="2"/>
  <c r="AP188" i="2"/>
  <c r="AM188" i="2"/>
  <c r="AJ188" i="2"/>
  <c r="AG188" i="2"/>
  <c r="AD188" i="2"/>
  <c r="AA188" i="2"/>
  <c r="X188" i="2"/>
  <c r="U188" i="2"/>
  <c r="BB187" i="2"/>
  <c r="AY187" i="2"/>
  <c r="AV187" i="2"/>
  <c r="AS187" i="2"/>
  <c r="AP187" i="2"/>
  <c r="AM187" i="2"/>
  <c r="AJ187" i="2"/>
  <c r="AG187" i="2"/>
  <c r="AD187" i="2"/>
  <c r="AA187" i="2"/>
  <c r="X187" i="2"/>
  <c r="U187" i="2"/>
  <c r="BB186" i="2"/>
  <c r="AY186" i="2"/>
  <c r="AV186" i="2"/>
  <c r="AS186" i="2"/>
  <c r="AP186" i="2"/>
  <c r="AM186" i="2"/>
  <c r="AJ186" i="2"/>
  <c r="AG186" i="2"/>
  <c r="AD186" i="2"/>
  <c r="AA186" i="2"/>
  <c r="X186" i="2"/>
  <c r="U186" i="2"/>
  <c r="BB185" i="2"/>
  <c r="AY185" i="2"/>
  <c r="AV185" i="2"/>
  <c r="AS185" i="2"/>
  <c r="AP185" i="2"/>
  <c r="AM185" i="2"/>
  <c r="AJ185" i="2"/>
  <c r="AG185" i="2"/>
  <c r="AD185" i="2"/>
  <c r="AA185" i="2"/>
  <c r="X185" i="2"/>
  <c r="U185" i="2"/>
  <c r="BB184" i="2"/>
  <c r="AY184" i="2"/>
  <c r="AV184" i="2"/>
  <c r="AS184" i="2"/>
  <c r="AP184" i="2"/>
  <c r="AM184" i="2"/>
  <c r="AJ184" i="2"/>
  <c r="AG184" i="2"/>
  <c r="AD184" i="2"/>
  <c r="AA184" i="2"/>
  <c r="X184" i="2"/>
  <c r="U184" i="2"/>
  <c r="BB183" i="2"/>
  <c r="AY183" i="2"/>
  <c r="AV183" i="2"/>
  <c r="AS183" i="2"/>
  <c r="AP183" i="2"/>
  <c r="AM183" i="2"/>
  <c r="AJ183" i="2"/>
  <c r="AG183" i="2"/>
  <c r="AD183" i="2"/>
  <c r="AA183" i="2"/>
  <c r="X183" i="2"/>
  <c r="U183" i="2"/>
  <c r="BB182" i="2"/>
  <c r="AY182" i="2"/>
  <c r="AV182" i="2"/>
  <c r="AS182" i="2"/>
  <c r="AP182" i="2"/>
  <c r="AM182" i="2"/>
  <c r="AJ182" i="2"/>
  <c r="AG182" i="2"/>
  <c r="AD182" i="2"/>
  <c r="AA182" i="2"/>
  <c r="X182" i="2"/>
  <c r="U182" i="2"/>
  <c r="BB181" i="2"/>
  <c r="AY181" i="2"/>
  <c r="AV181" i="2"/>
  <c r="AS181" i="2"/>
  <c r="AP181" i="2"/>
  <c r="AM181" i="2"/>
  <c r="AJ181" i="2"/>
  <c r="AG181" i="2"/>
  <c r="AD181" i="2"/>
  <c r="AA181" i="2"/>
  <c r="X181" i="2"/>
  <c r="U181" i="2"/>
  <c r="BB180" i="2"/>
  <c r="AY180" i="2"/>
  <c r="AV180" i="2"/>
  <c r="AS180" i="2"/>
  <c r="AP180" i="2"/>
  <c r="AM180" i="2"/>
  <c r="AJ180" i="2"/>
  <c r="AG180" i="2"/>
  <c r="AD180" i="2"/>
  <c r="AA180" i="2"/>
  <c r="X180" i="2"/>
  <c r="U180" i="2"/>
  <c r="BB179" i="2"/>
  <c r="AY179" i="2"/>
  <c r="AV179" i="2"/>
  <c r="AS179" i="2"/>
  <c r="AP179" i="2"/>
  <c r="AM179" i="2"/>
  <c r="AJ179" i="2"/>
  <c r="AG179" i="2"/>
  <c r="AD179" i="2"/>
  <c r="AA179" i="2"/>
  <c r="X179" i="2"/>
  <c r="U179" i="2"/>
  <c r="BB178" i="2"/>
  <c r="AY178" i="2"/>
  <c r="AV178" i="2"/>
  <c r="AS178" i="2"/>
  <c r="AP178" i="2"/>
  <c r="AM178" i="2"/>
  <c r="AJ178" i="2"/>
  <c r="AG178" i="2"/>
  <c r="AD178" i="2"/>
  <c r="AA178" i="2"/>
  <c r="X178" i="2"/>
  <c r="U178" i="2"/>
  <c r="BB177" i="2"/>
  <c r="AY177" i="2"/>
  <c r="AV177" i="2"/>
  <c r="AS177" i="2"/>
  <c r="AP177" i="2"/>
  <c r="AM177" i="2"/>
  <c r="AJ177" i="2"/>
  <c r="AG177" i="2"/>
  <c r="AD177" i="2"/>
  <c r="AA177" i="2"/>
  <c r="X177" i="2"/>
  <c r="U177" i="2"/>
  <c r="BB176" i="2"/>
  <c r="AY176" i="2"/>
  <c r="AV176" i="2"/>
  <c r="AS176" i="2"/>
  <c r="AP176" i="2"/>
  <c r="AM176" i="2"/>
  <c r="AJ176" i="2"/>
  <c r="AG176" i="2"/>
  <c r="AD176" i="2"/>
  <c r="AA176" i="2"/>
  <c r="X176" i="2"/>
  <c r="U176" i="2"/>
  <c r="BB175" i="2"/>
  <c r="AY175" i="2"/>
  <c r="AV175" i="2"/>
  <c r="AS175" i="2"/>
  <c r="AP175" i="2"/>
  <c r="AM175" i="2"/>
  <c r="AJ175" i="2"/>
  <c r="AG175" i="2"/>
  <c r="AD175" i="2"/>
  <c r="AA175" i="2"/>
  <c r="X175" i="2"/>
  <c r="U175" i="2"/>
  <c r="BB174" i="2"/>
  <c r="AY174" i="2"/>
  <c r="AV174" i="2"/>
  <c r="AS174" i="2"/>
  <c r="AP174" i="2"/>
  <c r="AM174" i="2"/>
  <c r="AJ174" i="2"/>
  <c r="AG174" i="2"/>
  <c r="AD174" i="2"/>
  <c r="AA174" i="2"/>
  <c r="X174" i="2"/>
  <c r="U174" i="2"/>
  <c r="BB173" i="2"/>
  <c r="AY173" i="2"/>
  <c r="AV173" i="2"/>
  <c r="AS173" i="2"/>
  <c r="AP173" i="2"/>
  <c r="AM173" i="2"/>
  <c r="AJ173" i="2"/>
  <c r="AG173" i="2"/>
  <c r="AD173" i="2"/>
  <c r="AA173" i="2"/>
  <c r="X173" i="2"/>
  <c r="U173" i="2"/>
  <c r="BB172" i="2"/>
  <c r="AY172" i="2"/>
  <c r="AV172" i="2"/>
  <c r="AS172" i="2"/>
  <c r="AP172" i="2"/>
  <c r="AM172" i="2"/>
  <c r="AJ172" i="2"/>
  <c r="AG172" i="2"/>
  <c r="AD172" i="2"/>
  <c r="AA172" i="2"/>
  <c r="X172" i="2"/>
  <c r="U172" i="2"/>
  <c r="BB171" i="2"/>
  <c r="AY171" i="2"/>
  <c r="AV171" i="2"/>
  <c r="AS171" i="2"/>
  <c r="AP171" i="2"/>
  <c r="AM171" i="2"/>
  <c r="AJ171" i="2"/>
  <c r="AG171" i="2"/>
  <c r="AD171" i="2"/>
  <c r="AA171" i="2"/>
  <c r="X171" i="2"/>
  <c r="U171" i="2"/>
  <c r="BB170" i="2"/>
  <c r="AY170" i="2"/>
  <c r="AV170" i="2"/>
  <c r="AS170" i="2"/>
  <c r="AP170" i="2"/>
  <c r="AM170" i="2"/>
  <c r="AJ170" i="2"/>
  <c r="AG170" i="2"/>
  <c r="AD170" i="2"/>
  <c r="AA170" i="2"/>
  <c r="X170" i="2"/>
  <c r="U170" i="2"/>
  <c r="BB169" i="2"/>
  <c r="AY169" i="2"/>
  <c r="AV169" i="2"/>
  <c r="AS169" i="2"/>
  <c r="AP169" i="2"/>
  <c r="AM169" i="2"/>
  <c r="AJ169" i="2"/>
  <c r="AG169" i="2"/>
  <c r="AD169" i="2"/>
  <c r="AA169" i="2"/>
  <c r="X169" i="2"/>
  <c r="U169" i="2"/>
  <c r="BB168" i="2"/>
  <c r="AY168" i="2"/>
  <c r="AV168" i="2"/>
  <c r="AS168" i="2"/>
  <c r="AP168" i="2"/>
  <c r="AM168" i="2"/>
  <c r="AJ168" i="2"/>
  <c r="AG168" i="2"/>
  <c r="AD168" i="2"/>
  <c r="AA168" i="2"/>
  <c r="X168" i="2"/>
  <c r="U168" i="2"/>
  <c r="BB167" i="2"/>
  <c r="AY167" i="2"/>
  <c r="AV167" i="2"/>
  <c r="AS167" i="2"/>
  <c r="AP167" i="2"/>
  <c r="AM167" i="2"/>
  <c r="AJ167" i="2"/>
  <c r="AG167" i="2"/>
  <c r="AD167" i="2"/>
  <c r="AA167" i="2"/>
  <c r="X167" i="2"/>
  <c r="U167" i="2"/>
  <c r="BB166" i="2"/>
  <c r="AY166" i="2"/>
  <c r="AV166" i="2"/>
  <c r="AS166" i="2"/>
  <c r="AP166" i="2"/>
  <c r="AM166" i="2"/>
  <c r="AJ166" i="2"/>
  <c r="AG166" i="2"/>
  <c r="AD166" i="2"/>
  <c r="AA166" i="2"/>
  <c r="X166" i="2"/>
  <c r="U166" i="2"/>
  <c r="BB165" i="2"/>
  <c r="AY165" i="2"/>
  <c r="AV165" i="2"/>
  <c r="AS165" i="2"/>
  <c r="AP165" i="2"/>
  <c r="AM165" i="2"/>
  <c r="AJ165" i="2"/>
  <c r="AG165" i="2"/>
  <c r="AD165" i="2"/>
  <c r="AA165" i="2"/>
  <c r="X165" i="2"/>
  <c r="U165" i="2"/>
  <c r="BB164" i="2"/>
  <c r="AY164" i="2"/>
  <c r="AV164" i="2"/>
  <c r="AS164" i="2"/>
  <c r="AP164" i="2"/>
  <c r="AM164" i="2"/>
  <c r="AJ164" i="2"/>
  <c r="AG164" i="2"/>
  <c r="AD164" i="2"/>
  <c r="AA164" i="2"/>
  <c r="X164" i="2"/>
  <c r="U164" i="2"/>
  <c r="BB163" i="2"/>
  <c r="AY163" i="2"/>
  <c r="AV163" i="2"/>
  <c r="AS163" i="2"/>
  <c r="AP163" i="2"/>
  <c r="AM163" i="2"/>
  <c r="AJ163" i="2"/>
  <c r="AG163" i="2"/>
  <c r="AD163" i="2"/>
  <c r="AA163" i="2"/>
  <c r="X163" i="2"/>
  <c r="U163" i="2"/>
  <c r="BB162" i="2"/>
  <c r="AY162" i="2"/>
  <c r="AV162" i="2"/>
  <c r="AS162" i="2"/>
  <c r="AP162" i="2"/>
  <c r="AM162" i="2"/>
  <c r="AJ162" i="2"/>
  <c r="AG162" i="2"/>
  <c r="AD162" i="2"/>
  <c r="AA162" i="2"/>
  <c r="X162" i="2"/>
  <c r="U162" i="2"/>
  <c r="BB161" i="2"/>
  <c r="AY161" i="2"/>
  <c r="AV161" i="2"/>
  <c r="AS161" i="2"/>
  <c r="AP161" i="2"/>
  <c r="AM161" i="2"/>
  <c r="AJ161" i="2"/>
  <c r="AG161" i="2"/>
  <c r="AD161" i="2"/>
  <c r="AA161" i="2"/>
  <c r="X161" i="2"/>
  <c r="U161" i="2"/>
  <c r="BB160" i="2"/>
  <c r="AY160" i="2"/>
  <c r="AV160" i="2"/>
  <c r="AS160" i="2"/>
  <c r="AP160" i="2"/>
  <c r="AM160" i="2"/>
  <c r="AJ160" i="2"/>
  <c r="AG160" i="2"/>
  <c r="AD160" i="2"/>
  <c r="AA160" i="2"/>
  <c r="X160" i="2"/>
  <c r="U160" i="2"/>
  <c r="BB159" i="2"/>
  <c r="AY159" i="2"/>
  <c r="AV159" i="2"/>
  <c r="AS159" i="2"/>
  <c r="AP159" i="2"/>
  <c r="AM159" i="2"/>
  <c r="AJ159" i="2"/>
  <c r="AG159" i="2"/>
  <c r="AD159" i="2"/>
  <c r="AA159" i="2"/>
  <c r="X159" i="2"/>
  <c r="U159" i="2"/>
  <c r="BB158" i="2"/>
  <c r="AY158" i="2"/>
  <c r="AV158" i="2"/>
  <c r="AS158" i="2"/>
  <c r="AP158" i="2"/>
  <c r="AM158" i="2"/>
  <c r="AJ158" i="2"/>
  <c r="AG158" i="2"/>
  <c r="AD158" i="2"/>
  <c r="AA158" i="2"/>
  <c r="X158" i="2"/>
  <c r="U158" i="2"/>
  <c r="BB157" i="2"/>
  <c r="AY157" i="2"/>
  <c r="AV157" i="2"/>
  <c r="AS157" i="2"/>
  <c r="AP157" i="2"/>
  <c r="AM157" i="2"/>
  <c r="AJ157" i="2"/>
  <c r="AG157" i="2"/>
  <c r="AD157" i="2"/>
  <c r="AA157" i="2"/>
  <c r="X157" i="2"/>
  <c r="U157" i="2"/>
  <c r="BB156" i="2"/>
  <c r="AY156" i="2"/>
  <c r="AV156" i="2"/>
  <c r="AS156" i="2"/>
  <c r="AP156" i="2"/>
  <c r="AM156" i="2"/>
  <c r="AJ156" i="2"/>
  <c r="AG156" i="2"/>
  <c r="AD156" i="2"/>
  <c r="AA156" i="2"/>
  <c r="X156" i="2"/>
  <c r="U156" i="2"/>
  <c r="BB155" i="2"/>
  <c r="AY155" i="2"/>
  <c r="AV155" i="2"/>
  <c r="AS155" i="2"/>
  <c r="AP155" i="2"/>
  <c r="AM155" i="2"/>
  <c r="AJ155" i="2"/>
  <c r="AG155" i="2"/>
  <c r="AD155" i="2"/>
  <c r="AA155" i="2"/>
  <c r="X155" i="2"/>
  <c r="U155" i="2"/>
  <c r="BB154" i="2"/>
  <c r="AY154" i="2"/>
  <c r="AV154" i="2"/>
  <c r="AS154" i="2"/>
  <c r="AP154" i="2"/>
  <c r="AM154" i="2"/>
  <c r="AJ154" i="2"/>
  <c r="AG154" i="2"/>
  <c r="AD154" i="2"/>
  <c r="AA154" i="2"/>
  <c r="X154" i="2"/>
  <c r="U154" i="2"/>
  <c r="BB153" i="2"/>
  <c r="AY153" i="2"/>
  <c r="AV153" i="2"/>
  <c r="AS153" i="2"/>
  <c r="AP153" i="2"/>
  <c r="AM153" i="2"/>
  <c r="AJ153" i="2"/>
  <c r="AG153" i="2"/>
  <c r="AD153" i="2"/>
  <c r="AA153" i="2"/>
  <c r="X153" i="2"/>
  <c r="U153" i="2"/>
  <c r="BB152" i="2"/>
  <c r="AY152" i="2"/>
  <c r="AV152" i="2"/>
  <c r="AS152" i="2"/>
  <c r="AP152" i="2"/>
  <c r="AM152" i="2"/>
  <c r="AJ152" i="2"/>
  <c r="AG152" i="2"/>
  <c r="AD152" i="2"/>
  <c r="AA152" i="2"/>
  <c r="X152" i="2"/>
  <c r="U152" i="2"/>
  <c r="BB151" i="2"/>
  <c r="AY151" i="2"/>
  <c r="AV151" i="2"/>
  <c r="AS151" i="2"/>
  <c r="AP151" i="2"/>
  <c r="AM151" i="2"/>
  <c r="AJ151" i="2"/>
  <c r="AG151" i="2"/>
  <c r="AD151" i="2"/>
  <c r="AA151" i="2"/>
  <c r="X151" i="2"/>
  <c r="U151" i="2"/>
  <c r="BB150" i="2"/>
  <c r="AY150" i="2"/>
  <c r="AV150" i="2"/>
  <c r="AS150" i="2"/>
  <c r="AP150" i="2"/>
  <c r="AM150" i="2"/>
  <c r="AJ150" i="2"/>
  <c r="AG150" i="2"/>
  <c r="AD150" i="2"/>
  <c r="AA150" i="2"/>
  <c r="X150" i="2"/>
  <c r="U150" i="2"/>
  <c r="BB149" i="2"/>
  <c r="AY149" i="2"/>
  <c r="AV149" i="2"/>
  <c r="AS149" i="2"/>
  <c r="AP149" i="2"/>
  <c r="AM149" i="2"/>
  <c r="AJ149" i="2"/>
  <c r="AG149" i="2"/>
  <c r="AD149" i="2"/>
  <c r="AA149" i="2"/>
  <c r="X149" i="2"/>
  <c r="U149" i="2"/>
  <c r="BB148" i="2"/>
  <c r="AY148" i="2"/>
  <c r="AV148" i="2"/>
  <c r="AS148" i="2"/>
  <c r="AP148" i="2"/>
  <c r="AM148" i="2"/>
  <c r="AJ148" i="2"/>
  <c r="AG148" i="2"/>
  <c r="AD148" i="2"/>
  <c r="AA148" i="2"/>
  <c r="X148" i="2"/>
  <c r="U148" i="2"/>
  <c r="BB147" i="2"/>
  <c r="AY147" i="2"/>
  <c r="AV147" i="2"/>
  <c r="AS147" i="2"/>
  <c r="AP147" i="2"/>
  <c r="AM147" i="2"/>
  <c r="AJ147" i="2"/>
  <c r="AG147" i="2"/>
  <c r="AD147" i="2"/>
  <c r="AA147" i="2"/>
  <c r="X147" i="2"/>
  <c r="U147" i="2"/>
  <c r="BB146" i="2"/>
  <c r="AY146" i="2"/>
  <c r="AV146" i="2"/>
  <c r="AS146" i="2"/>
  <c r="AP146" i="2"/>
  <c r="AM146" i="2"/>
  <c r="AJ146" i="2"/>
  <c r="AG146" i="2"/>
  <c r="AD146" i="2"/>
  <c r="AA146" i="2"/>
  <c r="X146" i="2"/>
  <c r="U146" i="2"/>
  <c r="BB145" i="2"/>
  <c r="AY145" i="2"/>
  <c r="AV145" i="2"/>
  <c r="AS145" i="2"/>
  <c r="AP145" i="2"/>
  <c r="AM145" i="2"/>
  <c r="AJ145" i="2"/>
  <c r="AG145" i="2"/>
  <c r="AD145" i="2"/>
  <c r="AA145" i="2"/>
  <c r="X145" i="2"/>
  <c r="U145" i="2"/>
  <c r="BB144" i="2"/>
  <c r="AY144" i="2"/>
  <c r="AV144" i="2"/>
  <c r="AS144" i="2"/>
  <c r="AP144" i="2"/>
  <c r="AM144" i="2"/>
  <c r="AJ144" i="2"/>
  <c r="AG144" i="2"/>
  <c r="AD144" i="2"/>
  <c r="AA144" i="2"/>
  <c r="X144" i="2"/>
  <c r="U144" i="2"/>
  <c r="BB143" i="2"/>
  <c r="AY143" i="2"/>
  <c r="AV143" i="2"/>
  <c r="AS143" i="2"/>
  <c r="AP143" i="2"/>
  <c r="AM143" i="2"/>
  <c r="AJ143" i="2"/>
  <c r="AG143" i="2"/>
  <c r="AD143" i="2"/>
  <c r="AA143" i="2"/>
  <c r="X143" i="2"/>
  <c r="U143" i="2"/>
  <c r="BB142" i="2"/>
  <c r="AY142" i="2"/>
  <c r="AV142" i="2"/>
  <c r="AS142" i="2"/>
  <c r="AP142" i="2"/>
  <c r="AM142" i="2"/>
  <c r="AJ142" i="2"/>
  <c r="AG142" i="2"/>
  <c r="AD142" i="2"/>
  <c r="AA142" i="2"/>
  <c r="X142" i="2"/>
  <c r="U142" i="2"/>
  <c r="BB141" i="2"/>
  <c r="AY141" i="2"/>
  <c r="AV141" i="2"/>
  <c r="AS141" i="2"/>
  <c r="AP141" i="2"/>
  <c r="AM141" i="2"/>
  <c r="AJ141" i="2"/>
  <c r="AG141" i="2"/>
  <c r="AD141" i="2"/>
  <c r="AA141" i="2"/>
  <c r="X141" i="2"/>
  <c r="U141" i="2"/>
  <c r="BB140" i="2"/>
  <c r="AY140" i="2"/>
  <c r="AV140" i="2"/>
  <c r="AS140" i="2"/>
  <c r="AP140" i="2"/>
  <c r="AM140" i="2"/>
  <c r="AJ140" i="2"/>
  <c r="AG140" i="2"/>
  <c r="AD140" i="2"/>
  <c r="AA140" i="2"/>
  <c r="X140" i="2"/>
  <c r="U140" i="2"/>
  <c r="BB139" i="2"/>
  <c r="AY139" i="2"/>
  <c r="AV139" i="2"/>
  <c r="AS139" i="2"/>
  <c r="AP139" i="2"/>
  <c r="AM139" i="2"/>
  <c r="AJ139" i="2"/>
  <c r="AG139" i="2"/>
  <c r="AD139" i="2"/>
  <c r="AA139" i="2"/>
  <c r="X139" i="2"/>
  <c r="U139" i="2"/>
  <c r="BB138" i="2"/>
  <c r="AY138" i="2"/>
  <c r="AV138" i="2"/>
  <c r="AS138" i="2"/>
  <c r="AP138" i="2"/>
  <c r="AM138" i="2"/>
  <c r="AJ138" i="2"/>
  <c r="AG138" i="2"/>
  <c r="AD138" i="2"/>
  <c r="AA138" i="2"/>
  <c r="X138" i="2"/>
  <c r="U138" i="2"/>
  <c r="BB137" i="2"/>
  <c r="AY137" i="2"/>
  <c r="AV137" i="2"/>
  <c r="AS137" i="2"/>
  <c r="AP137" i="2"/>
  <c r="AM137" i="2"/>
  <c r="AJ137" i="2"/>
  <c r="AG137" i="2"/>
  <c r="AD137" i="2"/>
  <c r="AA137" i="2"/>
  <c r="X137" i="2"/>
  <c r="U137" i="2"/>
  <c r="BB136" i="2"/>
  <c r="AY136" i="2"/>
  <c r="AV136" i="2"/>
  <c r="AS136" i="2"/>
  <c r="AP136" i="2"/>
  <c r="AM136" i="2"/>
  <c r="AJ136" i="2"/>
  <c r="AG136" i="2"/>
  <c r="AD136" i="2"/>
  <c r="AA136" i="2"/>
  <c r="X136" i="2"/>
  <c r="U136" i="2"/>
  <c r="BB135" i="2"/>
  <c r="AY135" i="2"/>
  <c r="AV135" i="2"/>
  <c r="AS135" i="2"/>
  <c r="AP135" i="2"/>
  <c r="AM135" i="2"/>
  <c r="AJ135" i="2"/>
  <c r="AG135" i="2"/>
  <c r="AD135" i="2"/>
  <c r="AA135" i="2"/>
  <c r="X135" i="2"/>
  <c r="U135" i="2"/>
  <c r="BB134" i="2"/>
  <c r="AY134" i="2"/>
  <c r="AV134" i="2"/>
  <c r="AS134" i="2"/>
  <c r="AP134" i="2"/>
  <c r="AM134" i="2"/>
  <c r="AJ134" i="2"/>
  <c r="AG134" i="2"/>
  <c r="AD134" i="2"/>
  <c r="AA134" i="2"/>
  <c r="X134" i="2"/>
  <c r="U134" i="2"/>
  <c r="BB133" i="2"/>
  <c r="AY133" i="2"/>
  <c r="AV133" i="2"/>
  <c r="AS133" i="2"/>
  <c r="AP133" i="2"/>
  <c r="AM133" i="2"/>
  <c r="AJ133" i="2"/>
  <c r="AG133" i="2"/>
  <c r="AD133" i="2"/>
  <c r="AA133" i="2"/>
  <c r="X133" i="2"/>
  <c r="U133" i="2"/>
  <c r="BB132" i="2"/>
  <c r="AY132" i="2"/>
  <c r="AV132" i="2"/>
  <c r="AS132" i="2"/>
  <c r="AP132" i="2"/>
  <c r="AM132" i="2"/>
  <c r="AJ132" i="2"/>
  <c r="AG132" i="2"/>
  <c r="AD132" i="2"/>
  <c r="AA132" i="2"/>
  <c r="X132" i="2"/>
  <c r="U132" i="2"/>
  <c r="BB131" i="2"/>
  <c r="AY131" i="2"/>
  <c r="AV131" i="2"/>
  <c r="AS131" i="2"/>
  <c r="AP131" i="2"/>
  <c r="AM131" i="2"/>
  <c r="AJ131" i="2"/>
  <c r="AG131" i="2"/>
  <c r="AD131" i="2"/>
  <c r="AA131" i="2"/>
  <c r="X131" i="2"/>
  <c r="U131" i="2"/>
  <c r="BB130" i="2"/>
  <c r="AY130" i="2"/>
  <c r="AV130" i="2"/>
  <c r="AS130" i="2"/>
  <c r="AP130" i="2"/>
  <c r="AM130" i="2"/>
  <c r="AJ130" i="2"/>
  <c r="AG130" i="2"/>
  <c r="AD130" i="2"/>
  <c r="AA130" i="2"/>
  <c r="X130" i="2"/>
  <c r="U130" i="2"/>
  <c r="BB129" i="2"/>
  <c r="AY129" i="2"/>
  <c r="AV129" i="2"/>
  <c r="AS129" i="2"/>
  <c r="AP129" i="2"/>
  <c r="AM129" i="2"/>
  <c r="AJ129" i="2"/>
  <c r="AG129" i="2"/>
  <c r="AD129" i="2"/>
  <c r="AA129" i="2"/>
  <c r="X129" i="2"/>
  <c r="U129" i="2"/>
  <c r="BB128" i="2"/>
  <c r="AY128" i="2"/>
  <c r="AV128" i="2"/>
  <c r="AS128" i="2"/>
  <c r="AP128" i="2"/>
  <c r="AM128" i="2"/>
  <c r="AJ128" i="2"/>
  <c r="AG128" i="2"/>
  <c r="AD128" i="2"/>
  <c r="AA128" i="2"/>
  <c r="X128" i="2"/>
  <c r="U128" i="2"/>
  <c r="BB127" i="2"/>
  <c r="AY127" i="2"/>
  <c r="AV127" i="2"/>
  <c r="AS127" i="2"/>
  <c r="AP127" i="2"/>
  <c r="AM127" i="2"/>
  <c r="AJ127" i="2"/>
  <c r="AG127" i="2"/>
  <c r="AD127" i="2"/>
  <c r="AA127" i="2"/>
  <c r="X127" i="2"/>
  <c r="U127" i="2"/>
  <c r="BB126" i="2"/>
  <c r="AY126" i="2"/>
  <c r="AV126" i="2"/>
  <c r="AS126" i="2"/>
  <c r="AP126" i="2"/>
  <c r="AM126" i="2"/>
  <c r="AJ126" i="2"/>
  <c r="AG126" i="2"/>
  <c r="AD126" i="2"/>
  <c r="AA126" i="2"/>
  <c r="X126" i="2"/>
  <c r="U126" i="2"/>
  <c r="BB125" i="2"/>
  <c r="AY125" i="2"/>
  <c r="AV125" i="2"/>
  <c r="AS125" i="2"/>
  <c r="AP125" i="2"/>
  <c r="AM125" i="2"/>
  <c r="AJ125" i="2"/>
  <c r="AG125" i="2"/>
  <c r="AD125" i="2"/>
  <c r="AA125" i="2"/>
  <c r="X125" i="2"/>
  <c r="U125" i="2"/>
  <c r="BB124" i="2"/>
  <c r="AY124" i="2"/>
  <c r="AV124" i="2"/>
  <c r="AS124" i="2"/>
  <c r="AP124" i="2"/>
  <c r="AM124" i="2"/>
  <c r="AJ124" i="2"/>
  <c r="AG124" i="2"/>
  <c r="AD124" i="2"/>
  <c r="AA124" i="2"/>
  <c r="X124" i="2"/>
  <c r="U124" i="2"/>
  <c r="BB123" i="2"/>
  <c r="AY123" i="2"/>
  <c r="AV123" i="2"/>
  <c r="AS123" i="2"/>
  <c r="AP123" i="2"/>
  <c r="AM123" i="2"/>
  <c r="AJ123" i="2"/>
  <c r="AG123" i="2"/>
  <c r="AD123" i="2"/>
  <c r="AA123" i="2"/>
  <c r="X123" i="2"/>
  <c r="U123" i="2"/>
  <c r="BB122" i="2"/>
  <c r="AY122" i="2"/>
  <c r="AV122" i="2"/>
  <c r="AS122" i="2"/>
  <c r="AP122" i="2"/>
  <c r="AM122" i="2"/>
  <c r="AJ122" i="2"/>
  <c r="AG122" i="2"/>
  <c r="AD122" i="2"/>
  <c r="AA122" i="2"/>
  <c r="X122" i="2"/>
  <c r="U122" i="2"/>
  <c r="BB121" i="2"/>
  <c r="AY121" i="2"/>
  <c r="AV121" i="2"/>
  <c r="AS121" i="2"/>
  <c r="AP121" i="2"/>
  <c r="AM121" i="2"/>
  <c r="AJ121" i="2"/>
  <c r="AG121" i="2"/>
  <c r="AD121" i="2"/>
  <c r="AA121" i="2"/>
  <c r="X121" i="2"/>
  <c r="U121" i="2"/>
  <c r="BB120" i="2"/>
  <c r="AY120" i="2"/>
  <c r="AV120" i="2"/>
  <c r="AS120" i="2"/>
  <c r="AP120" i="2"/>
  <c r="AM120" i="2"/>
  <c r="AJ120" i="2"/>
  <c r="AG120" i="2"/>
  <c r="AD120" i="2"/>
  <c r="AA120" i="2"/>
  <c r="X120" i="2"/>
  <c r="U120" i="2"/>
  <c r="BB119" i="2"/>
  <c r="AY119" i="2"/>
  <c r="AV119" i="2"/>
  <c r="AS119" i="2"/>
  <c r="AP119" i="2"/>
  <c r="AM119" i="2"/>
  <c r="AJ119" i="2"/>
  <c r="AG119" i="2"/>
  <c r="AD119" i="2"/>
  <c r="AA119" i="2"/>
  <c r="X119" i="2"/>
  <c r="U119" i="2"/>
  <c r="BB118" i="2"/>
  <c r="AY118" i="2"/>
  <c r="AV118" i="2"/>
  <c r="AS118" i="2"/>
  <c r="AP118" i="2"/>
  <c r="AM118" i="2"/>
  <c r="AJ118" i="2"/>
  <c r="AG118" i="2"/>
  <c r="AD118" i="2"/>
  <c r="AA118" i="2"/>
  <c r="X118" i="2"/>
  <c r="U118" i="2"/>
  <c r="BB117" i="2"/>
  <c r="AY117" i="2"/>
  <c r="AV117" i="2"/>
  <c r="AS117" i="2"/>
  <c r="AP117" i="2"/>
  <c r="AM117" i="2"/>
  <c r="AJ117" i="2"/>
  <c r="AG117" i="2"/>
  <c r="AD117" i="2"/>
  <c r="AA117" i="2"/>
  <c r="X117" i="2"/>
  <c r="U117" i="2"/>
  <c r="BB116" i="2"/>
  <c r="AY116" i="2"/>
  <c r="AV116" i="2"/>
  <c r="AS116" i="2"/>
  <c r="AP116" i="2"/>
  <c r="AM116" i="2"/>
  <c r="AJ116" i="2"/>
  <c r="AG116" i="2"/>
  <c r="AD116" i="2"/>
  <c r="AA116" i="2"/>
  <c r="X116" i="2"/>
  <c r="U116" i="2"/>
  <c r="BB115" i="2"/>
  <c r="AY115" i="2"/>
  <c r="AV115" i="2"/>
  <c r="AS115" i="2"/>
  <c r="AP115" i="2"/>
  <c r="AM115" i="2"/>
  <c r="AJ115" i="2"/>
  <c r="AG115" i="2"/>
  <c r="AD115" i="2"/>
  <c r="AA115" i="2"/>
  <c r="X115" i="2"/>
  <c r="U115" i="2"/>
  <c r="BB114" i="2"/>
  <c r="AY114" i="2"/>
  <c r="AV114" i="2"/>
  <c r="AS114" i="2"/>
  <c r="AP114" i="2"/>
  <c r="AM114" i="2"/>
  <c r="AJ114" i="2"/>
  <c r="AG114" i="2"/>
  <c r="AD114" i="2"/>
  <c r="AA114" i="2"/>
  <c r="X114" i="2"/>
  <c r="U114" i="2"/>
  <c r="BB113" i="2"/>
  <c r="AY113" i="2"/>
  <c r="AV113" i="2"/>
  <c r="AS113" i="2"/>
  <c r="AP113" i="2"/>
  <c r="AM113" i="2"/>
  <c r="AJ113" i="2"/>
  <c r="AG113" i="2"/>
  <c r="AD113" i="2"/>
  <c r="AA113" i="2"/>
  <c r="X113" i="2"/>
  <c r="U113" i="2"/>
  <c r="BB112" i="2"/>
  <c r="AY112" i="2"/>
  <c r="AV112" i="2"/>
  <c r="AS112" i="2"/>
  <c r="AP112" i="2"/>
  <c r="AM112" i="2"/>
  <c r="AJ112" i="2"/>
  <c r="AG112" i="2"/>
  <c r="AD112" i="2"/>
  <c r="AA112" i="2"/>
  <c r="X112" i="2"/>
  <c r="U112" i="2"/>
  <c r="BB111" i="2"/>
  <c r="AY111" i="2"/>
  <c r="AV111" i="2"/>
  <c r="AS111" i="2"/>
  <c r="AP111" i="2"/>
  <c r="AM111" i="2"/>
  <c r="AJ111" i="2"/>
  <c r="AG111" i="2"/>
  <c r="AD111" i="2"/>
  <c r="AA111" i="2"/>
  <c r="X111" i="2"/>
  <c r="U111" i="2"/>
  <c r="BB110" i="2"/>
  <c r="AY110" i="2"/>
  <c r="AV110" i="2"/>
  <c r="AS110" i="2"/>
  <c r="AP110" i="2"/>
  <c r="AM110" i="2"/>
  <c r="AJ110" i="2"/>
  <c r="AG110" i="2"/>
  <c r="AD110" i="2"/>
  <c r="AA110" i="2"/>
  <c r="X110" i="2"/>
  <c r="U110" i="2"/>
  <c r="BB109" i="2"/>
  <c r="AY109" i="2"/>
  <c r="AV109" i="2"/>
  <c r="AS109" i="2"/>
  <c r="AP109" i="2"/>
  <c r="AM109" i="2"/>
  <c r="AJ109" i="2"/>
  <c r="AG109" i="2"/>
  <c r="AD109" i="2"/>
  <c r="AA109" i="2"/>
  <c r="X109" i="2"/>
  <c r="U109" i="2"/>
  <c r="BB108" i="2"/>
  <c r="AY108" i="2"/>
  <c r="AV108" i="2"/>
  <c r="AS108" i="2"/>
  <c r="AP108" i="2"/>
  <c r="AM108" i="2"/>
  <c r="AJ108" i="2"/>
  <c r="AG108" i="2"/>
  <c r="AD108" i="2"/>
  <c r="AA108" i="2"/>
  <c r="X108" i="2"/>
  <c r="U108" i="2"/>
  <c r="BB107" i="2"/>
  <c r="AY107" i="2"/>
  <c r="AV107" i="2"/>
  <c r="AS107" i="2"/>
  <c r="AP107" i="2"/>
  <c r="AM107" i="2"/>
  <c r="AJ107" i="2"/>
  <c r="AG107" i="2"/>
  <c r="AD107" i="2"/>
  <c r="AA107" i="2"/>
  <c r="X107" i="2"/>
  <c r="U107" i="2"/>
  <c r="BB106" i="2"/>
  <c r="AY106" i="2"/>
  <c r="AV106" i="2"/>
  <c r="AS106" i="2"/>
  <c r="AP106" i="2"/>
  <c r="AM106" i="2"/>
  <c r="AJ106" i="2"/>
  <c r="AG106" i="2"/>
  <c r="AD106" i="2"/>
  <c r="AA106" i="2"/>
  <c r="X106" i="2"/>
  <c r="U106" i="2"/>
  <c r="BB105" i="2"/>
  <c r="AY105" i="2"/>
  <c r="AV105" i="2"/>
  <c r="AS105" i="2"/>
  <c r="AP105" i="2"/>
  <c r="AM105" i="2"/>
  <c r="AJ105" i="2"/>
  <c r="AG105" i="2"/>
  <c r="AD105" i="2"/>
  <c r="AA105" i="2"/>
  <c r="X105" i="2"/>
  <c r="U105" i="2"/>
  <c r="BB104" i="2"/>
  <c r="AY104" i="2"/>
  <c r="AV104" i="2"/>
  <c r="AS104" i="2"/>
  <c r="AP104" i="2"/>
  <c r="AM104" i="2"/>
  <c r="AJ104" i="2"/>
  <c r="AG104" i="2"/>
  <c r="AD104" i="2"/>
  <c r="AA104" i="2"/>
  <c r="X104" i="2"/>
  <c r="U104" i="2"/>
  <c r="BB103" i="2"/>
  <c r="AY103" i="2"/>
  <c r="AV103" i="2"/>
  <c r="AS103" i="2"/>
  <c r="AP103" i="2"/>
  <c r="AM103" i="2"/>
  <c r="AJ103" i="2"/>
  <c r="AG103" i="2"/>
  <c r="AD103" i="2"/>
  <c r="AA103" i="2"/>
  <c r="X103" i="2"/>
  <c r="U103" i="2"/>
  <c r="BB102" i="2"/>
  <c r="AY102" i="2"/>
  <c r="AV102" i="2"/>
  <c r="AS102" i="2"/>
  <c r="AP102" i="2"/>
  <c r="AM102" i="2"/>
  <c r="AJ102" i="2"/>
  <c r="AG102" i="2"/>
  <c r="AD102" i="2"/>
  <c r="AA102" i="2"/>
  <c r="X102" i="2"/>
  <c r="U102" i="2"/>
  <c r="BB101" i="2"/>
  <c r="AY101" i="2"/>
  <c r="AV101" i="2"/>
  <c r="AS101" i="2"/>
  <c r="AP101" i="2"/>
  <c r="AM101" i="2"/>
  <c r="AJ101" i="2"/>
  <c r="AG101" i="2"/>
  <c r="AD101" i="2"/>
  <c r="AA101" i="2"/>
  <c r="X101" i="2"/>
  <c r="U101" i="2"/>
  <c r="BB100" i="2"/>
  <c r="AY100" i="2"/>
  <c r="AV100" i="2"/>
  <c r="AS100" i="2"/>
  <c r="AP100" i="2"/>
  <c r="AM100" i="2"/>
  <c r="AJ100" i="2"/>
  <c r="AG100" i="2"/>
  <c r="AD100" i="2"/>
  <c r="AA100" i="2"/>
  <c r="X100" i="2"/>
  <c r="U100" i="2"/>
  <c r="BB99" i="2"/>
  <c r="AY99" i="2"/>
  <c r="AV99" i="2"/>
  <c r="AS99" i="2"/>
  <c r="AP99" i="2"/>
  <c r="AM99" i="2"/>
  <c r="AJ99" i="2"/>
  <c r="AG99" i="2"/>
  <c r="AD99" i="2"/>
  <c r="AA99" i="2"/>
  <c r="X99" i="2"/>
  <c r="U99" i="2"/>
  <c r="BB98" i="2"/>
  <c r="AY98" i="2"/>
  <c r="AV98" i="2"/>
  <c r="AS98" i="2"/>
  <c r="AP98" i="2"/>
  <c r="AM98" i="2"/>
  <c r="AJ98" i="2"/>
  <c r="AG98" i="2"/>
  <c r="AD98" i="2"/>
  <c r="AA98" i="2"/>
  <c r="X98" i="2"/>
  <c r="U98" i="2"/>
  <c r="BB97" i="2"/>
  <c r="AY97" i="2"/>
  <c r="AV97" i="2"/>
  <c r="AS97" i="2"/>
  <c r="AP97" i="2"/>
  <c r="AM97" i="2"/>
  <c r="AJ97" i="2"/>
  <c r="AG97" i="2"/>
  <c r="AD97" i="2"/>
  <c r="AA97" i="2"/>
  <c r="X97" i="2"/>
  <c r="U97" i="2"/>
  <c r="BB96" i="2"/>
  <c r="AY96" i="2"/>
  <c r="AV96" i="2"/>
  <c r="AS96" i="2"/>
  <c r="AP96" i="2"/>
  <c r="AM96" i="2"/>
  <c r="AJ96" i="2"/>
  <c r="AG96" i="2"/>
  <c r="AD96" i="2"/>
  <c r="AA96" i="2"/>
  <c r="X96" i="2"/>
  <c r="U96" i="2"/>
  <c r="BB95" i="2"/>
  <c r="AY95" i="2"/>
  <c r="AV95" i="2"/>
  <c r="AS95" i="2"/>
  <c r="AP95" i="2"/>
  <c r="AM95" i="2"/>
  <c r="AJ95" i="2"/>
  <c r="AG95" i="2"/>
  <c r="AD95" i="2"/>
  <c r="AA95" i="2"/>
  <c r="X95" i="2"/>
  <c r="U95" i="2"/>
  <c r="BB94" i="2"/>
  <c r="AY94" i="2"/>
  <c r="AV94" i="2"/>
  <c r="AS94" i="2"/>
  <c r="AP94" i="2"/>
  <c r="AM94" i="2"/>
  <c r="AJ94" i="2"/>
  <c r="AG94" i="2"/>
  <c r="AD94" i="2"/>
  <c r="AA94" i="2"/>
  <c r="X94" i="2"/>
  <c r="U94" i="2"/>
  <c r="BB93" i="2"/>
  <c r="AY93" i="2"/>
  <c r="AV93" i="2"/>
  <c r="AS93" i="2"/>
  <c r="AP93" i="2"/>
  <c r="AM93" i="2"/>
  <c r="AJ93" i="2"/>
  <c r="AG93" i="2"/>
  <c r="AD93" i="2"/>
  <c r="AA93" i="2"/>
  <c r="X93" i="2"/>
  <c r="U93" i="2"/>
  <c r="BB92" i="2"/>
  <c r="AY92" i="2"/>
  <c r="AV92" i="2"/>
  <c r="AS92" i="2"/>
  <c r="AP92" i="2"/>
  <c r="AM92" i="2"/>
  <c r="AJ92" i="2"/>
  <c r="AG92" i="2"/>
  <c r="AD92" i="2"/>
  <c r="AA92" i="2"/>
  <c r="X92" i="2"/>
  <c r="U92" i="2"/>
  <c r="BB91" i="2"/>
  <c r="AY91" i="2"/>
  <c r="AV91" i="2"/>
  <c r="AS91" i="2"/>
  <c r="AP91" i="2"/>
  <c r="AM91" i="2"/>
  <c r="AJ91" i="2"/>
  <c r="AG91" i="2"/>
  <c r="AD91" i="2"/>
  <c r="AA91" i="2"/>
  <c r="X91" i="2"/>
  <c r="U91" i="2"/>
  <c r="BB90" i="2"/>
  <c r="AY90" i="2"/>
  <c r="AV90" i="2"/>
  <c r="AS90" i="2"/>
  <c r="AP90" i="2"/>
  <c r="AM90" i="2"/>
  <c r="AJ90" i="2"/>
  <c r="AG90" i="2"/>
  <c r="AD90" i="2"/>
  <c r="AA90" i="2"/>
  <c r="X90" i="2"/>
  <c r="U90" i="2"/>
  <c r="BB89" i="2"/>
  <c r="AY89" i="2"/>
  <c r="AV89" i="2"/>
  <c r="AS89" i="2"/>
  <c r="AP89" i="2"/>
  <c r="AM89" i="2"/>
  <c r="AJ89" i="2"/>
  <c r="AG89" i="2"/>
  <c r="AD89" i="2"/>
  <c r="AA89" i="2"/>
  <c r="X89" i="2"/>
  <c r="U89" i="2"/>
  <c r="BB88" i="2"/>
  <c r="AY88" i="2"/>
  <c r="AV88" i="2"/>
  <c r="AS88" i="2"/>
  <c r="AP88" i="2"/>
  <c r="AM88" i="2"/>
  <c r="AJ88" i="2"/>
  <c r="AG88" i="2"/>
  <c r="AD88" i="2"/>
  <c r="AA88" i="2"/>
  <c r="X88" i="2"/>
  <c r="U88" i="2"/>
  <c r="BB87" i="2"/>
  <c r="AY87" i="2"/>
  <c r="AV87" i="2"/>
  <c r="AS87" i="2"/>
  <c r="AP87" i="2"/>
  <c r="AM87" i="2"/>
  <c r="AJ87" i="2"/>
  <c r="AG87" i="2"/>
  <c r="AD87" i="2"/>
  <c r="AA87" i="2"/>
  <c r="X87" i="2"/>
  <c r="U87" i="2"/>
  <c r="BB86" i="2"/>
  <c r="AY86" i="2"/>
  <c r="AV86" i="2"/>
  <c r="AS86" i="2"/>
  <c r="AP86" i="2"/>
  <c r="AM86" i="2"/>
  <c r="AJ86" i="2"/>
  <c r="AG86" i="2"/>
  <c r="AD86" i="2"/>
  <c r="AA86" i="2"/>
  <c r="X86" i="2"/>
  <c r="U86" i="2"/>
  <c r="BB85" i="2"/>
  <c r="AY85" i="2"/>
  <c r="AV85" i="2"/>
  <c r="AS85" i="2"/>
  <c r="AP85" i="2"/>
  <c r="AM85" i="2"/>
  <c r="AJ85" i="2"/>
  <c r="AG85" i="2"/>
  <c r="AD85" i="2"/>
  <c r="AA85" i="2"/>
  <c r="X85" i="2"/>
  <c r="U85" i="2"/>
  <c r="BB84" i="2"/>
  <c r="AY84" i="2"/>
  <c r="AV84" i="2"/>
  <c r="AS84" i="2"/>
  <c r="AP84" i="2"/>
  <c r="AM84" i="2"/>
  <c r="AJ84" i="2"/>
  <c r="AG84" i="2"/>
  <c r="AD84" i="2"/>
  <c r="AA84" i="2"/>
  <c r="X84" i="2"/>
  <c r="U84" i="2"/>
  <c r="BB83" i="2"/>
  <c r="AY83" i="2"/>
  <c r="AV83" i="2"/>
  <c r="AS83" i="2"/>
  <c r="AP83" i="2"/>
  <c r="AM83" i="2"/>
  <c r="AJ83" i="2"/>
  <c r="AG83" i="2"/>
  <c r="AD83" i="2"/>
  <c r="AA83" i="2"/>
  <c r="X83" i="2"/>
  <c r="U83" i="2"/>
  <c r="BB82" i="2"/>
  <c r="AY82" i="2"/>
  <c r="AV82" i="2"/>
  <c r="AS82" i="2"/>
  <c r="AP82" i="2"/>
  <c r="AM82" i="2"/>
  <c r="AJ82" i="2"/>
  <c r="AG82" i="2"/>
  <c r="AD82" i="2"/>
  <c r="AA82" i="2"/>
  <c r="X82" i="2"/>
  <c r="U82" i="2"/>
  <c r="BB81" i="2"/>
  <c r="AY81" i="2"/>
  <c r="AV81" i="2"/>
  <c r="AS81" i="2"/>
  <c r="AP81" i="2"/>
  <c r="AM81" i="2"/>
  <c r="AJ81" i="2"/>
  <c r="AG81" i="2"/>
  <c r="AD81" i="2"/>
  <c r="AA81" i="2"/>
  <c r="X81" i="2"/>
  <c r="U81" i="2"/>
  <c r="BB80" i="2"/>
  <c r="AY80" i="2"/>
  <c r="AV80" i="2"/>
  <c r="AS80" i="2"/>
  <c r="AP80" i="2"/>
  <c r="AM80" i="2"/>
  <c r="AJ80" i="2"/>
  <c r="AG80" i="2"/>
  <c r="AD80" i="2"/>
  <c r="AA80" i="2"/>
  <c r="X80" i="2"/>
  <c r="U80" i="2"/>
  <c r="BB79" i="2"/>
  <c r="AY79" i="2"/>
  <c r="AV79" i="2"/>
  <c r="AS79" i="2"/>
  <c r="AP79" i="2"/>
  <c r="AM79" i="2"/>
  <c r="AJ79" i="2"/>
  <c r="AG79" i="2"/>
  <c r="AD79" i="2"/>
  <c r="AA79" i="2"/>
  <c r="X79" i="2"/>
  <c r="U79" i="2"/>
  <c r="BB78" i="2"/>
  <c r="AY78" i="2"/>
  <c r="AV78" i="2"/>
  <c r="AS78" i="2"/>
  <c r="AP78" i="2"/>
  <c r="AM78" i="2"/>
  <c r="AJ78" i="2"/>
  <c r="AG78" i="2"/>
  <c r="AD78" i="2"/>
  <c r="AA78" i="2"/>
  <c r="X78" i="2"/>
  <c r="U78" i="2"/>
  <c r="BB77" i="2"/>
  <c r="AY77" i="2"/>
  <c r="AV77" i="2"/>
  <c r="AS77" i="2"/>
  <c r="AP77" i="2"/>
  <c r="AM77" i="2"/>
  <c r="AJ77" i="2"/>
  <c r="AG77" i="2"/>
  <c r="AD77" i="2"/>
  <c r="AA77" i="2"/>
  <c r="X77" i="2"/>
  <c r="U77" i="2"/>
  <c r="BB76" i="2"/>
  <c r="AY76" i="2"/>
  <c r="AV76" i="2"/>
  <c r="AS76" i="2"/>
  <c r="AP76" i="2"/>
  <c r="AM76" i="2"/>
  <c r="AJ76" i="2"/>
  <c r="AG76" i="2"/>
  <c r="AD76" i="2"/>
  <c r="AA76" i="2"/>
  <c r="X76" i="2"/>
  <c r="U76" i="2"/>
  <c r="BB75" i="2"/>
  <c r="AY75" i="2"/>
  <c r="AV75" i="2"/>
  <c r="AS75" i="2"/>
  <c r="AP75" i="2"/>
  <c r="AM75" i="2"/>
  <c r="AJ75" i="2"/>
  <c r="AG75" i="2"/>
  <c r="AD75" i="2"/>
  <c r="AA75" i="2"/>
  <c r="X75" i="2"/>
  <c r="U75" i="2"/>
  <c r="BB74" i="2"/>
  <c r="AY74" i="2"/>
  <c r="AV74" i="2"/>
  <c r="AS74" i="2"/>
  <c r="AP74" i="2"/>
  <c r="AM74" i="2"/>
  <c r="AJ74" i="2"/>
  <c r="AG74" i="2"/>
  <c r="AD74" i="2"/>
  <c r="AA74" i="2"/>
  <c r="X74" i="2"/>
  <c r="U74" i="2"/>
  <c r="BB73" i="2"/>
  <c r="AY73" i="2"/>
  <c r="AV73" i="2"/>
  <c r="AS73" i="2"/>
  <c r="AP73" i="2"/>
  <c r="AM73" i="2"/>
  <c r="AJ73" i="2"/>
  <c r="AG73" i="2"/>
  <c r="AD73" i="2"/>
  <c r="AA73" i="2"/>
  <c r="X73" i="2"/>
  <c r="U73" i="2"/>
  <c r="BB72" i="2"/>
  <c r="AY72" i="2"/>
  <c r="AV72" i="2"/>
  <c r="AS72" i="2"/>
  <c r="AP72" i="2"/>
  <c r="AM72" i="2"/>
  <c r="AJ72" i="2"/>
  <c r="AG72" i="2"/>
  <c r="AD72" i="2"/>
  <c r="AA72" i="2"/>
  <c r="X72" i="2"/>
  <c r="U72" i="2"/>
  <c r="BB71" i="2"/>
  <c r="AY71" i="2"/>
  <c r="AV71" i="2"/>
  <c r="AS71" i="2"/>
  <c r="AP71" i="2"/>
  <c r="AM71" i="2"/>
  <c r="AJ71" i="2"/>
  <c r="AG71" i="2"/>
  <c r="AD71" i="2"/>
  <c r="AA71" i="2"/>
  <c r="X71" i="2"/>
  <c r="U71" i="2"/>
  <c r="BB70" i="2"/>
  <c r="AY70" i="2"/>
  <c r="AV70" i="2"/>
  <c r="AS70" i="2"/>
  <c r="AP70" i="2"/>
  <c r="AM70" i="2"/>
  <c r="AJ70" i="2"/>
  <c r="AG70" i="2"/>
  <c r="AD70" i="2"/>
  <c r="AA70" i="2"/>
  <c r="X70" i="2"/>
  <c r="U70" i="2"/>
  <c r="BB69" i="2"/>
  <c r="AY69" i="2"/>
  <c r="AV69" i="2"/>
  <c r="AS69" i="2"/>
  <c r="AP69" i="2"/>
  <c r="AM69" i="2"/>
  <c r="AJ69" i="2"/>
  <c r="AG69" i="2"/>
  <c r="AD69" i="2"/>
  <c r="AA69" i="2"/>
  <c r="X69" i="2"/>
  <c r="U69" i="2"/>
  <c r="BB68" i="2"/>
  <c r="AY68" i="2"/>
  <c r="AV68" i="2"/>
  <c r="AS68" i="2"/>
  <c r="AP68" i="2"/>
  <c r="AM68" i="2"/>
  <c r="AJ68" i="2"/>
  <c r="AG68" i="2"/>
  <c r="AD68" i="2"/>
  <c r="AA68" i="2"/>
  <c r="X68" i="2"/>
  <c r="U68" i="2"/>
  <c r="BB67" i="2"/>
  <c r="AY67" i="2"/>
  <c r="AV67" i="2"/>
  <c r="AS67" i="2"/>
  <c r="AP67" i="2"/>
  <c r="AM67" i="2"/>
  <c r="AJ67" i="2"/>
  <c r="AG67" i="2"/>
  <c r="AD67" i="2"/>
  <c r="AA67" i="2"/>
  <c r="X67" i="2"/>
  <c r="U67" i="2"/>
  <c r="BB66" i="2"/>
  <c r="AY66" i="2"/>
  <c r="AV66" i="2"/>
  <c r="AS66" i="2"/>
  <c r="AP66" i="2"/>
  <c r="AM66" i="2"/>
  <c r="AJ66" i="2"/>
  <c r="AG66" i="2"/>
  <c r="AD66" i="2"/>
  <c r="AA66" i="2"/>
  <c r="X66" i="2"/>
  <c r="U66" i="2"/>
  <c r="BB65" i="2"/>
  <c r="AY65" i="2"/>
  <c r="AV65" i="2"/>
  <c r="AS65" i="2"/>
  <c r="AP65" i="2"/>
  <c r="AM65" i="2"/>
  <c r="AJ65" i="2"/>
  <c r="AG65" i="2"/>
  <c r="AD65" i="2"/>
  <c r="AA65" i="2"/>
  <c r="X65" i="2"/>
  <c r="U65" i="2"/>
  <c r="BB64" i="2"/>
  <c r="AY64" i="2"/>
  <c r="AV64" i="2"/>
  <c r="AS64" i="2"/>
  <c r="AP64" i="2"/>
  <c r="AM64" i="2"/>
  <c r="AJ64" i="2"/>
  <c r="AG64" i="2"/>
  <c r="AD64" i="2"/>
  <c r="AA64" i="2"/>
  <c r="X64" i="2"/>
  <c r="U64" i="2"/>
  <c r="BB63" i="2"/>
  <c r="AY63" i="2"/>
  <c r="AV63" i="2"/>
  <c r="AS63" i="2"/>
  <c r="AP63" i="2"/>
  <c r="AM63" i="2"/>
  <c r="AJ63" i="2"/>
  <c r="AG63" i="2"/>
  <c r="AD63" i="2"/>
  <c r="AA63" i="2"/>
  <c r="X63" i="2"/>
  <c r="U63" i="2"/>
  <c r="BB62" i="2"/>
  <c r="AY62" i="2"/>
  <c r="AV62" i="2"/>
  <c r="AS62" i="2"/>
  <c r="AP62" i="2"/>
  <c r="AM62" i="2"/>
  <c r="AJ62" i="2"/>
  <c r="AG62" i="2"/>
  <c r="AD62" i="2"/>
  <c r="AA62" i="2"/>
  <c r="X62" i="2"/>
  <c r="U62" i="2"/>
  <c r="BB61" i="2"/>
  <c r="AY61" i="2"/>
  <c r="AV61" i="2"/>
  <c r="AS61" i="2"/>
  <c r="AP61" i="2"/>
  <c r="AM61" i="2"/>
  <c r="AJ61" i="2"/>
  <c r="AG61" i="2"/>
  <c r="AD61" i="2"/>
  <c r="AA61" i="2"/>
  <c r="X61" i="2"/>
  <c r="U61" i="2"/>
  <c r="BB60" i="2"/>
  <c r="AY60" i="2"/>
  <c r="AV60" i="2"/>
  <c r="AS60" i="2"/>
  <c r="AP60" i="2"/>
  <c r="AM60" i="2"/>
  <c r="AJ60" i="2"/>
  <c r="AG60" i="2"/>
  <c r="AD60" i="2"/>
  <c r="AA60" i="2"/>
  <c r="X60" i="2"/>
  <c r="U60" i="2"/>
  <c r="BB59" i="2"/>
  <c r="AY59" i="2"/>
  <c r="AV59" i="2"/>
  <c r="AS59" i="2"/>
  <c r="AP59" i="2"/>
  <c r="AM59" i="2"/>
  <c r="AJ59" i="2"/>
  <c r="AG59" i="2"/>
  <c r="AD59" i="2"/>
  <c r="AA59" i="2"/>
  <c r="X59" i="2"/>
  <c r="U59" i="2"/>
  <c r="BB58" i="2"/>
  <c r="AY58" i="2"/>
  <c r="AV58" i="2"/>
  <c r="AS58" i="2"/>
  <c r="AP58" i="2"/>
  <c r="AM58" i="2"/>
  <c r="AJ58" i="2"/>
  <c r="AG58" i="2"/>
  <c r="AD58" i="2"/>
  <c r="AA58" i="2"/>
  <c r="X58" i="2"/>
  <c r="U58" i="2"/>
  <c r="BB57" i="2"/>
  <c r="AY57" i="2"/>
  <c r="AV57" i="2"/>
  <c r="AS57" i="2"/>
  <c r="AP57" i="2"/>
  <c r="AM57" i="2"/>
  <c r="AJ57" i="2"/>
  <c r="AG57" i="2"/>
  <c r="AD57" i="2"/>
  <c r="AA57" i="2"/>
  <c r="X57" i="2"/>
  <c r="U57" i="2"/>
  <c r="BB56" i="2"/>
  <c r="AY56" i="2"/>
  <c r="AV56" i="2"/>
  <c r="AS56" i="2"/>
  <c r="AP56" i="2"/>
  <c r="AM56" i="2"/>
  <c r="AJ56" i="2"/>
  <c r="AG56" i="2"/>
  <c r="AD56" i="2"/>
  <c r="AA56" i="2"/>
  <c r="X56" i="2"/>
  <c r="U56" i="2"/>
  <c r="BB55" i="2"/>
  <c r="AY55" i="2"/>
  <c r="AV55" i="2"/>
  <c r="AS55" i="2"/>
  <c r="AP55" i="2"/>
  <c r="AM55" i="2"/>
  <c r="AJ55" i="2"/>
  <c r="AG55" i="2"/>
  <c r="AD55" i="2"/>
  <c r="AA55" i="2"/>
  <c r="X55" i="2"/>
  <c r="U55" i="2"/>
  <c r="BB54" i="2"/>
  <c r="AY54" i="2"/>
  <c r="AV54" i="2"/>
  <c r="AS54" i="2"/>
  <c r="AP54" i="2"/>
  <c r="AM54" i="2"/>
  <c r="AJ54" i="2"/>
  <c r="AG54" i="2"/>
  <c r="AD54" i="2"/>
  <c r="AA54" i="2"/>
  <c r="X54" i="2"/>
  <c r="U54" i="2"/>
  <c r="BB53" i="2"/>
  <c r="AY53" i="2"/>
  <c r="AV53" i="2"/>
  <c r="AS53" i="2"/>
  <c r="AP53" i="2"/>
  <c r="AM53" i="2"/>
  <c r="AJ53" i="2"/>
  <c r="AG53" i="2"/>
  <c r="AD53" i="2"/>
  <c r="AA53" i="2"/>
  <c r="X53" i="2"/>
  <c r="U53" i="2"/>
  <c r="BB52" i="2"/>
  <c r="AY52" i="2"/>
  <c r="AV52" i="2"/>
  <c r="AS52" i="2"/>
  <c r="AP52" i="2"/>
  <c r="AM52" i="2"/>
  <c r="AJ52" i="2"/>
  <c r="AG52" i="2"/>
  <c r="AD52" i="2"/>
  <c r="AA52" i="2"/>
  <c r="X52" i="2"/>
  <c r="U52" i="2"/>
  <c r="BB51" i="2"/>
  <c r="AY51" i="2"/>
  <c r="AV51" i="2"/>
  <c r="AS51" i="2"/>
  <c r="AP51" i="2"/>
  <c r="AM51" i="2"/>
  <c r="AJ51" i="2"/>
  <c r="AG51" i="2"/>
  <c r="AD51" i="2"/>
  <c r="AA51" i="2"/>
  <c r="X51" i="2"/>
  <c r="U51" i="2"/>
  <c r="BB50" i="2"/>
  <c r="AY50" i="2"/>
  <c r="AV50" i="2"/>
  <c r="AS50" i="2"/>
  <c r="AP50" i="2"/>
  <c r="AM50" i="2"/>
  <c r="AJ50" i="2"/>
  <c r="AG50" i="2"/>
  <c r="AD50" i="2"/>
  <c r="AA50" i="2"/>
  <c r="X50" i="2"/>
  <c r="U50" i="2"/>
  <c r="BB49" i="2"/>
  <c r="AY49" i="2"/>
  <c r="AV49" i="2"/>
  <c r="AS49" i="2"/>
  <c r="AP49" i="2"/>
  <c r="AM49" i="2"/>
  <c r="AJ49" i="2"/>
  <c r="AG49" i="2"/>
  <c r="AD49" i="2"/>
  <c r="AA49" i="2"/>
  <c r="X49" i="2"/>
  <c r="U49" i="2"/>
  <c r="BB48" i="2"/>
  <c r="AY48" i="2"/>
  <c r="AV48" i="2"/>
  <c r="AS48" i="2"/>
  <c r="AP48" i="2"/>
  <c r="AM48" i="2"/>
  <c r="AJ48" i="2"/>
  <c r="AG48" i="2"/>
  <c r="AD48" i="2"/>
  <c r="AA48" i="2"/>
  <c r="X48" i="2"/>
  <c r="U48" i="2"/>
  <c r="BB47" i="2"/>
  <c r="AY47" i="2"/>
  <c r="AV47" i="2"/>
  <c r="AS47" i="2"/>
  <c r="AP47" i="2"/>
  <c r="AM47" i="2"/>
  <c r="AJ47" i="2"/>
  <c r="AG47" i="2"/>
  <c r="AD47" i="2"/>
  <c r="AA47" i="2"/>
  <c r="X47" i="2"/>
  <c r="U47" i="2"/>
  <c r="BB46" i="2"/>
  <c r="AY46" i="2"/>
  <c r="AV46" i="2"/>
  <c r="AS46" i="2"/>
  <c r="AP46" i="2"/>
  <c r="AM46" i="2"/>
  <c r="AJ46" i="2"/>
  <c r="AG46" i="2"/>
  <c r="AD46" i="2"/>
  <c r="AA46" i="2"/>
  <c r="X46" i="2"/>
  <c r="U46" i="2"/>
  <c r="BB45" i="2"/>
  <c r="AY45" i="2"/>
  <c r="AV45" i="2"/>
  <c r="AS45" i="2"/>
  <c r="AP45" i="2"/>
  <c r="AM45" i="2"/>
  <c r="AJ45" i="2"/>
  <c r="AG45" i="2"/>
  <c r="AD45" i="2"/>
  <c r="AA45" i="2"/>
  <c r="X45" i="2"/>
  <c r="U45" i="2"/>
  <c r="BB44" i="2"/>
  <c r="AY44" i="2"/>
  <c r="AV44" i="2"/>
  <c r="AS44" i="2"/>
  <c r="AP44" i="2"/>
  <c r="AM44" i="2"/>
  <c r="AJ44" i="2"/>
  <c r="AG44" i="2"/>
  <c r="AD44" i="2"/>
  <c r="AA44" i="2"/>
  <c r="X44" i="2"/>
  <c r="U44" i="2"/>
  <c r="BB43" i="2"/>
  <c r="AY43" i="2"/>
  <c r="AV43" i="2"/>
  <c r="AS43" i="2"/>
  <c r="AP43" i="2"/>
  <c r="AM43" i="2"/>
  <c r="AJ43" i="2"/>
  <c r="AG43" i="2"/>
  <c r="AD43" i="2"/>
  <c r="AA43" i="2"/>
  <c r="X43" i="2"/>
  <c r="U43" i="2"/>
  <c r="BB42" i="2"/>
  <c r="AY42" i="2"/>
  <c r="AV42" i="2"/>
  <c r="AS42" i="2"/>
  <c r="AP42" i="2"/>
  <c r="AM42" i="2"/>
  <c r="AJ42" i="2"/>
  <c r="AG42" i="2"/>
  <c r="AD42" i="2"/>
  <c r="AA42" i="2"/>
  <c r="X42" i="2"/>
  <c r="U42" i="2"/>
  <c r="BB41" i="2"/>
  <c r="AY41" i="2"/>
  <c r="AV41" i="2"/>
  <c r="AS41" i="2"/>
  <c r="AP41" i="2"/>
  <c r="AM41" i="2"/>
  <c r="AJ41" i="2"/>
  <c r="AG41" i="2"/>
  <c r="AD41" i="2"/>
  <c r="AA41" i="2"/>
  <c r="X41" i="2"/>
  <c r="U41" i="2"/>
  <c r="BB40" i="2"/>
  <c r="AY40" i="2"/>
  <c r="AV40" i="2"/>
  <c r="AS40" i="2"/>
  <c r="AP40" i="2"/>
  <c r="AM40" i="2"/>
  <c r="AJ40" i="2"/>
  <c r="AG40" i="2"/>
  <c r="AD40" i="2"/>
  <c r="AA40" i="2"/>
  <c r="X40" i="2"/>
  <c r="U40" i="2"/>
  <c r="BB39" i="2"/>
  <c r="AY39" i="2"/>
  <c r="AV39" i="2"/>
  <c r="AS39" i="2"/>
  <c r="AP39" i="2"/>
  <c r="AM39" i="2"/>
  <c r="AJ39" i="2"/>
  <c r="AG39" i="2"/>
  <c r="AD39" i="2"/>
  <c r="AA39" i="2"/>
  <c r="X39" i="2"/>
  <c r="U39" i="2"/>
  <c r="BB38" i="2"/>
  <c r="AY38" i="2"/>
  <c r="AV38" i="2"/>
  <c r="AS38" i="2"/>
  <c r="AP38" i="2"/>
  <c r="AM38" i="2"/>
  <c r="AJ38" i="2"/>
  <c r="AG38" i="2"/>
  <c r="AD38" i="2"/>
  <c r="AA38" i="2"/>
  <c r="X38" i="2"/>
  <c r="U38" i="2"/>
  <c r="BB37" i="2"/>
  <c r="AY37" i="2"/>
  <c r="AV37" i="2"/>
  <c r="AS37" i="2"/>
  <c r="AP37" i="2"/>
  <c r="AM37" i="2"/>
  <c r="AJ37" i="2"/>
  <c r="AG37" i="2"/>
  <c r="AD37" i="2"/>
  <c r="AA37" i="2"/>
  <c r="X37" i="2"/>
  <c r="U37" i="2"/>
  <c r="BB36" i="2"/>
  <c r="AY36" i="2"/>
  <c r="AV36" i="2"/>
  <c r="AS36" i="2"/>
  <c r="AP36" i="2"/>
  <c r="AM36" i="2"/>
  <c r="AJ36" i="2"/>
  <c r="AG36" i="2"/>
  <c r="AD36" i="2"/>
  <c r="AA36" i="2"/>
  <c r="X36" i="2"/>
  <c r="U36" i="2"/>
  <c r="BB35" i="2"/>
  <c r="AY35" i="2"/>
  <c r="AV35" i="2"/>
  <c r="AS35" i="2"/>
  <c r="AP35" i="2"/>
  <c r="AM35" i="2"/>
  <c r="AJ35" i="2"/>
  <c r="AG35" i="2"/>
  <c r="AD35" i="2"/>
  <c r="AA35" i="2"/>
  <c r="X35" i="2"/>
  <c r="U35" i="2"/>
  <c r="BB34" i="2"/>
  <c r="AY34" i="2"/>
  <c r="AV34" i="2"/>
  <c r="AS34" i="2"/>
  <c r="AP34" i="2"/>
  <c r="AM34" i="2"/>
  <c r="AJ34" i="2"/>
  <c r="AG34" i="2"/>
  <c r="AD34" i="2"/>
  <c r="AA34" i="2"/>
  <c r="X34" i="2"/>
  <c r="U34" i="2"/>
  <c r="BB33" i="2"/>
  <c r="AY33" i="2"/>
  <c r="AV33" i="2"/>
  <c r="AS33" i="2"/>
  <c r="AP33" i="2"/>
  <c r="AM33" i="2"/>
  <c r="AJ33" i="2"/>
  <c r="AG33" i="2"/>
  <c r="AD33" i="2"/>
  <c r="AA33" i="2"/>
  <c r="X33" i="2"/>
  <c r="U33" i="2"/>
  <c r="BB32" i="2"/>
  <c r="AY32" i="2"/>
  <c r="AV32" i="2"/>
  <c r="AS32" i="2"/>
  <c r="AP32" i="2"/>
  <c r="AM32" i="2"/>
  <c r="AJ32" i="2"/>
  <c r="AG32" i="2"/>
  <c r="AD32" i="2"/>
  <c r="AA32" i="2"/>
  <c r="X32" i="2"/>
  <c r="U32" i="2"/>
  <c r="BB31" i="2"/>
  <c r="AY31" i="2"/>
  <c r="AV31" i="2"/>
  <c r="AS31" i="2"/>
  <c r="AP31" i="2"/>
  <c r="AM31" i="2"/>
  <c r="AJ31" i="2"/>
  <c r="AG31" i="2"/>
  <c r="AD31" i="2"/>
  <c r="AA31" i="2"/>
  <c r="X31" i="2"/>
  <c r="U31" i="2"/>
  <c r="BB30" i="2"/>
  <c r="AY30" i="2"/>
  <c r="AV30" i="2"/>
  <c r="AS30" i="2"/>
  <c r="AP30" i="2"/>
  <c r="AM30" i="2"/>
  <c r="AJ30" i="2"/>
  <c r="AG30" i="2"/>
  <c r="AD30" i="2"/>
  <c r="AA30" i="2"/>
  <c r="X30" i="2"/>
  <c r="U30" i="2"/>
  <c r="BB29" i="2"/>
  <c r="AY29" i="2"/>
  <c r="AV29" i="2"/>
  <c r="AS29" i="2"/>
  <c r="AP29" i="2"/>
  <c r="AM29" i="2"/>
  <c r="AJ29" i="2"/>
  <c r="AG29" i="2"/>
  <c r="AD29" i="2"/>
  <c r="AA29" i="2"/>
  <c r="X29" i="2"/>
  <c r="U29" i="2"/>
  <c r="BB28" i="2"/>
  <c r="AY28" i="2"/>
  <c r="AV28" i="2"/>
  <c r="AS28" i="2"/>
  <c r="AP28" i="2"/>
  <c r="AM28" i="2"/>
  <c r="AJ28" i="2"/>
  <c r="AG28" i="2"/>
  <c r="AD28" i="2"/>
  <c r="AA28" i="2"/>
  <c r="X28" i="2"/>
  <c r="U28" i="2"/>
  <c r="BB27" i="2"/>
  <c r="AY27" i="2"/>
  <c r="AV27" i="2"/>
  <c r="AS27" i="2"/>
  <c r="AP27" i="2"/>
  <c r="AM27" i="2"/>
  <c r="AJ27" i="2"/>
  <c r="AG27" i="2"/>
  <c r="AD27" i="2"/>
  <c r="AA27" i="2"/>
  <c r="X27" i="2"/>
  <c r="U27" i="2"/>
  <c r="BB26" i="2"/>
  <c r="AY26" i="2"/>
  <c r="AV26" i="2"/>
  <c r="AS26" i="2"/>
  <c r="AP26" i="2"/>
  <c r="AM26" i="2"/>
  <c r="AJ26" i="2"/>
  <c r="AG26" i="2"/>
  <c r="AD26" i="2"/>
  <c r="AA26" i="2"/>
  <c r="X26" i="2"/>
  <c r="U26" i="2"/>
  <c r="BB25" i="2"/>
  <c r="AY25" i="2"/>
  <c r="AV25" i="2"/>
  <c r="AS25" i="2"/>
  <c r="AP25" i="2"/>
  <c r="AM25" i="2"/>
  <c r="AJ25" i="2"/>
  <c r="AG25" i="2"/>
  <c r="AD25" i="2"/>
  <c r="AA25" i="2"/>
  <c r="X25" i="2"/>
  <c r="U25" i="2"/>
  <c r="BB24" i="2"/>
  <c r="AY24" i="2"/>
  <c r="AV24" i="2"/>
  <c r="AS24" i="2"/>
  <c r="AP24" i="2"/>
  <c r="AM24" i="2"/>
  <c r="AJ24" i="2"/>
  <c r="AG24" i="2"/>
  <c r="AD24" i="2"/>
  <c r="AA24" i="2"/>
  <c r="X24" i="2"/>
  <c r="U24" i="2"/>
  <c r="BB23" i="2"/>
  <c r="AY23" i="2"/>
  <c r="AV23" i="2"/>
  <c r="AS23" i="2"/>
  <c r="AP23" i="2"/>
  <c r="AM23" i="2"/>
  <c r="AJ23" i="2"/>
  <c r="AG23" i="2"/>
  <c r="AD23" i="2"/>
  <c r="AA23" i="2"/>
  <c r="X23" i="2"/>
  <c r="U23" i="2"/>
  <c r="BB22" i="2"/>
  <c r="AY22" i="2"/>
  <c r="AV22" i="2"/>
  <c r="AS22" i="2"/>
  <c r="AP22" i="2"/>
  <c r="AM22" i="2"/>
  <c r="AJ22" i="2"/>
  <c r="AG22" i="2"/>
  <c r="AD22" i="2"/>
  <c r="AA22" i="2"/>
  <c r="X22" i="2"/>
  <c r="U22" i="2"/>
  <c r="BB21" i="2"/>
  <c r="AY21" i="2"/>
  <c r="AV21" i="2"/>
  <c r="AS21" i="2"/>
  <c r="AP21" i="2"/>
  <c r="AM21" i="2"/>
  <c r="AJ21" i="2"/>
  <c r="AG21" i="2"/>
  <c r="AD21" i="2"/>
  <c r="AA21" i="2"/>
  <c r="X21" i="2"/>
  <c r="U21" i="2"/>
  <c r="BB20" i="2"/>
  <c r="AY20" i="2"/>
  <c r="AV20" i="2"/>
  <c r="AS20" i="2"/>
  <c r="AP20" i="2"/>
  <c r="AM20" i="2"/>
  <c r="AJ20" i="2"/>
  <c r="AG20" i="2"/>
  <c r="AD20" i="2"/>
  <c r="AA20" i="2"/>
  <c r="X20" i="2"/>
  <c r="U20" i="2"/>
  <c r="BB19" i="2"/>
  <c r="AY19" i="2"/>
  <c r="AV19" i="2"/>
  <c r="AS19" i="2"/>
  <c r="AP19" i="2"/>
  <c r="AM19" i="2"/>
  <c r="AJ19" i="2"/>
  <c r="AG19" i="2"/>
  <c r="AD19" i="2"/>
  <c r="AA19" i="2"/>
  <c r="X19" i="2"/>
  <c r="U19" i="2"/>
  <c r="BB18" i="2"/>
  <c r="AY18" i="2"/>
  <c r="AV18" i="2"/>
  <c r="AS18" i="2"/>
  <c r="AP18" i="2"/>
  <c r="AM18" i="2"/>
  <c r="AJ18" i="2"/>
  <c r="AG18" i="2"/>
  <c r="AD18" i="2"/>
  <c r="AA18" i="2"/>
  <c r="X18" i="2"/>
  <c r="U18" i="2"/>
  <c r="BB17" i="2"/>
  <c r="AY17" i="2"/>
  <c r="AV17" i="2"/>
  <c r="AS17" i="2"/>
  <c r="AP17" i="2"/>
  <c r="AM17" i="2"/>
  <c r="AJ17" i="2"/>
  <c r="AG17" i="2"/>
  <c r="AD17" i="2"/>
  <c r="AA17" i="2"/>
  <c r="X17" i="2"/>
  <c r="U17" i="2"/>
  <c r="BB16" i="2"/>
  <c r="AY16" i="2"/>
  <c r="AV16" i="2"/>
  <c r="AS16" i="2"/>
  <c r="AP16" i="2"/>
  <c r="AM16" i="2"/>
  <c r="AJ16" i="2"/>
  <c r="AG16" i="2"/>
  <c r="AD16" i="2"/>
  <c r="AA16" i="2"/>
  <c r="X16" i="2"/>
  <c r="U16" i="2"/>
  <c r="BB15" i="2"/>
  <c r="AY15" i="2"/>
  <c r="AV15" i="2"/>
  <c r="AS15" i="2"/>
  <c r="AP15" i="2"/>
  <c r="AM15" i="2"/>
  <c r="AJ15" i="2"/>
  <c r="AG15" i="2"/>
  <c r="AD15" i="2"/>
  <c r="AA15" i="2"/>
  <c r="X15" i="2"/>
  <c r="U15" i="2"/>
  <c r="BB14" i="2"/>
  <c r="AY14" i="2"/>
  <c r="AV14" i="2"/>
  <c r="AS14" i="2"/>
  <c r="AP14" i="2"/>
  <c r="AM14" i="2"/>
  <c r="AJ14" i="2"/>
  <c r="AG14" i="2"/>
  <c r="AD14" i="2"/>
  <c r="AA14" i="2"/>
  <c r="X14" i="2"/>
  <c r="U14" i="2"/>
  <c r="BB13" i="2"/>
  <c r="AY13" i="2"/>
  <c r="AV13" i="2"/>
  <c r="AS13" i="2"/>
  <c r="AP13" i="2"/>
  <c r="AM13" i="2"/>
  <c r="AJ13" i="2"/>
  <c r="AG13" i="2"/>
  <c r="AD13" i="2"/>
  <c r="AA13" i="2"/>
  <c r="X13" i="2"/>
  <c r="U13" i="2"/>
  <c r="BB12" i="2"/>
  <c r="AY12" i="2"/>
  <c r="AV12" i="2"/>
  <c r="AS12" i="2"/>
  <c r="AP12" i="2"/>
  <c r="AM12" i="2"/>
  <c r="AJ12" i="2"/>
  <c r="AG12" i="2"/>
  <c r="AD12" i="2"/>
  <c r="AA12" i="2"/>
  <c r="X12" i="2"/>
  <c r="U12" i="2"/>
  <c r="BB11" i="2"/>
  <c r="AY11" i="2"/>
  <c r="AV11" i="2"/>
  <c r="AS11" i="2"/>
  <c r="AP11" i="2"/>
  <c r="AM11" i="2"/>
  <c r="AJ11" i="2"/>
  <c r="AG11" i="2"/>
  <c r="AD11" i="2"/>
  <c r="AA11" i="2"/>
  <c r="X11" i="2"/>
  <c r="U11" i="2"/>
  <c r="BB10" i="2"/>
  <c r="AY10" i="2"/>
  <c r="AV10" i="2"/>
  <c r="AS10" i="2"/>
  <c r="AP10" i="2"/>
  <c r="AM10" i="2"/>
  <c r="AJ10" i="2"/>
  <c r="AG10" i="2"/>
  <c r="AD10" i="2"/>
  <c r="AA10" i="2"/>
  <c r="X10" i="2"/>
  <c r="U10" i="2"/>
  <c r="BB9" i="2"/>
  <c r="AY9" i="2"/>
  <c r="AV9" i="2"/>
  <c r="AS9" i="2"/>
  <c r="AP9" i="2"/>
  <c r="AM9" i="2"/>
  <c r="AJ9" i="2"/>
  <c r="AG9" i="2"/>
  <c r="AD9" i="2"/>
  <c r="AA9" i="2"/>
  <c r="X9" i="2"/>
  <c r="U9" i="2"/>
  <c r="BB8" i="2"/>
  <c r="AY8" i="2"/>
  <c r="AV8" i="2"/>
  <c r="AS8" i="2"/>
  <c r="AP8" i="2"/>
  <c r="AM8" i="2"/>
  <c r="AJ8" i="2"/>
  <c r="AG8" i="2"/>
  <c r="AD8" i="2"/>
  <c r="AA8" i="2"/>
  <c r="X8" i="2"/>
  <c r="U8" i="2"/>
  <c r="BB7" i="2"/>
  <c r="AY7" i="2"/>
  <c r="AV7" i="2"/>
  <c r="AS7" i="2"/>
  <c r="AP7" i="2"/>
  <c r="AM7" i="2"/>
  <c r="AJ7" i="2"/>
  <c r="AG7" i="2"/>
  <c r="AD7" i="2"/>
  <c r="AA7" i="2"/>
  <c r="X7" i="2"/>
  <c r="U7" i="2"/>
  <c r="AL267" i="1" l="1"/>
  <c r="AF267" i="1"/>
  <c r="AR266" i="1"/>
  <c r="AL266" i="1"/>
  <c r="AF266" i="1"/>
  <c r="AO267" i="1"/>
  <c r="AI267" i="1"/>
  <c r="V2" i="1"/>
  <c r="W297" i="1"/>
  <c r="T285" i="1"/>
  <c r="W281" i="1"/>
  <c r="V273" i="1"/>
  <c r="V262" i="1"/>
  <c r="T258" i="1"/>
  <c r="V250" i="1"/>
  <c r="W245" i="1"/>
  <c r="T234" i="1"/>
  <c r="W227" i="1"/>
  <c r="U206" i="1"/>
  <c r="V201" i="1"/>
  <c r="U190" i="1"/>
  <c r="T185" i="1"/>
  <c r="V183" i="1"/>
  <c r="W179" i="1"/>
  <c r="U161" i="1"/>
  <c r="V158" i="1"/>
  <c r="V137" i="1"/>
  <c r="W123" i="1"/>
  <c r="V118" i="1"/>
  <c r="W101" i="1"/>
  <c r="T93" i="1"/>
  <c r="T89" i="1"/>
  <c r="U86" i="1"/>
  <c r="T78" i="1"/>
  <c r="U74" i="1"/>
  <c r="V53" i="1"/>
  <c r="U43" i="1"/>
  <c r="U39" i="1"/>
  <c r="V34" i="1"/>
  <c r="V21" i="1"/>
  <c r="W5" i="1"/>
  <c r="W717" i="1"/>
  <c r="V717" i="1"/>
  <c r="U717" i="1"/>
  <c r="T717" i="1"/>
  <c r="W715" i="1"/>
  <c r="V715" i="1"/>
  <c r="U715" i="1"/>
  <c r="T715" i="1"/>
  <c r="W713" i="1"/>
  <c r="V713" i="1"/>
  <c r="U713" i="1"/>
  <c r="T713" i="1"/>
  <c r="W712" i="1"/>
  <c r="V712" i="1"/>
  <c r="U712" i="1"/>
  <c r="T712" i="1"/>
  <c r="W710" i="1"/>
  <c r="V710" i="1"/>
  <c r="U710" i="1"/>
  <c r="T710" i="1"/>
  <c r="W708" i="1"/>
  <c r="V708" i="1"/>
  <c r="U708" i="1"/>
  <c r="T708" i="1"/>
  <c r="W704" i="1"/>
  <c r="V704" i="1"/>
  <c r="U704" i="1"/>
  <c r="T704" i="1"/>
  <c r="W703" i="1"/>
  <c r="V703" i="1"/>
  <c r="U703" i="1"/>
  <c r="T703" i="1"/>
  <c r="W700" i="1"/>
  <c r="V700" i="1"/>
  <c r="U700" i="1"/>
  <c r="T700" i="1"/>
  <c r="W698" i="1"/>
  <c r="V698" i="1"/>
  <c r="U698" i="1"/>
  <c r="T698" i="1"/>
  <c r="W692" i="1"/>
  <c r="V692" i="1"/>
  <c r="U692" i="1"/>
  <c r="T692" i="1"/>
  <c r="W690" i="1"/>
  <c r="V690" i="1"/>
  <c r="U690" i="1"/>
  <c r="T690" i="1"/>
  <c r="W687" i="1"/>
  <c r="V687" i="1"/>
  <c r="U687" i="1"/>
  <c r="T687" i="1"/>
  <c r="W685" i="1"/>
  <c r="V685" i="1"/>
  <c r="U685" i="1"/>
  <c r="T685" i="1"/>
  <c r="W684" i="1"/>
  <c r="V684" i="1"/>
  <c r="U684" i="1"/>
  <c r="T684" i="1"/>
  <c r="W683" i="1"/>
  <c r="V683" i="1"/>
  <c r="U683" i="1"/>
  <c r="T683" i="1"/>
  <c r="W679" i="1"/>
  <c r="V679" i="1"/>
  <c r="U679" i="1"/>
  <c r="T679" i="1"/>
  <c r="W678" i="1"/>
  <c r="V678" i="1"/>
  <c r="U678" i="1"/>
  <c r="T678" i="1"/>
  <c r="W675" i="1"/>
  <c r="V675" i="1"/>
  <c r="U675" i="1"/>
  <c r="T675" i="1"/>
  <c r="W674" i="1"/>
  <c r="V674" i="1"/>
  <c r="U674" i="1"/>
  <c r="T674" i="1"/>
  <c r="W670" i="1"/>
  <c r="V670" i="1"/>
  <c r="U670" i="1"/>
  <c r="T670" i="1"/>
  <c r="W668" i="1"/>
  <c r="V668" i="1"/>
  <c r="U668" i="1"/>
  <c r="T668" i="1"/>
  <c r="W667" i="1"/>
  <c r="V667" i="1"/>
  <c r="U667" i="1"/>
  <c r="T667" i="1"/>
  <c r="W664" i="1"/>
  <c r="V664" i="1"/>
  <c r="U664" i="1"/>
  <c r="T664" i="1"/>
  <c r="W659" i="1"/>
  <c r="V659" i="1"/>
  <c r="U659" i="1"/>
  <c r="T659" i="1"/>
  <c r="W657" i="1"/>
  <c r="V657" i="1"/>
  <c r="U657" i="1"/>
  <c r="T657" i="1"/>
  <c r="W656" i="1"/>
  <c r="V656" i="1"/>
  <c r="U656" i="1"/>
  <c r="T656" i="1"/>
  <c r="W653" i="1"/>
  <c r="V653" i="1"/>
  <c r="U653" i="1"/>
  <c r="T653" i="1"/>
  <c r="W649" i="1"/>
  <c r="V649" i="1"/>
  <c r="U649" i="1"/>
  <c r="T649" i="1"/>
  <c r="W646" i="1"/>
  <c r="V646" i="1"/>
  <c r="U646" i="1"/>
  <c r="T646" i="1"/>
  <c r="W645" i="1"/>
  <c r="V645" i="1"/>
  <c r="U645" i="1"/>
  <c r="T645" i="1"/>
  <c r="W641" i="1"/>
  <c r="V641" i="1"/>
  <c r="U641" i="1"/>
  <c r="T641" i="1"/>
  <c r="W637" i="1"/>
  <c r="V637" i="1"/>
  <c r="U637" i="1"/>
  <c r="T637" i="1"/>
  <c r="W633" i="1"/>
  <c r="V633" i="1"/>
  <c r="U633" i="1"/>
  <c r="T633" i="1"/>
  <c r="W632" i="1"/>
  <c r="V632" i="1"/>
  <c r="U632" i="1"/>
  <c r="T632" i="1"/>
  <c r="W629" i="1"/>
  <c r="V629" i="1"/>
  <c r="U629" i="1"/>
  <c r="T629" i="1"/>
  <c r="W626" i="1"/>
  <c r="V626" i="1"/>
  <c r="U626" i="1"/>
  <c r="T626" i="1"/>
  <c r="W622" i="1"/>
  <c r="V622" i="1"/>
  <c r="U622" i="1"/>
  <c r="T622" i="1"/>
  <c r="W618" i="1"/>
  <c r="V618" i="1"/>
  <c r="U618" i="1"/>
  <c r="T618" i="1"/>
  <c r="W616" i="1"/>
  <c r="V616" i="1"/>
  <c r="U616" i="1"/>
  <c r="T616" i="1"/>
  <c r="W611" i="1"/>
  <c r="V611" i="1"/>
  <c r="U611" i="1"/>
  <c r="T611" i="1"/>
  <c r="W495" i="1"/>
  <c r="V495" i="1"/>
  <c r="U495" i="1"/>
  <c r="T495" i="1"/>
  <c r="W493" i="1"/>
  <c r="V493" i="1"/>
  <c r="U493" i="1"/>
  <c r="T493" i="1"/>
  <c r="W491" i="1"/>
  <c r="V491" i="1"/>
  <c r="U491" i="1"/>
  <c r="T491" i="1"/>
  <c r="W490" i="1"/>
  <c r="V490" i="1"/>
  <c r="U490" i="1"/>
  <c r="T490" i="1"/>
  <c r="W488" i="1"/>
  <c r="V488" i="1"/>
  <c r="U488" i="1"/>
  <c r="T488" i="1"/>
  <c r="W486" i="1"/>
  <c r="V486" i="1"/>
  <c r="U486" i="1"/>
  <c r="T486" i="1"/>
  <c r="W482" i="1"/>
  <c r="V482" i="1"/>
  <c r="U482" i="1"/>
  <c r="T482" i="1"/>
  <c r="W481" i="1"/>
  <c r="V481" i="1"/>
  <c r="U481" i="1"/>
  <c r="T481" i="1"/>
  <c r="W479" i="1"/>
  <c r="V479" i="1"/>
  <c r="U479" i="1"/>
  <c r="T479" i="1"/>
  <c r="W477" i="1"/>
  <c r="V477" i="1"/>
  <c r="U477" i="1"/>
  <c r="T477" i="1"/>
  <c r="W476" i="1"/>
  <c r="V476" i="1"/>
  <c r="U476" i="1"/>
  <c r="T476" i="1"/>
  <c r="W472" i="1"/>
  <c r="V472" i="1"/>
  <c r="U472" i="1"/>
  <c r="T472" i="1"/>
  <c r="W470" i="1"/>
  <c r="V470" i="1"/>
  <c r="U470" i="1"/>
  <c r="T470" i="1"/>
  <c r="W469" i="1"/>
  <c r="V469" i="1"/>
  <c r="U469" i="1"/>
  <c r="T469" i="1"/>
  <c r="W467" i="1"/>
  <c r="V467" i="1"/>
  <c r="U467" i="1"/>
  <c r="T467" i="1"/>
  <c r="W463" i="1"/>
  <c r="V463" i="1"/>
  <c r="U463" i="1"/>
  <c r="T463" i="1"/>
  <c r="W462" i="1"/>
  <c r="V462" i="1"/>
  <c r="U462" i="1"/>
  <c r="T462" i="1"/>
  <c r="W459" i="1"/>
  <c r="V459" i="1"/>
  <c r="U459" i="1"/>
  <c r="T459" i="1"/>
  <c r="W457" i="1"/>
  <c r="V457" i="1"/>
  <c r="U457" i="1"/>
  <c r="T457" i="1"/>
  <c r="W454" i="1"/>
  <c r="V454" i="1"/>
  <c r="U454" i="1"/>
  <c r="T454" i="1"/>
  <c r="W452" i="1"/>
  <c r="V452" i="1"/>
  <c r="U452" i="1"/>
  <c r="T452" i="1"/>
  <c r="W451" i="1"/>
  <c r="V451" i="1"/>
  <c r="U451" i="1"/>
  <c r="T451" i="1"/>
  <c r="W446" i="1"/>
  <c r="V446" i="1"/>
  <c r="U446" i="1"/>
  <c r="T446" i="1"/>
  <c r="W445" i="1"/>
  <c r="V445" i="1"/>
  <c r="U445" i="1"/>
  <c r="T445" i="1"/>
  <c r="W443" i="1"/>
  <c r="V443" i="1"/>
  <c r="U443" i="1"/>
  <c r="T443" i="1"/>
  <c r="W440" i="1"/>
  <c r="V440" i="1"/>
  <c r="U440" i="1"/>
  <c r="T440" i="1"/>
  <c r="W438" i="1"/>
  <c r="V438" i="1"/>
  <c r="U438" i="1"/>
  <c r="T438" i="1"/>
  <c r="W437" i="1"/>
  <c r="V437" i="1"/>
  <c r="U437" i="1"/>
  <c r="T437" i="1"/>
  <c r="W436" i="1"/>
  <c r="V436" i="1"/>
  <c r="U436" i="1"/>
  <c r="T436" i="1"/>
  <c r="W430" i="1"/>
  <c r="V430" i="1"/>
  <c r="U430" i="1"/>
  <c r="T430" i="1"/>
  <c r="W427" i="1"/>
  <c r="V427" i="1"/>
  <c r="U427" i="1"/>
  <c r="T427" i="1"/>
  <c r="W426" i="1"/>
  <c r="V426" i="1"/>
  <c r="U426" i="1"/>
  <c r="T426" i="1"/>
  <c r="W424" i="1"/>
  <c r="V424" i="1"/>
  <c r="U424" i="1"/>
  <c r="T424" i="1"/>
  <c r="W423" i="1"/>
  <c r="V423" i="1"/>
  <c r="U423" i="1"/>
  <c r="T423" i="1"/>
  <c r="W419" i="1"/>
  <c r="V419" i="1"/>
  <c r="U419" i="1"/>
  <c r="T419" i="1"/>
  <c r="W418" i="1"/>
  <c r="V418" i="1"/>
  <c r="U418" i="1"/>
  <c r="T418" i="1"/>
  <c r="W415" i="1"/>
  <c r="V415" i="1"/>
  <c r="U415" i="1"/>
  <c r="T415" i="1"/>
  <c r="W413" i="1"/>
  <c r="V413" i="1"/>
  <c r="U413" i="1"/>
  <c r="T413" i="1"/>
  <c r="W411" i="1"/>
  <c r="V411" i="1"/>
  <c r="U411" i="1"/>
  <c r="T411" i="1"/>
  <c r="W408" i="1"/>
  <c r="V408" i="1"/>
  <c r="U408" i="1"/>
  <c r="T408" i="1"/>
  <c r="W406" i="1"/>
  <c r="V406" i="1"/>
  <c r="U406" i="1"/>
  <c r="T406" i="1"/>
  <c r="W403" i="1"/>
  <c r="V403" i="1"/>
  <c r="U403" i="1"/>
  <c r="T403" i="1"/>
  <c r="W401" i="1"/>
  <c r="V401" i="1"/>
  <c r="U401" i="1"/>
  <c r="T401" i="1"/>
  <c r="W399" i="1"/>
  <c r="V399" i="1"/>
  <c r="U399" i="1"/>
  <c r="T399" i="1"/>
  <c r="W396" i="1"/>
  <c r="V396" i="1"/>
  <c r="U396" i="1"/>
  <c r="T396" i="1"/>
  <c r="W395" i="1"/>
  <c r="V395" i="1"/>
  <c r="U395" i="1"/>
  <c r="T395" i="1"/>
  <c r="W393" i="1"/>
  <c r="V393" i="1"/>
  <c r="U393" i="1"/>
  <c r="T393" i="1"/>
  <c r="W390" i="1"/>
  <c r="V390" i="1"/>
  <c r="U390" i="1"/>
  <c r="T390" i="1"/>
  <c r="W388" i="1"/>
  <c r="V388" i="1"/>
  <c r="U388" i="1"/>
  <c r="T388" i="1"/>
  <c r="W385" i="1"/>
  <c r="V385" i="1"/>
  <c r="U385" i="1"/>
  <c r="T385" i="1"/>
  <c r="W382" i="1"/>
  <c r="V382" i="1"/>
  <c r="U382" i="1"/>
  <c r="T382" i="1"/>
  <c r="W380" i="1"/>
  <c r="V380" i="1"/>
  <c r="U380" i="1"/>
  <c r="T380" i="1"/>
  <c r="W378" i="1"/>
  <c r="V378" i="1"/>
  <c r="U378" i="1"/>
  <c r="T378" i="1"/>
  <c r="W374" i="1"/>
  <c r="V374" i="1"/>
  <c r="U374" i="1"/>
  <c r="T374" i="1"/>
  <c r="W371" i="1"/>
  <c r="V371" i="1"/>
  <c r="U371" i="1"/>
  <c r="T371" i="1"/>
  <c r="W368" i="1"/>
  <c r="V368" i="1"/>
  <c r="U368" i="1"/>
  <c r="T368" i="1"/>
  <c r="W367" i="1"/>
  <c r="V367" i="1"/>
  <c r="U367" i="1"/>
  <c r="T367" i="1"/>
  <c r="W366" i="1"/>
  <c r="V366" i="1"/>
  <c r="U366" i="1"/>
  <c r="T366" i="1"/>
  <c r="W362" i="1"/>
  <c r="V362" i="1"/>
  <c r="U362" i="1"/>
  <c r="T362" i="1"/>
  <c r="W361" i="1"/>
  <c r="V361" i="1"/>
  <c r="U361" i="1"/>
  <c r="T361" i="1"/>
  <c r="W358" i="1"/>
  <c r="V358" i="1"/>
  <c r="U358" i="1"/>
  <c r="T358" i="1"/>
  <c r="W357" i="1"/>
  <c r="V357" i="1"/>
  <c r="U357" i="1"/>
  <c r="T357" i="1"/>
  <c r="W354" i="1"/>
  <c r="V354" i="1"/>
  <c r="U354" i="1"/>
  <c r="T354" i="1"/>
  <c r="W350" i="1"/>
  <c r="V350" i="1"/>
  <c r="U350" i="1"/>
  <c r="T350" i="1"/>
  <c r="W348" i="1"/>
  <c r="V348" i="1"/>
  <c r="U348" i="1"/>
  <c r="T348" i="1"/>
  <c r="W346" i="1"/>
  <c r="V346" i="1"/>
  <c r="U346" i="1"/>
  <c r="T346" i="1"/>
  <c r="W344" i="1"/>
  <c r="V344" i="1"/>
  <c r="U344" i="1"/>
  <c r="T344" i="1"/>
  <c r="W342" i="1"/>
  <c r="V342" i="1"/>
  <c r="U342" i="1"/>
  <c r="T342" i="1"/>
  <c r="W340" i="1"/>
  <c r="V340" i="1"/>
  <c r="U340" i="1"/>
  <c r="T340" i="1"/>
  <c r="W337" i="1"/>
  <c r="V337" i="1"/>
  <c r="U337" i="1"/>
  <c r="T337" i="1"/>
  <c r="W336" i="1"/>
  <c r="V336" i="1"/>
  <c r="U336" i="1"/>
  <c r="T336" i="1"/>
  <c r="W334" i="1"/>
  <c r="V334" i="1"/>
  <c r="U334" i="1"/>
  <c r="T334" i="1"/>
  <c r="W331" i="1"/>
  <c r="V331" i="1"/>
  <c r="U331" i="1"/>
  <c r="T331" i="1"/>
  <c r="W330" i="1"/>
  <c r="V330" i="1"/>
  <c r="U330" i="1"/>
  <c r="T330" i="1"/>
  <c r="W327" i="1"/>
  <c r="V327" i="1"/>
  <c r="U327" i="1"/>
  <c r="T327" i="1"/>
  <c r="W326" i="1"/>
  <c r="V326" i="1"/>
  <c r="U326" i="1"/>
  <c r="T326" i="1"/>
  <c r="W322" i="1"/>
  <c r="V322" i="1"/>
  <c r="U322" i="1"/>
  <c r="T322" i="1"/>
  <c r="W319" i="1"/>
  <c r="V319" i="1"/>
  <c r="U319" i="1"/>
  <c r="T319" i="1"/>
  <c r="W316" i="1"/>
  <c r="V316" i="1"/>
  <c r="U316" i="1"/>
  <c r="T316" i="1"/>
  <c r="W314" i="1"/>
  <c r="V314" i="1"/>
  <c r="U314" i="1"/>
  <c r="T314" i="1"/>
  <c r="W313" i="1"/>
  <c r="V313" i="1"/>
  <c r="U313" i="1"/>
  <c r="T313" i="1"/>
  <c r="W312" i="1"/>
  <c r="V312" i="1"/>
  <c r="U312" i="1"/>
  <c r="T312" i="1"/>
  <c r="W308" i="1"/>
  <c r="V308" i="1"/>
  <c r="U308" i="1"/>
  <c r="T308" i="1"/>
  <c r="W305" i="1"/>
  <c r="V305" i="1"/>
  <c r="U305" i="1"/>
  <c r="T305" i="1"/>
  <c r="W302" i="1"/>
  <c r="V302" i="1"/>
  <c r="U302" i="1"/>
  <c r="T302" i="1"/>
  <c r="W301" i="1"/>
  <c r="V301" i="1"/>
  <c r="U301" i="1"/>
  <c r="T301" i="1"/>
  <c r="T297" i="1"/>
  <c r="W296" i="1"/>
  <c r="V296" i="1"/>
  <c r="U296" i="1"/>
  <c r="T296" i="1"/>
  <c r="W294" i="1"/>
  <c r="V294" i="1"/>
  <c r="U294" i="1"/>
  <c r="T294" i="1"/>
  <c r="W290" i="1"/>
  <c r="V290" i="1"/>
  <c r="U290" i="1"/>
  <c r="T290" i="1"/>
  <c r="W289" i="1"/>
  <c r="V289" i="1"/>
  <c r="U289" i="1"/>
  <c r="T289" i="1"/>
  <c r="U285" i="1"/>
  <c r="W284" i="1"/>
  <c r="V284" i="1"/>
  <c r="U284" i="1"/>
  <c r="T284" i="1"/>
  <c r="W282" i="1"/>
  <c r="V282" i="1"/>
  <c r="U282" i="1"/>
  <c r="T282" i="1"/>
  <c r="T281" i="1"/>
  <c r="W280" i="1"/>
  <c r="V280" i="1"/>
  <c r="U280" i="1"/>
  <c r="T280" i="1"/>
  <c r="W276" i="1"/>
  <c r="V276" i="1"/>
  <c r="U276" i="1"/>
  <c r="T276" i="1"/>
  <c r="W273" i="1"/>
  <c r="W270" i="1"/>
  <c r="V270" i="1"/>
  <c r="U270" i="1"/>
  <c r="T270" i="1"/>
  <c r="W267" i="1"/>
  <c r="V267" i="1"/>
  <c r="U267" i="1"/>
  <c r="T267" i="1"/>
  <c r="W265" i="1"/>
  <c r="V265" i="1"/>
  <c r="U265" i="1"/>
  <c r="T265" i="1"/>
  <c r="W262" i="1"/>
  <c r="W260" i="1"/>
  <c r="V260" i="1"/>
  <c r="U260" i="1"/>
  <c r="T260" i="1"/>
  <c r="U258" i="1"/>
  <c r="W254" i="1"/>
  <c r="V254" i="1"/>
  <c r="U254" i="1"/>
  <c r="T254" i="1"/>
  <c r="W251" i="1"/>
  <c r="V251" i="1"/>
  <c r="U251" i="1"/>
  <c r="T251" i="1"/>
  <c r="W250" i="1"/>
  <c r="W248" i="1"/>
  <c r="V248" i="1"/>
  <c r="U248" i="1"/>
  <c r="T248" i="1"/>
  <c r="T245" i="1"/>
  <c r="W243" i="1"/>
  <c r="V243" i="1"/>
  <c r="U243" i="1"/>
  <c r="T243" i="1"/>
  <c r="W240" i="1"/>
  <c r="V240" i="1"/>
  <c r="U240" i="1"/>
  <c r="T240" i="1"/>
  <c r="W236" i="1"/>
  <c r="V236" i="1"/>
  <c r="U236" i="1"/>
  <c r="T236" i="1"/>
  <c r="U234" i="1"/>
  <c r="W232" i="1"/>
  <c r="V232" i="1"/>
  <c r="U232" i="1"/>
  <c r="T232" i="1"/>
  <c r="W230" i="1"/>
  <c r="V230" i="1"/>
  <c r="U230" i="1"/>
  <c r="T230" i="1"/>
  <c r="T227" i="1"/>
  <c r="W224" i="1"/>
  <c r="V224" i="1"/>
  <c r="U224" i="1"/>
  <c r="T224" i="1"/>
  <c r="W220" i="1"/>
  <c r="V220" i="1"/>
  <c r="U220" i="1"/>
  <c r="T220" i="1"/>
  <c r="W219" i="1"/>
  <c r="V219" i="1"/>
  <c r="U219" i="1"/>
  <c r="T219" i="1"/>
  <c r="W214" i="1"/>
  <c r="V214" i="1"/>
  <c r="U214" i="1"/>
  <c r="T214" i="1"/>
  <c r="W213" i="1"/>
  <c r="V213" i="1"/>
  <c r="U213" i="1"/>
  <c r="T213" i="1"/>
  <c r="W211" i="1"/>
  <c r="V211" i="1"/>
  <c r="U211" i="1"/>
  <c r="T211" i="1"/>
  <c r="W209" i="1"/>
  <c r="V209" i="1"/>
  <c r="U209" i="1"/>
  <c r="T209" i="1"/>
  <c r="V206" i="1"/>
  <c r="W204" i="1"/>
  <c r="V204" i="1"/>
  <c r="U204" i="1"/>
  <c r="T204" i="1"/>
  <c r="W202" i="1"/>
  <c r="V202" i="1"/>
  <c r="U202" i="1"/>
  <c r="T202" i="1"/>
  <c r="W201" i="1"/>
  <c r="W199" i="1"/>
  <c r="V199" i="1"/>
  <c r="U199" i="1"/>
  <c r="T199" i="1"/>
  <c r="W196" i="1"/>
  <c r="V196" i="1"/>
  <c r="U196" i="1"/>
  <c r="T196" i="1"/>
  <c r="W192" i="1"/>
  <c r="V192" i="1"/>
  <c r="U192" i="1"/>
  <c r="T192" i="1"/>
  <c r="V190" i="1"/>
  <c r="W186" i="1"/>
  <c r="V186" i="1"/>
  <c r="U186" i="1"/>
  <c r="T186" i="1"/>
  <c r="U185" i="1"/>
  <c r="W184" i="1"/>
  <c r="V184" i="1"/>
  <c r="U184" i="1"/>
  <c r="T184" i="1"/>
  <c r="W183" i="1"/>
  <c r="T179" i="1"/>
  <c r="W176" i="1"/>
  <c r="V176" i="1"/>
  <c r="U176" i="1"/>
  <c r="T176" i="1"/>
  <c r="W173" i="1"/>
  <c r="V173" i="1"/>
  <c r="U173" i="1"/>
  <c r="T173" i="1"/>
  <c r="W170" i="1"/>
  <c r="V170" i="1"/>
  <c r="U170" i="1"/>
  <c r="T170" i="1"/>
  <c r="W169" i="1"/>
  <c r="V169" i="1"/>
  <c r="U169" i="1"/>
  <c r="T169" i="1"/>
  <c r="W167" i="1"/>
  <c r="V167" i="1"/>
  <c r="U167" i="1"/>
  <c r="T167" i="1"/>
  <c r="W164" i="1"/>
  <c r="V164" i="1"/>
  <c r="U164" i="1"/>
  <c r="T164" i="1"/>
  <c r="W163" i="1"/>
  <c r="V163" i="1"/>
  <c r="U163" i="1"/>
  <c r="T163" i="1"/>
  <c r="V161" i="1"/>
  <c r="W160" i="1"/>
  <c r="V160" i="1"/>
  <c r="U160" i="1"/>
  <c r="T160" i="1"/>
  <c r="W158" i="1"/>
  <c r="W156" i="1"/>
  <c r="V156" i="1"/>
  <c r="U156" i="1"/>
  <c r="T156" i="1"/>
  <c r="W154" i="1"/>
  <c r="V154" i="1"/>
  <c r="U154" i="1"/>
  <c r="T154" i="1"/>
  <c r="W152" i="1"/>
  <c r="V152" i="1"/>
  <c r="U152" i="1"/>
  <c r="T152" i="1"/>
  <c r="W149" i="1"/>
  <c r="V149" i="1"/>
  <c r="U149" i="1"/>
  <c r="T149" i="1"/>
  <c r="W147" i="1"/>
  <c r="V147" i="1"/>
  <c r="U147" i="1"/>
  <c r="T147" i="1"/>
  <c r="W146" i="1"/>
  <c r="V146" i="1"/>
  <c r="U146" i="1"/>
  <c r="T146" i="1"/>
  <c r="W144" i="1"/>
  <c r="V144" i="1"/>
  <c r="U144" i="1"/>
  <c r="T144" i="1"/>
  <c r="W142" i="1"/>
  <c r="V142" i="1"/>
  <c r="U142" i="1"/>
  <c r="T142" i="1"/>
  <c r="W137" i="1"/>
  <c r="W136" i="1"/>
  <c r="V136" i="1"/>
  <c r="U136" i="1"/>
  <c r="T136" i="1"/>
  <c r="W134" i="1"/>
  <c r="V134" i="1"/>
  <c r="U134" i="1"/>
  <c r="T134" i="1"/>
  <c r="W130" i="1"/>
  <c r="V130" i="1"/>
  <c r="U130" i="1"/>
  <c r="T130" i="1"/>
  <c r="W126" i="1"/>
  <c r="V126" i="1"/>
  <c r="U126" i="1"/>
  <c r="T126" i="1"/>
  <c r="W125" i="1"/>
  <c r="V125" i="1"/>
  <c r="U125" i="1"/>
  <c r="T125" i="1"/>
  <c r="T123" i="1"/>
  <c r="W119" i="1"/>
  <c r="V119" i="1"/>
  <c r="U119" i="1"/>
  <c r="T119" i="1"/>
  <c r="W118" i="1"/>
  <c r="W116" i="1"/>
  <c r="V116" i="1"/>
  <c r="U116" i="1"/>
  <c r="T116" i="1"/>
  <c r="W111" i="1"/>
  <c r="V111" i="1"/>
  <c r="U111" i="1"/>
  <c r="T111" i="1"/>
  <c r="W110" i="1"/>
  <c r="V110" i="1"/>
  <c r="U110" i="1"/>
  <c r="T110" i="1"/>
  <c r="W108" i="1"/>
  <c r="V108" i="1"/>
  <c r="U108" i="1"/>
  <c r="T108" i="1"/>
  <c r="W106" i="1"/>
  <c r="V106" i="1"/>
  <c r="U106" i="1"/>
  <c r="T106" i="1"/>
  <c r="T101" i="1"/>
  <c r="W98" i="1"/>
  <c r="V98" i="1"/>
  <c r="U98" i="1"/>
  <c r="T98" i="1"/>
  <c r="W97" i="1"/>
  <c r="V97" i="1"/>
  <c r="U97" i="1"/>
  <c r="T97" i="1"/>
  <c r="U93" i="1"/>
  <c r="U89" i="1"/>
  <c r="W87" i="1"/>
  <c r="V87" i="1"/>
  <c r="U87" i="1"/>
  <c r="T87" i="1"/>
  <c r="V86" i="1"/>
  <c r="W84" i="1"/>
  <c r="V84" i="1"/>
  <c r="U84" i="1"/>
  <c r="T84" i="1"/>
  <c r="W83" i="1"/>
  <c r="V83" i="1"/>
  <c r="U83" i="1"/>
  <c r="T83" i="1"/>
  <c r="W80" i="1"/>
  <c r="V80" i="1"/>
  <c r="U80" i="1"/>
  <c r="T80" i="1"/>
  <c r="W79" i="1"/>
  <c r="V79" i="1"/>
  <c r="U79" i="1"/>
  <c r="T79" i="1"/>
  <c r="U78" i="1"/>
  <c r="W76" i="1"/>
  <c r="V76" i="1"/>
  <c r="U76" i="1"/>
  <c r="T76" i="1"/>
  <c r="V74" i="1"/>
  <c r="W71" i="1"/>
  <c r="V71" i="1"/>
  <c r="U71" i="1"/>
  <c r="T71" i="1"/>
  <c r="W69" i="1"/>
  <c r="V69" i="1"/>
  <c r="U69" i="1"/>
  <c r="T69" i="1"/>
  <c r="W64" i="1"/>
  <c r="V64" i="1"/>
  <c r="U64" i="1"/>
  <c r="T64" i="1"/>
  <c r="W60" i="1"/>
  <c r="V60" i="1"/>
  <c r="U60" i="1"/>
  <c r="T60" i="1"/>
  <c r="W59" i="1"/>
  <c r="V59" i="1"/>
  <c r="U59" i="1"/>
  <c r="T59" i="1"/>
  <c r="W58" i="1"/>
  <c r="V58" i="1"/>
  <c r="U58" i="1"/>
  <c r="T58" i="1"/>
  <c r="W57" i="1"/>
  <c r="V57" i="1"/>
  <c r="U57" i="1"/>
  <c r="T57" i="1"/>
  <c r="W53" i="1"/>
  <c r="W51" i="1"/>
  <c r="V51" i="1"/>
  <c r="U51" i="1"/>
  <c r="T51" i="1"/>
  <c r="W49" i="1"/>
  <c r="V49" i="1"/>
  <c r="U49" i="1"/>
  <c r="T49" i="1"/>
  <c r="W46" i="1"/>
  <c r="V46" i="1"/>
  <c r="U46" i="1"/>
  <c r="T46" i="1"/>
  <c r="W44" i="1"/>
  <c r="V44" i="1"/>
  <c r="U44" i="1"/>
  <c r="T44" i="1"/>
  <c r="V43" i="1"/>
  <c r="V39" i="1"/>
  <c r="W36" i="1"/>
  <c r="V36" i="1"/>
  <c r="U36" i="1"/>
  <c r="T36" i="1"/>
  <c r="W34" i="1"/>
  <c r="W30" i="1"/>
  <c r="V30" i="1"/>
  <c r="U30" i="1"/>
  <c r="T30" i="1"/>
  <c r="W29" i="1"/>
  <c r="V29" i="1"/>
  <c r="U29" i="1"/>
  <c r="T29" i="1"/>
  <c r="W27" i="1"/>
  <c r="V27" i="1"/>
  <c r="U27" i="1"/>
  <c r="T27" i="1"/>
  <c r="W24" i="1"/>
  <c r="V24" i="1"/>
  <c r="U24" i="1"/>
  <c r="T24" i="1"/>
  <c r="W21" i="1"/>
  <c r="W20" i="1"/>
  <c r="V20" i="1"/>
  <c r="U20" i="1"/>
  <c r="T20" i="1"/>
  <c r="W18" i="1"/>
  <c r="V18" i="1"/>
  <c r="U18" i="1"/>
  <c r="T18" i="1"/>
  <c r="W15" i="1"/>
  <c r="V15" i="1"/>
  <c r="U15" i="1"/>
  <c r="T15" i="1"/>
  <c r="W13" i="1"/>
  <c r="V13" i="1"/>
  <c r="U13" i="1"/>
  <c r="T13" i="1"/>
  <c r="W8" i="1"/>
  <c r="V8" i="1"/>
  <c r="U8" i="1"/>
  <c r="T8" i="1"/>
  <c r="T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2" i="1"/>
  <c r="U5" i="1" l="1"/>
  <c r="T21" i="1"/>
  <c r="T34" i="1"/>
  <c r="W39" i="1"/>
  <c r="W43" i="1"/>
  <c r="T53" i="1"/>
  <c r="W74" i="1"/>
  <c r="V78" i="1"/>
  <c r="W86" i="1"/>
  <c r="V89" i="1"/>
  <c r="V93" i="1"/>
  <c r="U101" i="1"/>
  <c r="T118" i="1"/>
  <c r="U123" i="1"/>
  <c r="T137" i="1"/>
  <c r="T158" i="1"/>
  <c r="W161" i="1"/>
  <c r="U179" i="1"/>
  <c r="T183" i="1"/>
  <c r="V185" i="1"/>
  <c r="W190" i="1"/>
  <c r="T201" i="1"/>
  <c r="W206" i="1"/>
  <c r="U227" i="1"/>
  <c r="V234" i="1"/>
  <c r="U245" i="1"/>
  <c r="T250" i="1"/>
  <c r="V258" i="1"/>
  <c r="T262" i="1"/>
  <c r="T273" i="1"/>
  <c r="U281" i="1"/>
  <c r="V285" i="1"/>
  <c r="U297" i="1"/>
  <c r="T43" i="1"/>
  <c r="W93" i="1"/>
  <c r="U158" i="1"/>
  <c r="T161" i="1"/>
  <c r="V179" i="1"/>
  <c r="U183" i="1"/>
  <c r="W185" i="1"/>
  <c r="T190" i="1"/>
  <c r="U201" i="1"/>
  <c r="T206" i="1"/>
  <c r="V227" i="1"/>
  <c r="W234" i="1"/>
  <c r="V245" i="1"/>
  <c r="U250" i="1"/>
  <c r="W258" i="1"/>
  <c r="U262" i="1"/>
  <c r="U273" i="1"/>
  <c r="V281" i="1"/>
  <c r="W285" i="1"/>
  <c r="V297" i="1"/>
  <c r="V5" i="1"/>
  <c r="U21" i="1"/>
  <c r="U34" i="1"/>
  <c r="T39" i="1"/>
  <c r="U53" i="1"/>
  <c r="T74" i="1"/>
  <c r="W78" i="1"/>
  <c r="T86" i="1"/>
  <c r="W89" i="1"/>
  <c r="V101" i="1"/>
  <c r="U118" i="1"/>
  <c r="V123" i="1"/>
  <c r="U137" i="1"/>
  <c r="Z5" i="1" l="1"/>
  <c r="Z8" i="1"/>
  <c r="Z13" i="1"/>
  <c r="Z15" i="1"/>
  <c r="Z18" i="1"/>
  <c r="Z20" i="1"/>
  <c r="Z21" i="1"/>
  <c r="Z24" i="1"/>
  <c r="Z27" i="1"/>
  <c r="Z29" i="1"/>
  <c r="Z30" i="1"/>
  <c r="Z34" i="1"/>
  <c r="Z36" i="1"/>
  <c r="Z39" i="1"/>
  <c r="Z43" i="1"/>
  <c r="Z44" i="1"/>
  <c r="Z46" i="1"/>
  <c r="Z49" i="1"/>
  <c r="Z51" i="1"/>
  <c r="Z53" i="1"/>
  <c r="Z57" i="1"/>
  <c r="Z58" i="1"/>
  <c r="Z59" i="1"/>
  <c r="Z60" i="1"/>
  <c r="Z64" i="1"/>
  <c r="Z69" i="1"/>
  <c r="Z71" i="1"/>
  <c r="Z74" i="1"/>
  <c r="Z76" i="1"/>
  <c r="Z78" i="1"/>
  <c r="Z79" i="1"/>
  <c r="Z80" i="1"/>
  <c r="Z83" i="1"/>
  <c r="Z84" i="1"/>
  <c r="Z86" i="1"/>
  <c r="Z87" i="1"/>
  <c r="Z89" i="1"/>
  <c r="Z93" i="1"/>
  <c r="Z97" i="1"/>
  <c r="Z98" i="1"/>
  <c r="Z101" i="1"/>
  <c r="Z106" i="1"/>
  <c r="Z108" i="1"/>
  <c r="Z110" i="1"/>
  <c r="Z111" i="1"/>
  <c r="Z116" i="1"/>
  <c r="Z118" i="1"/>
  <c r="Z119" i="1"/>
  <c r="Z123" i="1"/>
  <c r="Z125" i="1"/>
  <c r="Z126" i="1"/>
  <c r="Z130" i="1"/>
  <c r="Z134" i="1"/>
  <c r="Z136" i="1"/>
  <c r="Z137" i="1"/>
  <c r="Z142" i="1"/>
  <c r="Z144" i="1"/>
  <c r="Z146" i="1"/>
  <c r="Z147" i="1"/>
  <c r="Z149" i="1"/>
  <c r="Z152" i="1"/>
  <c r="Z154" i="1"/>
  <c r="Z156" i="1"/>
  <c r="Z158" i="1"/>
  <c r="Z160" i="1"/>
  <c r="Z161" i="1"/>
  <c r="Z163" i="1"/>
  <c r="Z164" i="1"/>
  <c r="Z167" i="1"/>
  <c r="Z169" i="1"/>
  <c r="Z170" i="1"/>
  <c r="Z173" i="1"/>
  <c r="Z176" i="1"/>
  <c r="Z179" i="1"/>
  <c r="Z183" i="1"/>
  <c r="Z184" i="1"/>
  <c r="Z185" i="1"/>
  <c r="Z186" i="1"/>
  <c r="Z190" i="1"/>
  <c r="Z192" i="1"/>
  <c r="Z196" i="1"/>
  <c r="Z199" i="1"/>
  <c r="Z201" i="1"/>
  <c r="Z202" i="1"/>
  <c r="Z204" i="1"/>
  <c r="Z206" i="1"/>
  <c r="Z209" i="1"/>
  <c r="Z211" i="1"/>
  <c r="Z213" i="1"/>
  <c r="Z214" i="1"/>
  <c r="Z219" i="1"/>
  <c r="Z220" i="1"/>
  <c r="Z224" i="1"/>
  <c r="Z227" i="1"/>
  <c r="Z230" i="1"/>
  <c r="Z232" i="1"/>
  <c r="Z234" i="1"/>
  <c r="Z236" i="1"/>
  <c r="Z240" i="1"/>
  <c r="Z243" i="1"/>
  <c r="Z245" i="1"/>
  <c r="Z248" i="1"/>
  <c r="Z250" i="1"/>
  <c r="Z251" i="1"/>
  <c r="Z254" i="1"/>
  <c r="Z258" i="1"/>
  <c r="Z260" i="1"/>
  <c r="Z262" i="1"/>
  <c r="Z265" i="1"/>
  <c r="Z267" i="1"/>
  <c r="Z270" i="1"/>
  <c r="Z273" i="1"/>
  <c r="Z276" i="1"/>
  <c r="Z280" i="1"/>
  <c r="Z281" i="1"/>
  <c r="Z282" i="1"/>
  <c r="Z284" i="1"/>
  <c r="Z285" i="1"/>
  <c r="Z289" i="1"/>
  <c r="Z290" i="1"/>
  <c r="Z294" i="1"/>
  <c r="Z296" i="1"/>
  <c r="Z297" i="1"/>
  <c r="Z301" i="1"/>
  <c r="Z302" i="1"/>
  <c r="Z305" i="1"/>
  <c r="Z308" i="1"/>
  <c r="Z312" i="1"/>
  <c r="Z313" i="1"/>
  <c r="Z314" i="1"/>
  <c r="Z316" i="1"/>
  <c r="Z319" i="1"/>
  <c r="Z322" i="1"/>
  <c r="Z326" i="1"/>
  <c r="Z327" i="1"/>
  <c r="Z330" i="1"/>
  <c r="Z331" i="1"/>
  <c r="Z334" i="1"/>
  <c r="Z336" i="1"/>
  <c r="Z337" i="1"/>
  <c r="Z340" i="1"/>
  <c r="Z342" i="1"/>
  <c r="Z344" i="1"/>
  <c r="Z346" i="1"/>
  <c r="Z348" i="1"/>
  <c r="Z350" i="1"/>
  <c r="Z354" i="1"/>
  <c r="Z357" i="1"/>
  <c r="Z358" i="1"/>
  <c r="Z361" i="1"/>
  <c r="Z362" i="1"/>
  <c r="Z366" i="1"/>
  <c r="Z367" i="1"/>
  <c r="Z368" i="1"/>
  <c r="Z371" i="1"/>
  <c r="Z374" i="1"/>
  <c r="Z378" i="1"/>
  <c r="Z380" i="1"/>
  <c r="Z382" i="1"/>
  <c r="Z385" i="1"/>
  <c r="Z388" i="1"/>
  <c r="Z390" i="1"/>
  <c r="Z393" i="1"/>
  <c r="Z395" i="1"/>
  <c r="Z396" i="1"/>
  <c r="Z399" i="1"/>
  <c r="Z401" i="1"/>
  <c r="Z403" i="1"/>
  <c r="Z406" i="1"/>
  <c r="Z408" i="1"/>
  <c r="Z411" i="1"/>
  <c r="Z413" i="1"/>
  <c r="Z415" i="1"/>
  <c r="Z418" i="1"/>
  <c r="Z419" i="1"/>
  <c r="Z423" i="1"/>
  <c r="Z424" i="1"/>
  <c r="Z426" i="1"/>
  <c r="Z427" i="1"/>
  <c r="Z430" i="1"/>
  <c r="Z436" i="1"/>
  <c r="Z437" i="1"/>
  <c r="Z438" i="1"/>
  <c r="Z440" i="1"/>
  <c r="Z443" i="1"/>
  <c r="Z445" i="1"/>
  <c r="Z446" i="1"/>
  <c r="Z451" i="1"/>
  <c r="Z452" i="1"/>
  <c r="Z454" i="1"/>
  <c r="Z457" i="1"/>
  <c r="Z459" i="1"/>
  <c r="Z462" i="1"/>
  <c r="Z463" i="1"/>
  <c r="Z467" i="1"/>
  <c r="Z469" i="1"/>
  <c r="Z470" i="1"/>
  <c r="Z472" i="1"/>
  <c r="Z476" i="1"/>
  <c r="Z477" i="1"/>
  <c r="Z479" i="1"/>
  <c r="Z481" i="1"/>
  <c r="Z482" i="1"/>
  <c r="Z486" i="1"/>
  <c r="Z488" i="1"/>
  <c r="Z490" i="1"/>
  <c r="Z491" i="1"/>
  <c r="Z493" i="1"/>
  <c r="Z495" i="1"/>
  <c r="Z500" i="1"/>
  <c r="Z501" i="1"/>
  <c r="Z504" i="1"/>
  <c r="Z507" i="1"/>
  <c r="Z508" i="1"/>
  <c r="Z511" i="1"/>
  <c r="Z512" i="1"/>
  <c r="Z516" i="1"/>
  <c r="Z521" i="1"/>
  <c r="Z522" i="1"/>
  <c r="Z526" i="1"/>
  <c r="Z528" i="1"/>
  <c r="Z529" i="1"/>
  <c r="Z532" i="1"/>
  <c r="Z533" i="1"/>
  <c r="Z536" i="1"/>
  <c r="Z539" i="1"/>
  <c r="Z541" i="1"/>
  <c r="Z544" i="1"/>
  <c r="Z549" i="1"/>
  <c r="Z550" i="1"/>
  <c r="Z554" i="1"/>
  <c r="Z557" i="1"/>
  <c r="Z559" i="1"/>
  <c r="Z565" i="1"/>
  <c r="Z567" i="1"/>
  <c r="Z569" i="1"/>
  <c r="Z570" i="1"/>
  <c r="Z571" i="1"/>
  <c r="Z574" i="1"/>
  <c r="Z580" i="1"/>
  <c r="Z582" i="1"/>
  <c r="Z588" i="1"/>
  <c r="Z591" i="1"/>
  <c r="Z596" i="1"/>
  <c r="Z600" i="1"/>
  <c r="Z601" i="1"/>
  <c r="Z603" i="1"/>
  <c r="Z606" i="1"/>
  <c r="Z608" i="1"/>
  <c r="Z610" i="1"/>
  <c r="Z611" i="1"/>
  <c r="Z616" i="1"/>
  <c r="Z618" i="1"/>
  <c r="Z622" i="1"/>
  <c r="Z626" i="1"/>
  <c r="Z629" i="1"/>
  <c r="Z632" i="1"/>
  <c r="Z633" i="1"/>
  <c r="Z637" i="1"/>
  <c r="Z641" i="1"/>
  <c r="Z645" i="1"/>
  <c r="Z646" i="1"/>
  <c r="Z649" i="1"/>
  <c r="Z653" i="1"/>
  <c r="Z656" i="1"/>
  <c r="Z657" i="1"/>
  <c r="Z659" i="1"/>
  <c r="Z664" i="1"/>
  <c r="Z667" i="1"/>
  <c r="Z668" i="1"/>
  <c r="Z670" i="1"/>
  <c r="Z674" i="1"/>
  <c r="Z675" i="1"/>
  <c r="Z678" i="1"/>
  <c r="Z679" i="1"/>
  <c r="Z683" i="1"/>
  <c r="Z684" i="1"/>
  <c r="Z685" i="1"/>
  <c r="Z687" i="1"/>
  <c r="Z690" i="1"/>
  <c r="Z692" i="1"/>
  <c r="Z698" i="1"/>
  <c r="Z700" i="1"/>
  <c r="Z703" i="1"/>
  <c r="Z704" i="1"/>
  <c r="Z708" i="1"/>
  <c r="Z710" i="1"/>
  <c r="Z712" i="1"/>
  <c r="Z713" i="1"/>
  <c r="Z715" i="1"/>
  <c r="Z717" i="1"/>
  <c r="Y5" i="1"/>
  <c r="Y8" i="1"/>
  <c r="Y13" i="1"/>
  <c r="Y15" i="1"/>
  <c r="Y18" i="1"/>
  <c r="Y20" i="1"/>
  <c r="Y21" i="1"/>
  <c r="Y24" i="1"/>
  <c r="Y27" i="1"/>
  <c r="Y29" i="1"/>
  <c r="Y30" i="1"/>
  <c r="Y34" i="1"/>
  <c r="Y36" i="1"/>
  <c r="Y39" i="1"/>
  <c r="Y43" i="1"/>
  <c r="Y44" i="1"/>
  <c r="Y46" i="1"/>
  <c r="Y49" i="1"/>
  <c r="Y51" i="1"/>
  <c r="Y53" i="1"/>
  <c r="Y57" i="1"/>
  <c r="Y58" i="1"/>
  <c r="Y59" i="1"/>
  <c r="Y60" i="1"/>
  <c r="Y64" i="1"/>
  <c r="Y69" i="1"/>
  <c r="Y71" i="1"/>
  <c r="Y74" i="1"/>
  <c r="Y76" i="1"/>
  <c r="Y78" i="1"/>
  <c r="Y79" i="1"/>
  <c r="Y80" i="1"/>
  <c r="Y83" i="1"/>
  <c r="Y84" i="1"/>
  <c r="Y86" i="1"/>
  <c r="Y87" i="1"/>
  <c r="Y89" i="1"/>
  <c r="Y93" i="1"/>
  <c r="Y97" i="1"/>
  <c r="Y98" i="1"/>
  <c r="Y101" i="1"/>
  <c r="Y106" i="1"/>
  <c r="Y108" i="1"/>
  <c r="Y110" i="1"/>
  <c r="Y111" i="1"/>
  <c r="Y116" i="1"/>
  <c r="Y118" i="1"/>
  <c r="Y119" i="1"/>
  <c r="Y123" i="1"/>
  <c r="Y125" i="1"/>
  <c r="Y126" i="1"/>
  <c r="Y130" i="1"/>
  <c r="Y134" i="1"/>
  <c r="Y136" i="1"/>
  <c r="Y137" i="1"/>
  <c r="Y142" i="1"/>
  <c r="Y144" i="1"/>
  <c r="Y146" i="1"/>
  <c r="Y147" i="1"/>
  <c r="Y149" i="1"/>
  <c r="Y152" i="1"/>
  <c r="Y154" i="1"/>
  <c r="Y156" i="1"/>
  <c r="Y158" i="1"/>
  <c r="Y160" i="1"/>
  <c r="Y161" i="1"/>
  <c r="Y163" i="1"/>
  <c r="Y164" i="1"/>
  <c r="Y167" i="1"/>
  <c r="Y169" i="1"/>
  <c r="Y170" i="1"/>
  <c r="Y173" i="1"/>
  <c r="Y176" i="1"/>
  <c r="Y179" i="1"/>
  <c r="Y183" i="1"/>
  <c r="Y184" i="1"/>
  <c r="Y185" i="1"/>
  <c r="Y186" i="1"/>
  <c r="Y190" i="1"/>
  <c r="Y192" i="1"/>
  <c r="Y196" i="1"/>
  <c r="Y199" i="1"/>
  <c r="Y201" i="1"/>
  <c r="Y202" i="1"/>
  <c r="Y204" i="1"/>
  <c r="Y206" i="1"/>
  <c r="Y209" i="1"/>
  <c r="Y211" i="1"/>
  <c r="Y213" i="1"/>
  <c r="Y214" i="1"/>
  <c r="Y219" i="1"/>
  <c r="Y220" i="1"/>
  <c r="Y224" i="1"/>
  <c r="Y227" i="1"/>
  <c r="Y230" i="1"/>
  <c r="Y232" i="1"/>
  <c r="Y234" i="1"/>
  <c r="Y236" i="1"/>
  <c r="Y240" i="1"/>
  <c r="Y243" i="1"/>
  <c r="Y245" i="1"/>
  <c r="Y248" i="1"/>
  <c r="Y250" i="1"/>
  <c r="Y251" i="1"/>
  <c r="Y254" i="1"/>
  <c r="Y258" i="1"/>
  <c r="Y260" i="1"/>
  <c r="Y262" i="1"/>
  <c r="Y265" i="1"/>
  <c r="Y267" i="1"/>
  <c r="Y270" i="1"/>
  <c r="Y273" i="1"/>
  <c r="Y276" i="1"/>
  <c r="Y280" i="1"/>
  <c r="Y281" i="1"/>
  <c r="Y282" i="1"/>
  <c r="Y284" i="1"/>
  <c r="Y285" i="1"/>
  <c r="Y289" i="1"/>
  <c r="Y290" i="1"/>
  <c r="Y294" i="1"/>
  <c r="Y296" i="1"/>
  <c r="Y297" i="1"/>
  <c r="Y301" i="1"/>
  <c r="Y302" i="1"/>
  <c r="Y305" i="1"/>
  <c r="Y308" i="1"/>
  <c r="Y312" i="1"/>
  <c r="Y313" i="1"/>
  <c r="Y314" i="1"/>
  <c r="Y316" i="1"/>
  <c r="Y319" i="1"/>
  <c r="Y322" i="1"/>
  <c r="Y326" i="1"/>
  <c r="Y327" i="1"/>
  <c r="Y330" i="1"/>
  <c r="Y331" i="1"/>
  <c r="Y334" i="1"/>
  <c r="Y336" i="1"/>
  <c r="Y337" i="1"/>
  <c r="Y340" i="1"/>
  <c r="Y342" i="1"/>
  <c r="Y344" i="1"/>
  <c r="Y346" i="1"/>
  <c r="Y348" i="1"/>
  <c r="Y350" i="1"/>
  <c r="Y354" i="1"/>
  <c r="Y357" i="1"/>
  <c r="Y358" i="1"/>
  <c r="Y361" i="1"/>
  <c r="Y362" i="1"/>
  <c r="Y366" i="1"/>
  <c r="Y367" i="1"/>
  <c r="Y368" i="1"/>
  <c r="Y371" i="1"/>
  <c r="Y374" i="1"/>
  <c r="Y378" i="1"/>
  <c r="Y380" i="1"/>
  <c r="Y382" i="1"/>
  <c r="Y385" i="1"/>
  <c r="Y388" i="1"/>
  <c r="Y390" i="1"/>
  <c r="Y393" i="1"/>
  <c r="Y395" i="1"/>
  <c r="Y396" i="1"/>
  <c r="Y399" i="1"/>
  <c r="Y401" i="1"/>
  <c r="Y403" i="1"/>
  <c r="Y406" i="1"/>
  <c r="Y408" i="1"/>
  <c r="Y411" i="1"/>
  <c r="Y413" i="1"/>
  <c r="Y415" i="1"/>
  <c r="Y418" i="1"/>
  <c r="Y419" i="1"/>
  <c r="Y423" i="1"/>
  <c r="Y424" i="1"/>
  <c r="Y426" i="1"/>
  <c r="Y427" i="1"/>
  <c r="Y430" i="1"/>
  <c r="Y436" i="1"/>
  <c r="Y437" i="1"/>
  <c r="Y438" i="1"/>
  <c r="Y440" i="1"/>
  <c r="Y443" i="1"/>
  <c r="Y445" i="1"/>
  <c r="Y446" i="1"/>
  <c r="Y451" i="1"/>
  <c r="Y452" i="1"/>
  <c r="Y454" i="1"/>
  <c r="Y457" i="1"/>
  <c r="Y459" i="1"/>
  <c r="Y462" i="1"/>
  <c r="Y463" i="1"/>
  <c r="Y467" i="1"/>
  <c r="Y469" i="1"/>
  <c r="Y470" i="1"/>
  <c r="Y472" i="1"/>
  <c r="Y476" i="1"/>
  <c r="Y477" i="1"/>
  <c r="Y479" i="1"/>
  <c r="Y481" i="1"/>
  <c r="Y482" i="1"/>
  <c r="Y486" i="1"/>
  <c r="Y488" i="1"/>
  <c r="Y490" i="1"/>
  <c r="Y491" i="1"/>
  <c r="Y493" i="1"/>
  <c r="Y495" i="1"/>
  <c r="Y500" i="1"/>
  <c r="Y501" i="1"/>
  <c r="Y504" i="1"/>
  <c r="Y507" i="1"/>
  <c r="Y508" i="1"/>
  <c r="Y511" i="1"/>
  <c r="Y512" i="1"/>
  <c r="Y516" i="1"/>
  <c r="Y521" i="1"/>
  <c r="Y522" i="1"/>
  <c r="Y526" i="1"/>
  <c r="Y528" i="1"/>
  <c r="Y529" i="1"/>
  <c r="Y532" i="1"/>
  <c r="Y533" i="1"/>
  <c r="Y536" i="1"/>
  <c r="Y539" i="1"/>
  <c r="Y541" i="1"/>
  <c r="Y544" i="1"/>
  <c r="Y549" i="1"/>
  <c r="Y550" i="1"/>
  <c r="Y554" i="1"/>
  <c r="Y557" i="1"/>
  <c r="Y559" i="1"/>
  <c r="Y565" i="1"/>
  <c r="Y567" i="1"/>
  <c r="Y569" i="1"/>
  <c r="Y570" i="1"/>
  <c r="Y571" i="1"/>
  <c r="Y574" i="1"/>
  <c r="Y580" i="1"/>
  <c r="Y582" i="1"/>
  <c r="Y588" i="1"/>
  <c r="Y591" i="1"/>
  <c r="Y596" i="1"/>
  <c r="Y600" i="1"/>
  <c r="Y601" i="1"/>
  <c r="Y603" i="1"/>
  <c r="Y606" i="1"/>
  <c r="Y608" i="1"/>
  <c r="Y610" i="1"/>
  <c r="Y611" i="1"/>
  <c r="Y616" i="1"/>
  <c r="Y618" i="1"/>
  <c r="Y622" i="1"/>
  <c r="Y626" i="1"/>
  <c r="Y629" i="1"/>
  <c r="Y632" i="1"/>
  <c r="Y633" i="1"/>
  <c r="Y637" i="1"/>
  <c r="Y641" i="1"/>
  <c r="Y645" i="1"/>
  <c r="Y646" i="1"/>
  <c r="Y649" i="1"/>
  <c r="Y653" i="1"/>
  <c r="Y656" i="1"/>
  <c r="Y657" i="1"/>
  <c r="Y659" i="1"/>
  <c r="Y664" i="1"/>
  <c r="Y667" i="1"/>
  <c r="Y668" i="1"/>
  <c r="Y670" i="1"/>
  <c r="Y674" i="1"/>
  <c r="Y675" i="1"/>
  <c r="Y678" i="1"/>
  <c r="Y679" i="1"/>
  <c r="Y683" i="1"/>
  <c r="Y684" i="1"/>
  <c r="Y685" i="1"/>
  <c r="Y687" i="1"/>
  <c r="Y690" i="1"/>
  <c r="Y692" i="1"/>
  <c r="Y698" i="1"/>
  <c r="Y700" i="1"/>
  <c r="Y703" i="1"/>
  <c r="Y704" i="1"/>
  <c r="Y708" i="1"/>
  <c r="Y710" i="1"/>
  <c r="Y712" i="1"/>
  <c r="Y713" i="1"/>
  <c r="Y715" i="1"/>
  <c r="Y717" i="1"/>
  <c r="X5" i="1"/>
  <c r="X8" i="1"/>
  <c r="X13" i="1"/>
  <c r="X15" i="1"/>
  <c r="X18" i="1"/>
  <c r="X20" i="1"/>
  <c r="X21" i="1"/>
  <c r="X24" i="1"/>
  <c r="X27" i="1"/>
  <c r="X29" i="1"/>
  <c r="X30" i="1"/>
  <c r="X34" i="1"/>
  <c r="X36" i="1"/>
  <c r="X39" i="1"/>
  <c r="X43" i="1"/>
  <c r="X44" i="1"/>
  <c r="X46" i="1"/>
  <c r="X49" i="1"/>
  <c r="X51" i="1"/>
  <c r="X53" i="1"/>
  <c r="X57" i="1"/>
  <c r="X58" i="1"/>
  <c r="X59" i="1"/>
  <c r="X60" i="1"/>
  <c r="X64" i="1"/>
  <c r="X69" i="1"/>
  <c r="X71" i="1"/>
  <c r="X74" i="1"/>
  <c r="X76" i="1"/>
  <c r="X78" i="1"/>
  <c r="X79" i="1"/>
  <c r="X80" i="1"/>
  <c r="X83" i="1"/>
  <c r="X84" i="1"/>
  <c r="X86" i="1"/>
  <c r="X87" i="1"/>
  <c r="X89" i="1"/>
  <c r="X93" i="1"/>
  <c r="X97" i="1"/>
  <c r="X98" i="1"/>
  <c r="X101" i="1"/>
  <c r="X106" i="1"/>
  <c r="X108" i="1"/>
  <c r="X110" i="1"/>
  <c r="X111" i="1"/>
  <c r="X116" i="1"/>
  <c r="X118" i="1"/>
  <c r="X119" i="1"/>
  <c r="X123" i="1"/>
  <c r="X125" i="1"/>
  <c r="X126" i="1"/>
  <c r="X130" i="1"/>
  <c r="X134" i="1"/>
  <c r="X136" i="1"/>
  <c r="X137" i="1"/>
  <c r="X142" i="1"/>
  <c r="X144" i="1"/>
  <c r="X146" i="1"/>
  <c r="X147" i="1"/>
  <c r="X149" i="1"/>
  <c r="X152" i="1"/>
  <c r="X154" i="1"/>
  <c r="X156" i="1"/>
  <c r="X158" i="1"/>
  <c r="X160" i="1"/>
  <c r="X161" i="1"/>
  <c r="X163" i="1"/>
  <c r="X164" i="1"/>
  <c r="X167" i="1"/>
  <c r="X169" i="1"/>
  <c r="X170" i="1"/>
  <c r="X173" i="1"/>
  <c r="X176" i="1"/>
  <c r="X179" i="1"/>
  <c r="X183" i="1"/>
  <c r="X184" i="1"/>
  <c r="X185" i="1"/>
  <c r="X186" i="1"/>
  <c r="X190" i="1"/>
  <c r="X192" i="1"/>
  <c r="X196" i="1"/>
  <c r="X199" i="1"/>
  <c r="X201" i="1"/>
  <c r="X202" i="1"/>
  <c r="X204" i="1"/>
  <c r="X206" i="1"/>
  <c r="X209" i="1"/>
  <c r="X211" i="1"/>
  <c r="X213" i="1"/>
  <c r="X214" i="1"/>
  <c r="X219" i="1"/>
  <c r="X220" i="1"/>
  <c r="X224" i="1"/>
  <c r="X227" i="1"/>
  <c r="X230" i="1"/>
  <c r="X232" i="1"/>
  <c r="X234" i="1"/>
  <c r="X236" i="1"/>
  <c r="X240" i="1"/>
  <c r="X243" i="1"/>
  <c r="X245" i="1"/>
  <c r="X248" i="1"/>
  <c r="X250" i="1"/>
  <c r="X251" i="1"/>
  <c r="X254" i="1"/>
  <c r="X258" i="1"/>
  <c r="X260" i="1"/>
  <c r="X262" i="1"/>
  <c r="X265" i="1"/>
  <c r="X267" i="1"/>
  <c r="X270" i="1"/>
  <c r="X273" i="1"/>
  <c r="X276" i="1"/>
  <c r="X280" i="1"/>
  <c r="X281" i="1"/>
  <c r="X282" i="1"/>
  <c r="X284" i="1"/>
  <c r="X285" i="1"/>
  <c r="X289" i="1"/>
  <c r="X290" i="1"/>
  <c r="X294" i="1"/>
  <c r="X296" i="1"/>
  <c r="X297" i="1"/>
  <c r="X301" i="1"/>
  <c r="X302" i="1"/>
  <c r="X305" i="1"/>
  <c r="X308" i="1"/>
  <c r="X312" i="1"/>
  <c r="X313" i="1"/>
  <c r="X314" i="1"/>
  <c r="X316" i="1"/>
  <c r="X319" i="1"/>
  <c r="X322" i="1"/>
  <c r="X326" i="1"/>
  <c r="X327" i="1"/>
  <c r="X330" i="1"/>
  <c r="X331" i="1"/>
  <c r="X334" i="1"/>
  <c r="X336" i="1"/>
  <c r="X337" i="1"/>
  <c r="X340" i="1"/>
  <c r="X342" i="1"/>
  <c r="X344" i="1"/>
  <c r="X346" i="1"/>
  <c r="X348" i="1"/>
  <c r="X350" i="1"/>
  <c r="X354" i="1"/>
  <c r="X357" i="1"/>
  <c r="X358" i="1"/>
  <c r="X361" i="1"/>
  <c r="X362" i="1"/>
  <c r="X366" i="1"/>
  <c r="X367" i="1"/>
  <c r="X368" i="1"/>
  <c r="X371" i="1"/>
  <c r="X374" i="1"/>
  <c r="X378" i="1"/>
  <c r="X380" i="1"/>
  <c r="X382" i="1"/>
  <c r="X385" i="1"/>
  <c r="X388" i="1"/>
  <c r="X390" i="1"/>
  <c r="X393" i="1"/>
  <c r="X395" i="1"/>
  <c r="X396" i="1"/>
  <c r="X399" i="1"/>
  <c r="X401" i="1"/>
  <c r="X403" i="1"/>
  <c r="X406" i="1"/>
  <c r="X408" i="1"/>
  <c r="X411" i="1"/>
  <c r="X413" i="1"/>
  <c r="X415" i="1"/>
  <c r="X418" i="1"/>
  <c r="X419" i="1"/>
  <c r="X423" i="1"/>
  <c r="X424" i="1"/>
  <c r="X426" i="1"/>
  <c r="X427" i="1"/>
  <c r="X430" i="1"/>
  <c r="X436" i="1"/>
  <c r="X437" i="1"/>
  <c r="X438" i="1"/>
  <c r="X440" i="1"/>
  <c r="X443" i="1"/>
  <c r="X445" i="1"/>
  <c r="X446" i="1"/>
  <c r="X451" i="1"/>
  <c r="X452" i="1"/>
  <c r="X454" i="1"/>
  <c r="X457" i="1"/>
  <c r="X459" i="1"/>
  <c r="X462" i="1"/>
  <c r="X463" i="1"/>
  <c r="X467" i="1"/>
  <c r="X469" i="1"/>
  <c r="X470" i="1"/>
  <c r="X472" i="1"/>
  <c r="X476" i="1"/>
  <c r="X477" i="1"/>
  <c r="X479" i="1"/>
  <c r="X481" i="1"/>
  <c r="X482" i="1"/>
  <c r="X486" i="1"/>
  <c r="X488" i="1"/>
  <c r="X490" i="1"/>
  <c r="X491" i="1"/>
  <c r="X493" i="1"/>
  <c r="X495" i="1"/>
  <c r="X500" i="1"/>
  <c r="X501" i="1"/>
  <c r="X504" i="1"/>
  <c r="X507" i="1"/>
  <c r="X508" i="1"/>
  <c r="X511" i="1"/>
  <c r="X512" i="1"/>
  <c r="X516" i="1"/>
  <c r="X521" i="1"/>
  <c r="X522" i="1"/>
  <c r="X526" i="1"/>
  <c r="X528" i="1"/>
  <c r="X529" i="1"/>
  <c r="X532" i="1"/>
  <c r="X533" i="1"/>
  <c r="X536" i="1"/>
  <c r="X539" i="1"/>
  <c r="X541" i="1"/>
  <c r="X544" i="1"/>
  <c r="X549" i="1"/>
  <c r="X550" i="1"/>
  <c r="X554" i="1"/>
  <c r="X557" i="1"/>
  <c r="X559" i="1"/>
  <c r="X565" i="1"/>
  <c r="X567" i="1"/>
  <c r="X569" i="1"/>
  <c r="X570" i="1"/>
  <c r="X571" i="1"/>
  <c r="X574" i="1"/>
  <c r="X580" i="1"/>
  <c r="X582" i="1"/>
  <c r="X588" i="1"/>
  <c r="X591" i="1"/>
  <c r="X596" i="1"/>
  <c r="X600" i="1"/>
  <c r="X601" i="1"/>
  <c r="X603" i="1"/>
  <c r="X606" i="1"/>
  <c r="X608" i="1"/>
  <c r="X610" i="1"/>
  <c r="X611" i="1"/>
  <c r="X616" i="1"/>
  <c r="X618" i="1"/>
  <c r="X622" i="1"/>
  <c r="X626" i="1"/>
  <c r="X629" i="1"/>
  <c r="X632" i="1"/>
  <c r="X633" i="1"/>
  <c r="X637" i="1"/>
  <c r="X641" i="1"/>
  <c r="X645" i="1"/>
  <c r="X646" i="1"/>
  <c r="X649" i="1"/>
  <c r="X653" i="1"/>
  <c r="X656" i="1"/>
  <c r="X657" i="1"/>
  <c r="X659" i="1"/>
  <c r="X664" i="1"/>
  <c r="X667" i="1"/>
  <c r="X668" i="1"/>
  <c r="X670" i="1"/>
  <c r="X674" i="1"/>
  <c r="X675" i="1"/>
  <c r="X678" i="1"/>
  <c r="X679" i="1"/>
  <c r="X683" i="1"/>
  <c r="X684" i="1"/>
  <c r="X685" i="1"/>
  <c r="X687" i="1"/>
  <c r="X690" i="1"/>
  <c r="X692" i="1"/>
  <c r="X698" i="1"/>
  <c r="X700" i="1"/>
  <c r="X703" i="1"/>
  <c r="X704" i="1"/>
  <c r="X708" i="1"/>
  <c r="X710" i="1"/>
  <c r="X712" i="1"/>
  <c r="X713" i="1"/>
  <c r="X715" i="1"/>
  <c r="X717" i="1"/>
  <c r="AC2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Office-Benutzer</author>
  </authors>
  <commentList>
    <comment ref="G1" authorId="0" shapeId="0" xr:uid="{E5D2BFC0-C5E7-9B4F-8B5B-955392A1081B}">
      <text>
        <r>
          <rPr>
            <b/>
            <sz val="10"/>
            <color rgb="FF000000"/>
            <rFont val="Tahoma"/>
            <family val="2"/>
          </rPr>
          <t>Microsoft Office-Benutzer: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Liste der Abkürzungen:
</t>
        </r>
        <r>
          <rPr>
            <sz val="10"/>
            <color rgb="FF000000"/>
            <rFont val="Calibri"/>
            <family val="2"/>
          </rPr>
          <t xml:space="preserve">BK = Bundeskanzler/in
</t>
        </r>
        <r>
          <rPr>
            <sz val="10"/>
            <color rgb="FF000000"/>
            <rFont val="Calibri"/>
            <family val="2"/>
          </rPr>
          <t xml:space="preserve">Min = Minister/in
</t>
        </r>
        <r>
          <rPr>
            <sz val="10"/>
            <color rgb="FF000000"/>
            <rFont val="Calibri"/>
            <family val="2"/>
          </rPr>
          <t xml:space="preserve">FV = Fraktionsvorsitzende/r
</t>
        </r>
        <r>
          <rPr>
            <sz val="10"/>
            <color rgb="FF000000"/>
            <rFont val="Calibri"/>
            <family val="2"/>
          </rPr>
          <t xml:space="preserve">FVize = Fraktionsvize
</t>
        </r>
        <r>
          <rPr>
            <sz val="10"/>
            <color rgb="FF000000"/>
            <rFont val="Calibri"/>
            <family val="2"/>
          </rPr>
          <t xml:space="preserve">GS = Generalsekretär/in
</t>
        </r>
        <r>
          <rPr>
            <sz val="10"/>
            <color rgb="FF000000"/>
            <rFont val="Calibri"/>
            <family val="2"/>
          </rPr>
          <t xml:space="preserve">PGF = Parlamentarische/r Geschäftsführer/in
</t>
        </r>
        <r>
          <rPr>
            <sz val="10"/>
            <color rgb="FF000000"/>
            <rFont val="Calibri"/>
            <family val="2"/>
          </rPr>
          <t xml:space="preserve">PStS = Parlamentarische/r Staatssekretär/in
</t>
        </r>
        <r>
          <rPr>
            <sz val="10"/>
            <color rgb="FF000000"/>
            <rFont val="Calibri"/>
            <family val="2"/>
          </rPr>
          <t xml:space="preserve">PV = Parteivorsitzende/r
</t>
        </r>
        <r>
          <rPr>
            <sz val="10"/>
            <color rgb="FF000000"/>
            <rFont val="Calibri"/>
            <family val="2"/>
          </rPr>
          <t>Prä = Bundestagspräsidium</t>
        </r>
      </text>
    </comment>
  </commentList>
</comments>
</file>

<file path=xl/sharedStrings.xml><?xml version="1.0" encoding="utf-8"?>
<sst xmlns="http://schemas.openxmlformats.org/spreadsheetml/2006/main" count="6913" uniqueCount="2216">
  <si>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</si>
  <si>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</si>
  <si>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</si>
  <si>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</si>
  <si>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</si>
  <si>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</si>
  <si>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</si>
  <si>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</si>
  <si>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</si>
  <si>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</si>
  <si>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</si>
  <si>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</si>
  <si>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</si>
  <si>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</si>
  <si>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</si>
  <si>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</si>
  <si>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WK-Nr.</t>
  </si>
  <si>
    <t>Roth</t>
  </si>
  <si>
    <t>Lübeck</t>
  </si>
  <si>
    <t>Flensburg – Schleswig</t>
  </si>
  <si>
    <t>Nordfriesland – Dithmarschen Nord</t>
  </si>
  <si>
    <t>Steinburg – Dithmarschen Süd</t>
  </si>
  <si>
    <t>Rendsburg-Eckernförde</t>
  </si>
  <si>
    <t>Kiel</t>
  </si>
  <si>
    <t>Plön – Neumünster</t>
  </si>
  <si>
    <t>Pinneberg</t>
  </si>
  <si>
    <t>Segeberg – Stormarn-Mitte</t>
  </si>
  <si>
    <t>Ostholstein – Stormarn-Nord</t>
  </si>
  <si>
    <t>Herzogtum Lauenburg – Stormarn-Süd</t>
  </si>
  <si>
    <t>Schwerin – Ludwigslust-Parchim I – Nordwestmecklenburg I</t>
  </si>
  <si>
    <t>Ludwigslust-Parchim II – Nordwestmecklenburg II – Landkreis Rostock I</t>
  </si>
  <si>
    <t>Rostock – Landkreis Rostock II</t>
  </si>
  <si>
    <t>Vorpommern-Rügen – Vorpommern-Greifswald I</t>
  </si>
  <si>
    <t>Mecklenburgische Seenplatte I – Vorpommern-Greifswald II</t>
  </si>
  <si>
    <t>Mecklenburgische Seenplatte II – Landkreis Rostock III</t>
  </si>
  <si>
    <t>Hamburg-Mitte</t>
  </si>
  <si>
    <t>Hamburg-Altona</t>
  </si>
  <si>
    <t>Hamburg-Eimsbüttel</t>
  </si>
  <si>
    <t>Hamburg-Nord</t>
  </si>
  <si>
    <t>Hamburg-Wandsbek</t>
  </si>
  <si>
    <t>Hamburg-Bergedorf – Harburg</t>
  </si>
  <si>
    <t>Aurich – Emden</t>
  </si>
  <si>
    <t>Unterems</t>
  </si>
  <si>
    <t>Friesland – Wilhelmshaven – Wittmund</t>
  </si>
  <si>
    <t>Oldenburg – Ammerland</t>
  </si>
  <si>
    <t>Delmenhorst – Wesermarsch – Oldenburg-Land</t>
  </si>
  <si>
    <t>Cuxhaven – Stade II</t>
  </si>
  <si>
    <t>Stade I – Rotenburg II</t>
  </si>
  <si>
    <t>Mittelems</t>
  </si>
  <si>
    <t>Cloppenburg – Vechta</t>
  </si>
  <si>
    <t>Diepholz – Nienburg I</t>
  </si>
  <si>
    <t>Osterholz – Verden</t>
  </si>
  <si>
    <t>Rotenburg I – Heidekreis</t>
  </si>
  <si>
    <t>Harburg</t>
  </si>
  <si>
    <t>Lüchow-Dannenberg – Lüneburg</t>
  </si>
  <si>
    <t>Osnabrück-Land</t>
  </si>
  <si>
    <t>Stadt Osnabrück</t>
  </si>
  <si>
    <t>Nienburg II – Schaumburg</t>
  </si>
  <si>
    <t>Stadt Hannover I</t>
  </si>
  <si>
    <t>Stadt Hannover II</t>
  </si>
  <si>
    <t>Hannover-Land I</t>
  </si>
  <si>
    <t>Celle – Uelzen</t>
  </si>
  <si>
    <t>Gifhorn – Peine</t>
  </si>
  <si>
    <t>Hameln-Pyrmont – Holzminden</t>
  </si>
  <si>
    <t>Hannover-Land II</t>
  </si>
  <si>
    <t>Hildesheim</t>
  </si>
  <si>
    <t>Salzgitter – Wolfenbüttel</t>
  </si>
  <si>
    <t>Braunschweig</t>
  </si>
  <si>
    <t>Helmstedt – Wolfsburg</t>
  </si>
  <si>
    <t>Goslar – Northeim – Osterode</t>
  </si>
  <si>
    <t>Göttingen</t>
  </si>
  <si>
    <t>Bremen I</t>
  </si>
  <si>
    <t>Bremen II – Bremerhaven</t>
  </si>
  <si>
    <t>Prignitz – Ostprignitz-Ruppin – Havelland I</t>
  </si>
  <si>
    <t>Uckermark – Barnim I</t>
  </si>
  <si>
    <t>Oberhavel – Havelland II</t>
  </si>
  <si>
    <t>Märkisch-Oderland – Barnim II</t>
  </si>
  <si>
    <t>Brandenburg an der Havel – Potsdam-Mittelmark I – Havelland III – Teltow-Fläming I</t>
  </si>
  <si>
    <t>Potsdam – Potsdam-Mittelmark II – Teltow-Fläming II</t>
  </si>
  <si>
    <t>Dahme-Spreewald – Teltow-Fläming III – Oberspreewald-Lausitz I</t>
  </si>
  <si>
    <t>Frankfurt (Oder) – Oder-Spree</t>
  </si>
  <si>
    <t>Cottbus – Spree-Neiße</t>
  </si>
  <si>
    <t>Elbe-Elster – Oberspreewald-Lausitz II</t>
  </si>
  <si>
    <t>Altmark</t>
  </si>
  <si>
    <t>Börde – Jerichower Land</t>
  </si>
  <si>
    <t>Harz</t>
  </si>
  <si>
    <t>Magdeburg</t>
  </si>
  <si>
    <t>Dessau – Wittenberg</t>
  </si>
  <si>
    <t>Anhalt</t>
  </si>
  <si>
    <t>Halle</t>
  </si>
  <si>
    <t>Burgenland – Saalekreis</t>
  </si>
  <si>
    <t>Mansfeld</t>
  </si>
  <si>
    <t>Berlin-Mitte</t>
  </si>
  <si>
    <t>Berlin-Pankow</t>
  </si>
  <si>
    <t>Berlin-Reinickendorf</t>
  </si>
  <si>
    <t>Berlin-Spandau – Charlottenburg Nord</t>
  </si>
  <si>
    <t>Berlin-Steglitz-Zehlendorf</t>
  </si>
  <si>
    <t>Berlin-Charlottenburg-Wilmersdorf</t>
  </si>
  <si>
    <t>Berlin-Tempelhof-Schöneberg</t>
  </si>
  <si>
    <t>Berlin-Neukölln</t>
  </si>
  <si>
    <t>Berlin-Friedrichshain-Kreuzberg – Prenzlauer Berg Ost</t>
  </si>
  <si>
    <t>Berlin-Treptow-Köpenick</t>
  </si>
  <si>
    <t>Berlin-Marzahn-Hellersdorf</t>
  </si>
  <si>
    <t>Berlin-Lichtenberg</t>
  </si>
  <si>
    <t>Aachen I</t>
  </si>
  <si>
    <t>Aachen II</t>
  </si>
  <si>
    <t>Heinsberg</t>
  </si>
  <si>
    <t>Düren</t>
  </si>
  <si>
    <t>Rhein-Erft-Kreis I</t>
  </si>
  <si>
    <t>Euskirchen – Rhein-Erft-Kreis II</t>
  </si>
  <si>
    <t>Köln I</t>
  </si>
  <si>
    <t>Köln II</t>
  </si>
  <si>
    <t>Köln III</t>
  </si>
  <si>
    <t>Bonn</t>
  </si>
  <si>
    <t>Rhein-Sieg-Kreis I</t>
  </si>
  <si>
    <t>Rhein-Sieg-Kreis II</t>
  </si>
  <si>
    <t>Oberbergischer Kreis</t>
  </si>
  <si>
    <t>Rheinisch-Bergischer Kreis</t>
  </si>
  <si>
    <t>Leverkusen – Köln IV</t>
  </si>
  <si>
    <t>Wuppertal I</t>
  </si>
  <si>
    <t>Solingen – Remscheid – Wuppertal II</t>
  </si>
  <si>
    <t>Mettmann I</t>
  </si>
  <si>
    <t>Mettmann II</t>
  </si>
  <si>
    <t>Düsseldorf I</t>
  </si>
  <si>
    <t>Düsseldorf II</t>
  </si>
  <si>
    <t>Neuss I</t>
  </si>
  <si>
    <t>Mönchengladbach</t>
  </si>
  <si>
    <t>Krefeld I – Neuss II</t>
  </si>
  <si>
    <t>Viersen</t>
  </si>
  <si>
    <t>Kleve</t>
  </si>
  <si>
    <t>Wesel I</t>
  </si>
  <si>
    <t>Krefeld II – Wesel II</t>
  </si>
  <si>
    <t>Duisburg I</t>
  </si>
  <si>
    <t>Duisburg II</t>
  </si>
  <si>
    <t>Oberhausen – Wesel III</t>
  </si>
  <si>
    <t>Mülheim – Essen I</t>
  </si>
  <si>
    <t>Essen II</t>
  </si>
  <si>
    <t>Essen III</t>
  </si>
  <si>
    <t>Recklinghausen I</t>
  </si>
  <si>
    <t>Recklinghausen II</t>
  </si>
  <si>
    <t>Gelsenkirchen</t>
  </si>
  <si>
    <t>Steinfurt I – Borken I</t>
  </si>
  <si>
    <t>Bottrop – Recklinghausen III</t>
  </si>
  <si>
    <t>Borken II</t>
  </si>
  <si>
    <t>Coesfeld – Steinfurt II</t>
  </si>
  <si>
    <t>Steinfurt III</t>
  </si>
  <si>
    <t>Münster</t>
  </si>
  <si>
    <t>Warendorf</t>
  </si>
  <si>
    <t>Gütersloh I</t>
  </si>
  <si>
    <t>Bielefeld – Gütersloh II</t>
  </si>
  <si>
    <t>Herford – Minden-Lübbecke II</t>
  </si>
  <si>
    <t>Minden-Lübbecke I</t>
  </si>
  <si>
    <t>Lippe I</t>
  </si>
  <si>
    <t>Höxter – Lippe II</t>
  </si>
  <si>
    <t>Hagen – Ennepe-Ruhr-Kreis I</t>
  </si>
  <si>
    <t>Ennepe-Ruhr-Kreis II</t>
  </si>
  <si>
    <t>Bochum I</t>
  </si>
  <si>
    <t>Herne – Bochum II</t>
  </si>
  <si>
    <t>Dortmund I</t>
  </si>
  <si>
    <t>Dortmund II</t>
  </si>
  <si>
    <t>Unna I</t>
  </si>
  <si>
    <t>Hamm – Unna II</t>
  </si>
  <si>
    <t>Soest</t>
  </si>
  <si>
    <t>Hochsauerlandkreis</t>
  </si>
  <si>
    <t>Siegen-Wittgenstein</t>
  </si>
  <si>
    <t>Olpe – Märkischer Kreis I</t>
  </si>
  <si>
    <t>Märkischer Kreis II</t>
  </si>
  <si>
    <t>Nordsachsen</t>
  </si>
  <si>
    <t>Leipzig I</t>
  </si>
  <si>
    <t>Leipzig II</t>
  </si>
  <si>
    <t>Leipzig-Land</t>
  </si>
  <si>
    <t>Meißen</t>
  </si>
  <si>
    <t>Bautzen I</t>
  </si>
  <si>
    <t>Görlitz</t>
  </si>
  <si>
    <t>Sächsische Schweiz-Osterzgebirge</t>
  </si>
  <si>
    <t>Dresden I</t>
  </si>
  <si>
    <t>Dresden II – Bautzen II</t>
  </si>
  <si>
    <t>Mittelsachsen</t>
  </si>
  <si>
    <t>Chemnitz</t>
  </si>
  <si>
    <t>Chemnitzer Umland – Erzgebirgskreis II</t>
  </si>
  <si>
    <t>Erzgebirgskreis I</t>
  </si>
  <si>
    <t>Zwickau</t>
  </si>
  <si>
    <t>Vogtlandkreis</t>
  </si>
  <si>
    <t>Waldeck</t>
  </si>
  <si>
    <t>Kassel</t>
  </si>
  <si>
    <t>Werra-Meißner – Hersfeld-Rotenburg</t>
  </si>
  <si>
    <t>Schwalm-Eder</t>
  </si>
  <si>
    <t>Marburg</t>
  </si>
  <si>
    <t>Lahn-Dill</t>
  </si>
  <si>
    <t>Gießen</t>
  </si>
  <si>
    <t>Fulda</t>
  </si>
  <si>
    <t>Main-Kinzig – Wetterau II – Schotten</t>
  </si>
  <si>
    <t>Hochtaunus</t>
  </si>
  <si>
    <t>Wetterau I</t>
  </si>
  <si>
    <t>Rheingau-Taunus – Limburg</t>
  </si>
  <si>
    <t>Wiesbaden</t>
  </si>
  <si>
    <t>Hanau</t>
  </si>
  <si>
    <t>Main-Taunus</t>
  </si>
  <si>
    <t>Frankfurt am Main I</t>
  </si>
  <si>
    <t>Frankfurt am Main II</t>
  </si>
  <si>
    <t>Groß-Gerau</t>
  </si>
  <si>
    <t>Offenbach</t>
  </si>
  <si>
    <t>Darmstadt</t>
  </si>
  <si>
    <t>Odenwald</t>
  </si>
  <si>
    <t>Bergstraße</t>
  </si>
  <si>
    <t>Eichsfeld – Nordhausen – Kyffhäuserkreis</t>
  </si>
  <si>
    <t>Eisenach – Wartburgkreis – Unstrut-Hainich-Kreis</t>
  </si>
  <si>
    <t>Jena – Sömmerda – Weimarer Land I</t>
  </si>
  <si>
    <t>Gotha – Ilm-Kreis</t>
  </si>
  <si>
    <t>Erfurt – Weimar – Weimarer Land II</t>
  </si>
  <si>
    <t>Gera – Greiz – Altenburger Land</t>
  </si>
  <si>
    <t>Saalfeld-Rudolstadt – Saale-Holzland-Kreis – Saale-Orla-Kreis</t>
  </si>
  <si>
    <t>Suhl – Schmalkalden-Meiningen – Hildburghausen – Sonneberg</t>
  </si>
  <si>
    <t>Neuwied</t>
  </si>
  <si>
    <t>Ahrweiler</t>
  </si>
  <si>
    <t>Koblenz</t>
  </si>
  <si>
    <t>Mosel/Rhein-Hunsrück</t>
  </si>
  <si>
    <t>Kreuznach</t>
  </si>
  <si>
    <t>Bitburg</t>
  </si>
  <si>
    <t>Trier</t>
  </si>
  <si>
    <t>Montabaur</t>
  </si>
  <si>
    <t>Mainz</t>
  </si>
  <si>
    <t>Worms</t>
  </si>
  <si>
    <t>Ludwigshafen/Frankenthal</t>
  </si>
  <si>
    <t>Neustadt – Speyer</t>
  </si>
  <si>
    <t>Kaiserslautern</t>
  </si>
  <si>
    <t>Pirmasens</t>
  </si>
  <si>
    <t>Südpfalz</t>
  </si>
  <si>
    <t>Altötting</t>
  </si>
  <si>
    <t>Erding – Ebersberg</t>
  </si>
  <si>
    <t>Freising</t>
  </si>
  <si>
    <t>Fürstenfeldbruck</t>
  </si>
  <si>
    <t>Ingolstadt</t>
  </si>
  <si>
    <t>München-Nord</t>
  </si>
  <si>
    <t>München-Ost</t>
  </si>
  <si>
    <t>München-Süd</t>
  </si>
  <si>
    <t>München-West/Mitte</t>
  </si>
  <si>
    <t>München-Land</t>
  </si>
  <si>
    <t>Rosenheim</t>
  </si>
  <si>
    <t>Bad Tölz-Wolfratshausen – Miesbach</t>
  </si>
  <si>
    <t>Starnberg – Landsberg am Lech</t>
  </si>
  <si>
    <t>Traunstein</t>
  </si>
  <si>
    <t>Weilheim</t>
  </si>
  <si>
    <t>Deggendorf</t>
  </si>
  <si>
    <t>Landshut</t>
  </si>
  <si>
    <t>Passau</t>
  </si>
  <si>
    <t>Rottal-Inn</t>
  </si>
  <si>
    <t>Straubing</t>
  </si>
  <si>
    <t>Amberg</t>
  </si>
  <si>
    <t>Regensburg</t>
  </si>
  <si>
    <t>Schwandorf</t>
  </si>
  <si>
    <t>Weiden</t>
  </si>
  <si>
    <t>Bamberg</t>
  </si>
  <si>
    <t>Bayreuth</t>
  </si>
  <si>
    <t>Coburg</t>
  </si>
  <si>
    <t>Hof</t>
  </si>
  <si>
    <t>Kulmbach</t>
  </si>
  <si>
    <t>Ansbach</t>
  </si>
  <si>
    <t>Erlangen</t>
  </si>
  <si>
    <t>Fürth</t>
  </si>
  <si>
    <t>Nürnberg-Nord</t>
  </si>
  <si>
    <t>Nürnberg-Süd</t>
  </si>
  <si>
    <t>Aschaffenburg</t>
  </si>
  <si>
    <t>Bad Kissingen</t>
  </si>
  <si>
    <t>Main-Spessart</t>
  </si>
  <si>
    <t>Schweinfurt</t>
  </si>
  <si>
    <t>Würzburg</t>
  </si>
  <si>
    <t>Augsburg-Stadt</t>
  </si>
  <si>
    <t>Augsburg-Land</t>
  </si>
  <si>
    <t>Donau-Ries</t>
  </si>
  <si>
    <t>Neu-Ulm</t>
  </si>
  <si>
    <t>Oberallgäu</t>
  </si>
  <si>
    <t>Ostallgäu</t>
  </si>
  <si>
    <t>Stuttgart I</t>
  </si>
  <si>
    <t>Stuttgart II</t>
  </si>
  <si>
    <t>Böblingen</t>
  </si>
  <si>
    <t>Esslingen</t>
  </si>
  <si>
    <t>Nürtingen</t>
  </si>
  <si>
    <t>Göppingen</t>
  </si>
  <si>
    <t>Waiblingen</t>
  </si>
  <si>
    <t>Ludwigsburg</t>
  </si>
  <si>
    <t>Neckar-Zaber</t>
  </si>
  <si>
    <t>Heilbronn</t>
  </si>
  <si>
    <t>Schwäbisch Hall – Hohenlohe</t>
  </si>
  <si>
    <t>Backnang – Schwäbisch Gmünd</t>
  </si>
  <si>
    <t>Aalen – Heidenheim</t>
  </si>
  <si>
    <t>Karlsruhe-Stadt</t>
  </si>
  <si>
    <t>Karlsruhe-Land</t>
  </si>
  <si>
    <t>Rastatt</t>
  </si>
  <si>
    <t>Heidelberg</t>
  </si>
  <si>
    <t>Mannheim</t>
  </si>
  <si>
    <t>Odenwald – Tauber</t>
  </si>
  <si>
    <t>Rhein-Neckar</t>
  </si>
  <si>
    <t>Bruchsal – Schwetzingen</t>
  </si>
  <si>
    <t>Pforzheim</t>
  </si>
  <si>
    <t>Calw</t>
  </si>
  <si>
    <t>Freiburg</t>
  </si>
  <si>
    <t>Lörrach – Müllheim</t>
  </si>
  <si>
    <t>Emmendingen – Lahr</t>
  </si>
  <si>
    <t>Offenburg</t>
  </si>
  <si>
    <t>Rottweil – Tuttlingen</t>
  </si>
  <si>
    <t>Schwarzwald-Baar</t>
  </si>
  <si>
    <t>Konstanz</t>
  </si>
  <si>
    <t>Waldshut</t>
  </si>
  <si>
    <t>Reutlingen</t>
  </si>
  <si>
    <t>Tübingen</t>
  </si>
  <si>
    <t>Ulm</t>
  </si>
  <si>
    <t>Biberach</t>
  </si>
  <si>
    <t>Bodensee</t>
  </si>
  <si>
    <t>Ravensburg</t>
  </si>
  <si>
    <t>Zollernalb – Sigmaringen</t>
  </si>
  <si>
    <t>Saarbrücken</t>
  </si>
  <si>
    <t>Saarlouis</t>
  </si>
  <si>
    <t>St. Wendel</t>
  </si>
  <si>
    <t>Homburg</t>
  </si>
  <si>
    <t>Wahlkreis</t>
  </si>
  <si>
    <t>100 NW</t>
  </si>
  <si>
    <t>101 NW</t>
  </si>
  <si>
    <t>102 NW</t>
  </si>
  <si>
    <t>103 NW</t>
  </si>
  <si>
    <t>104 NW</t>
  </si>
  <si>
    <t>105 NW</t>
  </si>
  <si>
    <t>106 NW</t>
  </si>
  <si>
    <t>107 NW</t>
  </si>
  <si>
    <t>108 NW</t>
  </si>
  <si>
    <t>109 NW</t>
  </si>
  <si>
    <t>110 NW</t>
  </si>
  <si>
    <t>111 NW</t>
  </si>
  <si>
    <t>112 NW</t>
  </si>
  <si>
    <t>113 NW</t>
  </si>
  <si>
    <t>114 NW</t>
  </si>
  <si>
    <t>115 NW</t>
  </si>
  <si>
    <t>116 NW</t>
  </si>
  <si>
    <t>117 NW</t>
  </si>
  <si>
    <t>118 NW</t>
  </si>
  <si>
    <t>119 NW</t>
  </si>
  <si>
    <t>120 NW</t>
  </si>
  <si>
    <t>121 NW</t>
  </si>
  <si>
    <t>122 NW</t>
  </si>
  <si>
    <t>123 NW</t>
  </si>
  <si>
    <t>124 NW</t>
  </si>
  <si>
    <t>125 NW</t>
  </si>
  <si>
    <t>126 NW</t>
  </si>
  <si>
    <t>127 NW</t>
  </si>
  <si>
    <t>128 NW</t>
  </si>
  <si>
    <t>129 NW</t>
  </si>
  <si>
    <t>130 NW</t>
  </si>
  <si>
    <t>131 NW</t>
  </si>
  <si>
    <t>132 NW</t>
  </si>
  <si>
    <t>133 NW</t>
  </si>
  <si>
    <t>134 NW</t>
  </si>
  <si>
    <t>135 NW</t>
  </si>
  <si>
    <t>136 NW</t>
  </si>
  <si>
    <t>137 NW</t>
  </si>
  <si>
    <t>138 NW</t>
  </si>
  <si>
    <t>139 NW</t>
  </si>
  <si>
    <t>140 NW</t>
  </si>
  <si>
    <t>141 NW</t>
  </si>
  <si>
    <t>142 NW</t>
  </si>
  <si>
    <t>143 NW</t>
  </si>
  <si>
    <t>144 NW</t>
  </si>
  <si>
    <t>145 NW</t>
  </si>
  <si>
    <t>146 NW</t>
  </si>
  <si>
    <t>147 NW</t>
  </si>
  <si>
    <t>148 NW</t>
  </si>
  <si>
    <t>149 NW</t>
  </si>
  <si>
    <t>150 NW</t>
  </si>
  <si>
    <t>151 SN</t>
  </si>
  <si>
    <t>152 SN</t>
  </si>
  <si>
    <t>153 SN</t>
  </si>
  <si>
    <t>154 SN</t>
  </si>
  <si>
    <t>155 SN</t>
  </si>
  <si>
    <t>156 SN</t>
  </si>
  <si>
    <t>157 SN</t>
  </si>
  <si>
    <t>158 SN</t>
  </si>
  <si>
    <t>159 SN</t>
  </si>
  <si>
    <t>160 SN</t>
  </si>
  <si>
    <t>161 SN</t>
  </si>
  <si>
    <t>162 SN</t>
  </si>
  <si>
    <t>163 SN</t>
  </si>
  <si>
    <t>164 SN</t>
  </si>
  <si>
    <t>165 SN</t>
  </si>
  <si>
    <t>166 SN</t>
  </si>
  <si>
    <t>167 HE</t>
  </si>
  <si>
    <t>168 HE</t>
  </si>
  <si>
    <t>169 HE</t>
  </si>
  <si>
    <t>170 HE</t>
  </si>
  <si>
    <t>171 HE</t>
  </si>
  <si>
    <t>172 HE</t>
  </si>
  <si>
    <t>173 HE</t>
  </si>
  <si>
    <t>174 HE</t>
  </si>
  <si>
    <t>175 HE</t>
  </si>
  <si>
    <t>176 HE</t>
  </si>
  <si>
    <t>177 HE</t>
  </si>
  <si>
    <t>178 HE</t>
  </si>
  <si>
    <t>179 HE</t>
  </si>
  <si>
    <t>180 HE</t>
  </si>
  <si>
    <t>181 HE</t>
  </si>
  <si>
    <t>182 HE</t>
  </si>
  <si>
    <t>183 HE</t>
  </si>
  <si>
    <t>184 HE</t>
  </si>
  <si>
    <t>185 HE</t>
  </si>
  <si>
    <t>186 HE</t>
  </si>
  <si>
    <t>187 HE</t>
  </si>
  <si>
    <t>188 HE</t>
  </si>
  <si>
    <t>189 TH</t>
  </si>
  <si>
    <t>190 TH</t>
  </si>
  <si>
    <t>191 TH</t>
  </si>
  <si>
    <t>192 TH</t>
  </si>
  <si>
    <t>193 TH</t>
  </si>
  <si>
    <t>194 TH</t>
  </si>
  <si>
    <t>195 TH</t>
  </si>
  <si>
    <t>196 TH</t>
  </si>
  <si>
    <t>197 RP</t>
  </si>
  <si>
    <t>198 RP</t>
  </si>
  <si>
    <t>199 RP</t>
  </si>
  <si>
    <t>200 RP</t>
  </si>
  <si>
    <t>201 RP</t>
  </si>
  <si>
    <t>202 RP</t>
  </si>
  <si>
    <t>203 RP</t>
  </si>
  <si>
    <t>204 RP</t>
  </si>
  <si>
    <t>205 RP</t>
  </si>
  <si>
    <t>206 RP</t>
  </si>
  <si>
    <t>207 RP</t>
  </si>
  <si>
    <t>208 RP</t>
  </si>
  <si>
    <t>209 RP</t>
  </si>
  <si>
    <t>210 RP</t>
  </si>
  <si>
    <t>211 RP</t>
  </si>
  <si>
    <t>212 BY</t>
  </si>
  <si>
    <t>213 BY</t>
  </si>
  <si>
    <t>214 BY</t>
  </si>
  <si>
    <t>215 BY</t>
  </si>
  <si>
    <t>216 BY</t>
  </si>
  <si>
    <t>217 BY</t>
  </si>
  <si>
    <t>218 BY</t>
  </si>
  <si>
    <t>219 BY</t>
  </si>
  <si>
    <t>220 BY</t>
  </si>
  <si>
    <t>221 BY</t>
  </si>
  <si>
    <t>222 BY</t>
  </si>
  <si>
    <t>223 BY</t>
  </si>
  <si>
    <t>224 BY</t>
  </si>
  <si>
    <t>225 BY</t>
  </si>
  <si>
    <t>226 BY</t>
  </si>
  <si>
    <t>227 BY</t>
  </si>
  <si>
    <t>228 BY</t>
  </si>
  <si>
    <t>229 BY</t>
  </si>
  <si>
    <t>230 BY</t>
  </si>
  <si>
    <t>231 BY</t>
  </si>
  <si>
    <t>232 BY</t>
  </si>
  <si>
    <t>233 BY</t>
  </si>
  <si>
    <t>234 BY</t>
  </si>
  <si>
    <t>235 BY</t>
  </si>
  <si>
    <t>236 BY</t>
  </si>
  <si>
    <t>237 BY</t>
  </si>
  <si>
    <t>238 BY</t>
  </si>
  <si>
    <t>239 BY</t>
  </si>
  <si>
    <t>240 BY</t>
  </si>
  <si>
    <t>241 BY</t>
  </si>
  <si>
    <t>242 BY</t>
  </si>
  <si>
    <t>243 BY</t>
  </si>
  <si>
    <t>244 BY</t>
  </si>
  <si>
    <t>245 BY</t>
  </si>
  <si>
    <t>246 BY</t>
  </si>
  <si>
    <t>247 BY</t>
  </si>
  <si>
    <t>248 BY</t>
  </si>
  <si>
    <t>249 BY</t>
  </si>
  <si>
    <t>250 BY</t>
  </si>
  <si>
    <t>251 BY</t>
  </si>
  <si>
    <t>252 BY</t>
  </si>
  <si>
    <t>253 BY</t>
  </si>
  <si>
    <t>254 BY</t>
  </si>
  <si>
    <t>255 BY</t>
  </si>
  <si>
    <t>256 BY</t>
  </si>
  <si>
    <t>257 BY</t>
  </si>
  <si>
    <t>258 BW</t>
  </si>
  <si>
    <t>259 BW</t>
  </si>
  <si>
    <t>260 BW</t>
  </si>
  <si>
    <t>261 BW</t>
  </si>
  <si>
    <t>262 BW</t>
  </si>
  <si>
    <t>263 BW</t>
  </si>
  <si>
    <t>264 BW</t>
  </si>
  <si>
    <t>265 BW</t>
  </si>
  <si>
    <t>266 BW</t>
  </si>
  <si>
    <t>267 BW</t>
  </si>
  <si>
    <t>268 BW</t>
  </si>
  <si>
    <t>269 BW</t>
  </si>
  <si>
    <t>270 BW</t>
  </si>
  <si>
    <t>271 BW</t>
  </si>
  <si>
    <t>272 BW</t>
  </si>
  <si>
    <t>273 BW</t>
  </si>
  <si>
    <t>274 BW</t>
  </si>
  <si>
    <t>275 BW</t>
  </si>
  <si>
    <t>276 BW</t>
  </si>
  <si>
    <t>277 BW</t>
  </si>
  <si>
    <t>278 BW</t>
  </si>
  <si>
    <t>279 BW</t>
  </si>
  <si>
    <t>280 BW</t>
  </si>
  <si>
    <t>281 BW</t>
  </si>
  <si>
    <t>282 BW</t>
  </si>
  <si>
    <t>283 BW</t>
  </si>
  <si>
    <t>284 BW</t>
  </si>
  <si>
    <t>285 BW</t>
  </si>
  <si>
    <t>286 BW</t>
  </si>
  <si>
    <t>287 BW</t>
  </si>
  <si>
    <t>288 BW</t>
  </si>
  <si>
    <t>289 BW</t>
  </si>
  <si>
    <t>290 BW</t>
  </si>
  <si>
    <t>291 BW</t>
  </si>
  <si>
    <t>292 BW</t>
  </si>
  <si>
    <t>293 BW</t>
  </si>
  <si>
    <t>294 BW</t>
  </si>
  <si>
    <t>295 BW</t>
  </si>
  <si>
    <t>296 SL</t>
  </si>
  <si>
    <t>297 SL</t>
  </si>
  <si>
    <t>298 SL</t>
  </si>
  <si>
    <t>299 SL</t>
  </si>
  <si>
    <t>099 NW</t>
  </si>
  <si>
    <t>098 NW</t>
  </si>
  <si>
    <t>097 NW</t>
  </si>
  <si>
    <t>096 NW</t>
  </si>
  <si>
    <t>095 NW</t>
  </si>
  <si>
    <t>094 NW</t>
  </si>
  <si>
    <t>093 NW</t>
  </si>
  <si>
    <t>092 NW</t>
  </si>
  <si>
    <t>091 NW</t>
  </si>
  <si>
    <t>090 NW</t>
  </si>
  <si>
    <t>009 SH</t>
  </si>
  <si>
    <t>089 NW</t>
  </si>
  <si>
    <t>088 NW</t>
  </si>
  <si>
    <t>087 NW</t>
  </si>
  <si>
    <t>086 BE</t>
  </si>
  <si>
    <t>085 BE</t>
  </si>
  <si>
    <t>084 BE</t>
  </si>
  <si>
    <t>083 BE</t>
  </si>
  <si>
    <t>082 BE</t>
  </si>
  <si>
    <t>081 BE</t>
  </si>
  <si>
    <t>080 BE</t>
  </si>
  <si>
    <t>079 BE</t>
  </si>
  <si>
    <t>008 SH</t>
  </si>
  <si>
    <t>078 BE</t>
  </si>
  <si>
    <t>077 BE</t>
  </si>
  <si>
    <t>076 BE</t>
  </si>
  <si>
    <t>075 BE</t>
  </si>
  <si>
    <t>074 ST</t>
  </si>
  <si>
    <t>073 ST</t>
  </si>
  <si>
    <t>072 ST</t>
  </si>
  <si>
    <t>071 ST</t>
  </si>
  <si>
    <t>070 ST</t>
  </si>
  <si>
    <t>007 SH</t>
  </si>
  <si>
    <t>069 ST</t>
  </si>
  <si>
    <t>068 ST</t>
  </si>
  <si>
    <t>067 ST</t>
  </si>
  <si>
    <t>066 ST</t>
  </si>
  <si>
    <t>065 BB</t>
  </si>
  <si>
    <t>064 BB</t>
  </si>
  <si>
    <t>063 BB</t>
  </si>
  <si>
    <t>062 BB</t>
  </si>
  <si>
    <t>061 BB</t>
  </si>
  <si>
    <t>060 BB</t>
  </si>
  <si>
    <t>006 SH</t>
  </si>
  <si>
    <t>059 BB</t>
  </si>
  <si>
    <t>058 BB</t>
  </si>
  <si>
    <t>057 BB</t>
  </si>
  <si>
    <t>056 BB</t>
  </si>
  <si>
    <t>055 HB</t>
  </si>
  <si>
    <t>054 HB</t>
  </si>
  <si>
    <t>053 NI</t>
  </si>
  <si>
    <t>052 NI</t>
  </si>
  <si>
    <t>051 NI</t>
  </si>
  <si>
    <t>050 NI</t>
  </si>
  <si>
    <t>005 SH</t>
  </si>
  <si>
    <t>049 NI</t>
  </si>
  <si>
    <t>048 NI</t>
  </si>
  <si>
    <t>047 NI</t>
  </si>
  <si>
    <t>046 NI</t>
  </si>
  <si>
    <t>045 NI</t>
  </si>
  <si>
    <t>044 NI</t>
  </si>
  <si>
    <t>043 NI</t>
  </si>
  <si>
    <t>042 NI</t>
  </si>
  <si>
    <t>041 NI</t>
  </si>
  <si>
    <t>040 NI</t>
  </si>
  <si>
    <t>004 SH</t>
  </si>
  <si>
    <t>039 NI</t>
  </si>
  <si>
    <t>038 NI</t>
  </si>
  <si>
    <t>037 NI</t>
  </si>
  <si>
    <t>036 NI</t>
  </si>
  <si>
    <t>035 NI</t>
  </si>
  <si>
    <t>034 NI</t>
  </si>
  <si>
    <t>033 NI</t>
  </si>
  <si>
    <t>032 NI</t>
  </si>
  <si>
    <t>031 NI</t>
  </si>
  <si>
    <t>030 NI</t>
  </si>
  <si>
    <t>003 SH</t>
  </si>
  <si>
    <t>029 NI</t>
  </si>
  <si>
    <t>028 NI</t>
  </si>
  <si>
    <t>027 NI</t>
  </si>
  <si>
    <t>026 NI</t>
  </si>
  <si>
    <t>025 NI</t>
  </si>
  <si>
    <t>024 NI</t>
  </si>
  <si>
    <t>023 HH</t>
  </si>
  <si>
    <t>022 HH</t>
  </si>
  <si>
    <t>021 HH</t>
  </si>
  <si>
    <t>020 HH</t>
  </si>
  <si>
    <t>002 SH</t>
  </si>
  <si>
    <t>019 HH</t>
  </si>
  <si>
    <t>018 HH</t>
  </si>
  <si>
    <t>017 MV</t>
  </si>
  <si>
    <t>016 MV</t>
  </si>
  <si>
    <t>015 MV</t>
  </si>
  <si>
    <t>014 MV</t>
  </si>
  <si>
    <t>013 MV</t>
  </si>
  <si>
    <t>012 MV</t>
  </si>
  <si>
    <t>011 SH</t>
  </si>
  <si>
    <t>001 SH</t>
  </si>
  <si>
    <t>010 SH</t>
  </si>
  <si>
    <t xml:space="preserve"> </t>
  </si>
  <si>
    <t>Abraham, Knut</t>
  </si>
  <si>
    <t>Bröhr, Marlon</t>
  </si>
  <si>
    <t>Edelhäußer, Ralph</t>
  </si>
  <si>
    <t>Kopf, Chantal</t>
  </si>
  <si>
    <t>Mayer, Zoe</t>
  </si>
  <si>
    <t>Brantner, Franziska</t>
  </si>
  <si>
    <t>Rohwer, Lars</t>
  </si>
  <si>
    <t>Schäfer, Jamila</t>
  </si>
  <si>
    <t>Brugger, Agnieszka</t>
  </si>
  <si>
    <t>Zippelius, Nicolas</t>
  </si>
  <si>
    <t>Krischer, Oliver</t>
  </si>
  <si>
    <t>Henneberger, Kathrin</t>
  </si>
  <si>
    <t>Habeck, Robert</t>
  </si>
  <si>
    <t>Brinkhaus, Ralph</t>
  </si>
  <si>
    <t>Gremmels, Timon</t>
  </si>
  <si>
    <t>x</t>
  </si>
  <si>
    <t>Ganserer, Tessa</t>
  </si>
  <si>
    <t xml:space="preserve">Paderborn </t>
  </si>
  <si>
    <t>Müller, Stefan</t>
  </si>
  <si>
    <t>Schäuble, Wolfgang</t>
  </si>
  <si>
    <t>Klingbeil, Lars</t>
  </si>
  <si>
    <t>Haßelmann, Britta</t>
  </si>
  <si>
    <t>Ziemiak, Paul</t>
  </si>
  <si>
    <t>Vogel, Johannes</t>
  </si>
  <si>
    <t>Bär, Dorothee</t>
  </si>
  <si>
    <t>Heilmann, Thomas</t>
  </si>
  <si>
    <t>Winkelmeier-Becker, Elisabeth</t>
  </si>
  <si>
    <t>Moll, Claudia</t>
  </si>
  <si>
    <t>Spahn, Jens</t>
  </si>
  <si>
    <t>Karliczek, Anja</t>
  </si>
  <si>
    <t>Lenz, Andreas</t>
  </si>
  <si>
    <t>Sekmen, Melis</t>
  </si>
  <si>
    <t>Altenkamp, Norbert</t>
  </si>
  <si>
    <t>Brodesser, Carsten</t>
  </si>
  <si>
    <t>Kemmer, Ronja</t>
  </si>
  <si>
    <t>Grund, Manfred</t>
  </si>
  <si>
    <t>Stier, Dieter</t>
  </si>
  <si>
    <t>Heitmann, Linda</t>
  </si>
  <si>
    <t>Breher, Silvia</t>
  </si>
  <si>
    <t>Färber, Hermann</t>
  </si>
  <si>
    <t>Straubinger, Max</t>
  </si>
  <si>
    <t>Thies, Hans-Jürgen</t>
  </si>
  <si>
    <t>Monstadt, Dietrich</t>
  </si>
  <si>
    <t>Oellers, Wilfried</t>
  </si>
  <si>
    <t>Rainer, Alois</t>
  </si>
  <si>
    <t>Rief, Josef</t>
  </si>
  <si>
    <t>Vieregge, Kerstin</t>
  </si>
  <si>
    <t>Ahmetovic, Adis</t>
  </si>
  <si>
    <t>Feiler, Uwe</t>
  </si>
  <si>
    <t>Steinmüller, Hanna</t>
  </si>
  <si>
    <t>Bayram, Canan</t>
  </si>
  <si>
    <t>Saathoff, Johann</t>
  </si>
  <si>
    <t>Klimaver-sprechen</t>
  </si>
  <si>
    <t>SPD</t>
  </si>
  <si>
    <t>Storjohann, Gero</t>
  </si>
  <si>
    <t>CDU ES 2021</t>
  </si>
  <si>
    <t>CDU ZS 2021</t>
  </si>
  <si>
    <t>CDU ES/ZS 2021</t>
  </si>
  <si>
    <t>SPD ES 2021</t>
  </si>
  <si>
    <t>SPD ZS 2021</t>
  </si>
  <si>
    <t>SPD ES/ZS 2021</t>
  </si>
  <si>
    <t xml:space="preserve"> AfD ES/ZS 2021</t>
  </si>
  <si>
    <t>Linke ES/ZS 2021</t>
  </si>
  <si>
    <t>Grüne ES/ZS 2021</t>
  </si>
  <si>
    <t>FDP ES/ZS 2021</t>
  </si>
  <si>
    <t>AfD ES 2021</t>
  </si>
  <si>
    <t>AfD ZS 2021</t>
  </si>
  <si>
    <t>Linke ES 2021</t>
  </si>
  <si>
    <t>Linke ZS 2021</t>
  </si>
  <si>
    <t>Grüne ES 2021</t>
  </si>
  <si>
    <t>Grüne ZS 2021</t>
  </si>
  <si>
    <t>FDP ES 2021</t>
  </si>
  <si>
    <t>FDP ZS 2021</t>
  </si>
  <si>
    <t>DM 2021</t>
  </si>
  <si>
    <t>Platz 2 ES 2021</t>
  </si>
  <si>
    <t>Platz 3 ES 2021</t>
  </si>
  <si>
    <t>Platz 4 ES 2021</t>
  </si>
  <si>
    <t>Vorspr. Platz 2 ES 2021</t>
  </si>
  <si>
    <t>Vorspr. Platz 3 ES 2021</t>
  </si>
  <si>
    <t>Vorspr. Platz 4 ES 2021</t>
  </si>
  <si>
    <t>Partei</t>
  </si>
  <si>
    <t>CDU</t>
  </si>
  <si>
    <t>Damerow, Astrid</t>
  </si>
  <si>
    <t>Helfrich, Mark</t>
  </si>
  <si>
    <t>Rix, Sönke</t>
  </si>
  <si>
    <t>Stein, Mathias</t>
  </si>
  <si>
    <t>Bergt, Bengt</t>
  </si>
  <si>
    <t>Hagedorn, Bettina</t>
  </si>
  <si>
    <t>Klüssendorf, Tim</t>
  </si>
  <si>
    <t>Alabali-Radovan, Reem</t>
  </si>
  <si>
    <t>Junge, Frank</t>
  </si>
  <si>
    <t>Zschau, Katrin</t>
  </si>
  <si>
    <t>Kassautzki, Anna</t>
  </si>
  <si>
    <t>Arlt, Johannes</t>
  </si>
  <si>
    <t>Droßmann, Falko</t>
  </si>
  <si>
    <t>Martin, Dorothee</t>
  </si>
  <si>
    <t>Özoğuz, Aydan</t>
  </si>
  <si>
    <t>Hakverdi, Metin</t>
  </si>
  <si>
    <t>Connemann, Gitta</t>
  </si>
  <si>
    <t>Möller, Siemtje</t>
  </si>
  <si>
    <t>Rohde, Dennis</t>
  </si>
  <si>
    <t>Mittag, Susanne</t>
  </si>
  <si>
    <t>Schneider, Daniel</t>
  </si>
  <si>
    <t>Grundmann, Oliver</t>
  </si>
  <si>
    <t>Stegemann, Albert</t>
  </si>
  <si>
    <t>Knoerig, Axel</t>
  </si>
  <si>
    <t>Mattfeldt, Andreas</t>
  </si>
  <si>
    <t>Stadler, Svenja</t>
  </si>
  <si>
    <t>Blankenburg, Jakob</t>
  </si>
  <si>
    <t>Gava, Manuel</t>
  </si>
  <si>
    <t>Völlers, Marja-Liisa</t>
  </si>
  <si>
    <t>Fahimi, Yasmin</t>
  </si>
  <si>
    <t>Schamber, Rebecca</t>
  </si>
  <si>
    <t>Otte, Henning</t>
  </si>
  <si>
    <t>Heil, Wolfgang-Hubertus</t>
  </si>
  <si>
    <t>Schraps, Johannes</t>
  </si>
  <si>
    <t>Westphal, Bernd</t>
  </si>
  <si>
    <t>Kreiser, Dunja</t>
  </si>
  <si>
    <t>Mohrs, Falko</t>
  </si>
  <si>
    <t>Heiligenstadt, Frauke</t>
  </si>
  <si>
    <t>Ryglewski, Sarah Janina</t>
  </si>
  <si>
    <t>Schmidt, Uwe</t>
  </si>
  <si>
    <t>Papenbrock, Wiebke</t>
  </si>
  <si>
    <t>Zierke, Stefan</t>
  </si>
  <si>
    <t>Fäscher, Ariane</t>
  </si>
  <si>
    <t>Koß, Simona</t>
  </si>
  <si>
    <t>Eichwede, Sonja</t>
  </si>
  <si>
    <t>Scholz, Olaf</t>
  </si>
  <si>
    <t>Lehmann, Sylvia</t>
  </si>
  <si>
    <t>Papendieck, Mathias</t>
  </si>
  <si>
    <t>Wallstein, Maja</t>
  </si>
  <si>
    <t>Walter, Hannes</t>
  </si>
  <si>
    <t>Brehmer, Heike</t>
  </si>
  <si>
    <t>Kröber, Martin</t>
  </si>
  <si>
    <t>Müller, Sepp</t>
  </si>
  <si>
    <t>AfD</t>
  </si>
  <si>
    <t>Ziegler, Kay-Uwe</t>
  </si>
  <si>
    <t>Farle, Robert</t>
  </si>
  <si>
    <t>Gelbhaar, Stefan</t>
  </si>
  <si>
    <t>Grütters, Monika</t>
  </si>
  <si>
    <t>Kleebank, Helmut</t>
  </si>
  <si>
    <t>Müller, Michael</t>
  </si>
  <si>
    <t>Kühnert, Kevin</t>
  </si>
  <si>
    <t>Demir, Hakan</t>
  </si>
  <si>
    <t>DIE LINKE</t>
  </si>
  <si>
    <t>Gysi, Gregor</t>
  </si>
  <si>
    <t>Czaja, Mario</t>
  </si>
  <si>
    <t>Rachel, Thomas</t>
  </si>
  <si>
    <t>Seif, Detlef</t>
  </si>
  <si>
    <t>Abdi, Sanae</t>
  </si>
  <si>
    <t>Lehmann, Sven</t>
  </si>
  <si>
    <t>Uhlig, Katrin</t>
  </si>
  <si>
    <t>Lindh, Helge</t>
  </si>
  <si>
    <t>Schäfer, Ingo</t>
  </si>
  <si>
    <t>Beyer, Peter</t>
  </si>
  <si>
    <t>Jarzombek, Thomas</t>
  </si>
  <si>
    <t>Rimkus, Andreas</t>
  </si>
  <si>
    <t>Gröhe, Hermann</t>
  </si>
  <si>
    <t>Heveling, Ansgar</t>
  </si>
  <si>
    <t>Rouenhoff, Stefan</t>
  </si>
  <si>
    <t>Keller, Rainer Johannes</t>
  </si>
  <si>
    <t>Dieren, Jan</t>
  </si>
  <si>
    <t>Bas, Bärbel</t>
  </si>
  <si>
    <t>Özdemir, Mahmut</t>
  </si>
  <si>
    <t>Vöpel, Dirk</t>
  </si>
  <si>
    <t>Fiedler, Sebastian</t>
  </si>
  <si>
    <t>Heidenblut, Dirk</t>
  </si>
  <si>
    <t>Hauer, Matthias</t>
  </si>
  <si>
    <t>Schwabe, Frank</t>
  </si>
  <si>
    <t>Nickholz, Brian</t>
  </si>
  <si>
    <t>Töns, Markus</t>
  </si>
  <si>
    <t>Gerdes, Michael</t>
  </si>
  <si>
    <t>König, Anne</t>
  </si>
  <si>
    <t>Henrichmann, Marc</t>
  </si>
  <si>
    <t>Klein-Schmeink, Maria</t>
  </si>
  <si>
    <t>Rehbaum, Henning</t>
  </si>
  <si>
    <t>Schwartze, Stefan</t>
  </si>
  <si>
    <t>Post, Achim</t>
  </si>
  <si>
    <t>Berghahn, Jürgen</t>
  </si>
  <si>
    <t>Haase, Christian</t>
  </si>
  <si>
    <t>Schisanowski, Timo</t>
  </si>
  <si>
    <t>Echeverria, Axel</t>
  </si>
  <si>
    <t>Schäfer, Axel</t>
  </si>
  <si>
    <t>Müntefering, Michelle</t>
  </si>
  <si>
    <t>Peick, Jens</t>
  </si>
  <si>
    <t>Poschmann, Sabine</t>
  </si>
  <si>
    <t>Kaczmarek, Oliver</t>
  </si>
  <si>
    <t>Thews, Michael</t>
  </si>
  <si>
    <t>Merz, Friedrich</t>
  </si>
  <si>
    <t>Klein, Volkmar</t>
  </si>
  <si>
    <t>Müller, Florian</t>
  </si>
  <si>
    <t>Bochmann, René</t>
  </si>
  <si>
    <t>Lehmann, Jens</t>
  </si>
  <si>
    <t>Pellmann, Sören</t>
  </si>
  <si>
    <t>Naujok, Edgar</t>
  </si>
  <si>
    <t>Lenk, Barbara</t>
  </si>
  <si>
    <t>Hilse, Karsten</t>
  </si>
  <si>
    <t>Chrupalla, Tino</t>
  </si>
  <si>
    <t>Janich, Steffen</t>
  </si>
  <si>
    <t>Bachmann, Carolin</t>
  </si>
  <si>
    <t>Müller, Detlef</t>
  </si>
  <si>
    <t>Moncsek, Mike</t>
  </si>
  <si>
    <t>Dietz, Thomas</t>
  </si>
  <si>
    <t>Moosdorf, Matthias</t>
  </si>
  <si>
    <t>Magwas, Yvonne</t>
  </si>
  <si>
    <t>Dilcher, Esther</t>
  </si>
  <si>
    <t>Roth, Michael</t>
  </si>
  <si>
    <t>Bartol, Sören</t>
  </si>
  <si>
    <t>Schmidt, Dagmar</t>
  </si>
  <si>
    <t>Döring, Felix</t>
  </si>
  <si>
    <t>Brand, Michael</t>
  </si>
  <si>
    <t>Müller, Bettina</t>
  </si>
  <si>
    <t>Koob, Markus</t>
  </si>
  <si>
    <t>Pawlik, Natalie</t>
  </si>
  <si>
    <t>Willsch, Klaus-Peter</t>
  </si>
  <si>
    <t>Jung, Ingmar</t>
  </si>
  <si>
    <t>Oehl, Jan Lennard</t>
  </si>
  <si>
    <t>Zorn, Armand</t>
  </si>
  <si>
    <t>Nouripour, Omid</t>
  </si>
  <si>
    <t>Wegling, Melanie</t>
  </si>
  <si>
    <t>Simon, Björn</t>
  </si>
  <si>
    <t>Larem, Andreas</t>
  </si>
  <si>
    <t>Stöber, Klaus</t>
  </si>
  <si>
    <t>Bühl, Marcus</t>
  </si>
  <si>
    <t>Schneider, Carsten</t>
  </si>
  <si>
    <t>Brandner, Stephan</t>
  </si>
  <si>
    <t>Ullrich, Frank</t>
  </si>
  <si>
    <t>Rüddel, Erwin</t>
  </si>
  <si>
    <t>Heil, Mechthild</t>
  </si>
  <si>
    <t>Oster, Josef</t>
  </si>
  <si>
    <t>Schnieder, Patrick</t>
  </si>
  <si>
    <t>Hubertz, Verena</t>
  </si>
  <si>
    <t>Baldy, Daniel</t>
  </si>
  <si>
    <t>Metzler, Jan</t>
  </si>
  <si>
    <t>Schreider, Christian</t>
  </si>
  <si>
    <t>Steiniger, Johannes</t>
  </si>
  <si>
    <t>Mieves, Matthias David</t>
  </si>
  <si>
    <t>Glöckner, Angelika</t>
  </si>
  <si>
    <t>Hitschler, Thomas</t>
  </si>
  <si>
    <t>CSU</t>
  </si>
  <si>
    <t>Mayer, Stephan</t>
  </si>
  <si>
    <t>Irlstorfer, Erich</t>
  </si>
  <si>
    <t>Staffler, Katrin</t>
  </si>
  <si>
    <t>Loos, Bernhard</t>
  </si>
  <si>
    <t>Pilsinger, Stephan</t>
  </si>
  <si>
    <t>Hahn, Florian</t>
  </si>
  <si>
    <t>Ludwig, Daniela</t>
  </si>
  <si>
    <t>Radwan, Alexander Gamal</t>
  </si>
  <si>
    <t>Kießling, Michael</t>
  </si>
  <si>
    <t>Dobrindt, Alexander</t>
  </si>
  <si>
    <t>Erndl, Thomas</t>
  </si>
  <si>
    <t>Oßner, Florian</t>
  </si>
  <si>
    <t>Scheuer, Andreas</t>
  </si>
  <si>
    <t>Hierl, Susanne</t>
  </si>
  <si>
    <t>Aumer, Peter</t>
  </si>
  <si>
    <t>Englhardt-Kopf, Martina</t>
  </si>
  <si>
    <t>Rupprecht, Albert</t>
  </si>
  <si>
    <t>Silberhorn, Thomas</t>
  </si>
  <si>
    <t>Zeulner, Emmi</t>
  </si>
  <si>
    <t>Auernhammer, Artur</t>
  </si>
  <si>
    <t>Winkler, Tobias</t>
  </si>
  <si>
    <t>Brehm, Sebastian</t>
  </si>
  <si>
    <t>Frieser, Michael</t>
  </si>
  <si>
    <t>Lindholz, Andrea</t>
  </si>
  <si>
    <t>Hoffmann, Alexander</t>
  </si>
  <si>
    <t>Lehrieder, Paul</t>
  </si>
  <si>
    <t>Durz, Hansjörg</t>
  </si>
  <si>
    <t>Lange, Ulrich</t>
  </si>
  <si>
    <t>Engelhard, Alexander</t>
  </si>
  <si>
    <t>Wittmann, Mechthilde</t>
  </si>
  <si>
    <t>Stracke, Stephan</t>
  </si>
  <si>
    <t>Özdemir, Cem</t>
  </si>
  <si>
    <t>Mörseburg, Maximilian</t>
  </si>
  <si>
    <t>Biadacz, Marc</t>
  </si>
  <si>
    <t>Grübel, Markus</t>
  </si>
  <si>
    <t>Hennrich, Michael</t>
  </si>
  <si>
    <t>Stumpp, Christina</t>
  </si>
  <si>
    <t>Bilger, Steffen</t>
  </si>
  <si>
    <t>Gramling, Fabian</t>
  </si>
  <si>
    <t>Throm, Alexander</t>
  </si>
  <si>
    <t>Kiesewetter, Roderich</t>
  </si>
  <si>
    <t>Whittaker, Kai</t>
  </si>
  <si>
    <t>Cademartori Dujisin, Isabel</t>
  </si>
  <si>
    <t>Warken, Nina</t>
  </si>
  <si>
    <t>Oppelt, Moritz</t>
  </si>
  <si>
    <t>Gutting, Olav</t>
  </si>
  <si>
    <t>Krichbaum, Gunther</t>
  </si>
  <si>
    <t>Mack, Klaus</t>
  </si>
  <si>
    <t>Stöcker, Diana</t>
  </si>
  <si>
    <t>Bury, Yannick</t>
  </si>
  <si>
    <t>Weiss, Maria-Lena</t>
  </si>
  <si>
    <t>Frei, Thorsten</t>
  </si>
  <si>
    <t>Jung, Andreas</t>
  </si>
  <si>
    <t>Schreiner, Felix</t>
  </si>
  <si>
    <t>Donth, Michael</t>
  </si>
  <si>
    <t>Widmann-Mauz, Annette</t>
  </si>
  <si>
    <t>Mayer-Lay, Volker</t>
  </si>
  <si>
    <t>Müller, Axel</t>
  </si>
  <si>
    <t>Bareiß, Thomas</t>
  </si>
  <si>
    <t>Ortleb, Josephine</t>
  </si>
  <si>
    <t>Maas, Heiko</t>
  </si>
  <si>
    <t>Petry, Christian</t>
  </si>
  <si>
    <t>Limbacher, Esra-Leon</t>
  </si>
  <si>
    <t>Brand New Bundestag</t>
  </si>
  <si>
    <t>Neu/Alt</t>
  </si>
  <si>
    <t>neu</t>
  </si>
  <si>
    <t>alt</t>
  </si>
  <si>
    <t>DM/LM</t>
  </si>
  <si>
    <t>DM</t>
  </si>
  <si>
    <t>U30</t>
  </si>
  <si>
    <t>Nicolaisen, Petra</t>
  </si>
  <si>
    <t>LM</t>
  </si>
  <si>
    <t>SSW</t>
  </si>
  <si>
    <t>Seidler, Stefan</t>
  </si>
  <si>
    <t>FDP</t>
  </si>
  <si>
    <t>Jensen-Bornhöft, Gyde</t>
  </si>
  <si>
    <t>Grüne</t>
  </si>
  <si>
    <t>Loop, Denise</t>
  </si>
  <si>
    <t>Kubicki, Wolfgang</t>
  </si>
  <si>
    <t>Nestle, Dr. Ingrid</t>
  </si>
  <si>
    <t>Aschenberg-Dugnus, Christine</t>
  </si>
  <si>
    <t>Bollmann, Gereon</t>
  </si>
  <si>
    <t>Wadephul, Johann</t>
  </si>
  <si>
    <t>Amtsberg, Luise</t>
  </si>
  <si>
    <t>Mordhorst, Maximilian</t>
  </si>
  <si>
    <t>Linke</t>
  </si>
  <si>
    <t>Möhring, Cornelia</t>
  </si>
  <si>
    <t>Gädechens, Ingo</t>
  </si>
  <si>
    <t>Witt, Uwe</t>
  </si>
  <si>
    <t>Notz, Dr. Konstantin von</t>
  </si>
  <si>
    <t>Hönel, Bruno</t>
  </si>
  <si>
    <t>Latendorf, Ina</t>
  </si>
  <si>
    <t>Borchardt, Simone</t>
  </si>
  <si>
    <t>Bartsch, Dr. Dietmar</t>
  </si>
  <si>
    <t>Holm, Leif-Erik</t>
  </si>
  <si>
    <t>Müller, Claudia</t>
  </si>
  <si>
    <t>Amthor, Philipp</t>
  </si>
  <si>
    <t>Komning, Enrico</t>
  </si>
  <si>
    <t>Schielke-Ziesing, Ulrike</t>
  </si>
  <si>
    <t>Vries, Christoph de</t>
  </si>
  <si>
    <t>Baumann, Dr. Bernd</t>
  </si>
  <si>
    <t>Annen, Niels</t>
  </si>
  <si>
    <t>Nastic, Zaklin</t>
  </si>
  <si>
    <t>Beck, Katharina</t>
  </si>
  <si>
    <t>Ploß, Dr. Christoph</t>
  </si>
  <si>
    <t>Hoppermann, Franziska</t>
  </si>
  <si>
    <t>Troff-Schaffarzyk, Anja</t>
  </si>
  <si>
    <t>Janssen, Anne</t>
  </si>
  <si>
    <t>Wundrak, Joachim</t>
  </si>
  <si>
    <t>Albani, Stephan</t>
  </si>
  <si>
    <t>Menge, Susanne</t>
  </si>
  <si>
    <t>Mohamed Ali, Amira</t>
  </si>
  <si>
    <t>Dürr, Christian</t>
  </si>
  <si>
    <t>Schröder, Christina-Johanne</t>
  </si>
  <si>
    <t>Ferlemann, Enak</t>
  </si>
  <si>
    <t>Wenzel, Stefan</t>
  </si>
  <si>
    <t>Beeck, Jens</t>
  </si>
  <si>
    <t>Schierenbeck, Peggy</t>
  </si>
  <si>
    <t>Hocker, Dr. Gero Clemens</t>
  </si>
  <si>
    <t>Grosse-Brömer, Michael</t>
  </si>
  <si>
    <t>Verlinden, Dr. Julia</t>
  </si>
  <si>
    <t>Hennig, Anke</t>
  </si>
  <si>
    <t>Polat, Filiz</t>
  </si>
  <si>
    <t>Seestern-Pauly, Matthias</t>
  </si>
  <si>
    <t>Middelberg, Dr. Mathias</t>
  </si>
  <si>
    <t>Reichinnek, Heidi</t>
  </si>
  <si>
    <t>Keul, Katja</t>
  </si>
  <si>
    <t>König, Jörn</t>
  </si>
  <si>
    <t>Michaelsen, Swantje-Henrike</t>
  </si>
  <si>
    <t>Gerschau, Knut</t>
  </si>
  <si>
    <t>Kindler, Sven-Christian</t>
  </si>
  <si>
    <t>Friedhoff, Dietmar</t>
  </si>
  <si>
    <t>Hoppenstedt, Dr. Hendrik</t>
  </si>
  <si>
    <t>Ehrhorn, Thomas</t>
  </si>
  <si>
    <t>Schulz, Anja</t>
  </si>
  <si>
    <t>Limburg, Helge</t>
  </si>
  <si>
    <t>Wulf, Mareike Lotte</t>
  </si>
  <si>
    <t>Brandes, Dirk</t>
  </si>
  <si>
    <t>Kuban, Tilman Moritz</t>
  </si>
  <si>
    <t>Rinck, Frank</t>
  </si>
  <si>
    <t>Perli, Victor</t>
  </si>
  <si>
    <t>Merten, Aniko</t>
  </si>
  <si>
    <t>Müller, Carsten</t>
  </si>
  <si>
    <t>Bsirske, Frank</t>
  </si>
  <si>
    <t>Otte, Karoline</t>
  </si>
  <si>
    <t>Güntzler, Fritz</t>
  </si>
  <si>
    <t>Kuhle, Konstantin</t>
  </si>
  <si>
    <t>Trittin, Jürgen</t>
  </si>
  <si>
    <t>Kappert-Gonther, Dr. Kirsten</t>
  </si>
  <si>
    <t>Redder, Dr. Volker</t>
  </si>
  <si>
    <t>Röwekamp, Thomas</t>
  </si>
  <si>
    <t>Boginski, Friedhelm</t>
  </si>
  <si>
    <t>Gnauck, Hannes</t>
  </si>
  <si>
    <t>Kellner, Michael</t>
  </si>
  <si>
    <t>Koeppen, Jens</t>
  </si>
  <si>
    <t>Domscheit-Berg, Anke</t>
  </si>
  <si>
    <t>Baerbock, Annalena</t>
  </si>
  <si>
    <t>Teuteberg, Linda</t>
  </si>
  <si>
    <t>Kotre, Steffen</t>
  </si>
  <si>
    <t>Schimke, Jana</t>
  </si>
  <si>
    <t>Görke, Christian</t>
  </si>
  <si>
    <t>Gauland, Dr. Alexander</t>
  </si>
  <si>
    <t>Kleinwächter, Norbert</t>
  </si>
  <si>
    <t>Springer, Rene</t>
  </si>
  <si>
    <t>Faber, Dr. Marcus</t>
  </si>
  <si>
    <t>Schmidt, Jan Wenzel</t>
  </si>
  <si>
    <t>Sorge, Tino</t>
  </si>
  <si>
    <t>Lemke, Steffi</t>
  </si>
  <si>
    <t>Korte, Jan</t>
  </si>
  <si>
    <t>Sitte, Dr. Petra</t>
  </si>
  <si>
    <t>Reichardt, Martin</t>
  </si>
  <si>
    <t>Bodtke, Ingo</t>
  </si>
  <si>
    <t>Budde, Katrin</t>
  </si>
  <si>
    <t>Klein, Dr. Ottilie</t>
  </si>
  <si>
    <t>Klose, Annika</t>
  </si>
  <si>
    <t>Storch, Beatrix von</t>
  </si>
  <si>
    <t>Frömming, Dr. Götz</t>
  </si>
  <si>
    <t>Kluckert, Daniela</t>
  </si>
  <si>
    <t>Stahr, Nina</t>
  </si>
  <si>
    <t>Stüwe, Ruppert</t>
  </si>
  <si>
    <t>Meyer, Christoph</t>
  </si>
  <si>
    <t>Paus, Lisa</t>
  </si>
  <si>
    <t>Künast, Renate</t>
  </si>
  <si>
    <t>Lindemann, Lars</t>
  </si>
  <si>
    <t>Luczak, Dr. Jan-Marco</t>
  </si>
  <si>
    <t>Audretsch, Andreas</t>
  </si>
  <si>
    <t>Kiziltepe, Cansel</t>
  </si>
  <si>
    <t>Meiser, Pascal</t>
  </si>
  <si>
    <t>Pau, Petra</t>
  </si>
  <si>
    <t>Hunko, Andrej</t>
  </si>
  <si>
    <t>Rhie, Ye-One</t>
  </si>
  <si>
    <t>Benner, Lukas</t>
  </si>
  <si>
    <t>Santos Firnhaber, Catarina dos</t>
  </si>
  <si>
    <t>Nietan, Dietmar</t>
  </si>
  <si>
    <t>Schmidt, Eugen</t>
  </si>
  <si>
    <t>Andres, Dagmar</t>
  </si>
  <si>
    <t>Herbrand, Markus</t>
  </si>
  <si>
    <t>Lucassen, Rüdiger</t>
  </si>
  <si>
    <t>Houben, Reinhard</t>
  </si>
  <si>
    <t>Jacobi, Fabian</t>
  </si>
  <si>
    <t>Birkwald, Matthias W.</t>
  </si>
  <si>
    <t>Dröge, Katharina</t>
  </si>
  <si>
    <t>Haug, Jochen</t>
  </si>
  <si>
    <t>Lambsdorff, Alexander Graf</t>
  </si>
  <si>
    <t>Rosenthal, Jessica</t>
  </si>
  <si>
    <t>Hartmann, Sebastian</t>
  </si>
  <si>
    <t>Beckamp, Roger Friedrich Nikolaus</t>
  </si>
  <si>
    <t>Westig, Nicole</t>
  </si>
  <si>
    <t>Grützmacher, Sabine</t>
  </si>
  <si>
    <t>Außendorf, Maik</t>
  </si>
  <si>
    <t>Lindner, Christian</t>
  </si>
  <si>
    <t>Weyel, Prof. Dr. Harald</t>
  </si>
  <si>
    <t>Güler, Serap</t>
  </si>
  <si>
    <t>Slawik, Nyke</t>
  </si>
  <si>
    <t>Liebert, Anja</t>
  </si>
  <si>
    <t>Todtenhausen, Manfred</t>
  </si>
  <si>
    <t>Renner, Martin Erwin</t>
  </si>
  <si>
    <t>Griese, Kerstin</t>
  </si>
  <si>
    <t>Nick, Dr. Ophelia</t>
  </si>
  <si>
    <t>Martens, Zanda</t>
  </si>
  <si>
    <t>Strack-Zimmermann, Dr. Marie-Agnes</t>
  </si>
  <si>
    <t>Nanni, Sara</t>
  </si>
  <si>
    <t>Djir-Sarai, Bijan</t>
  </si>
  <si>
    <t>Yüksel, Gülistan</t>
  </si>
  <si>
    <t>Fricke, Otto</t>
  </si>
  <si>
    <t>Gottschalk, Kay</t>
  </si>
  <si>
    <t>Schiefner, Udo</t>
  </si>
  <si>
    <t>Reuther, Bernd</t>
  </si>
  <si>
    <t>Weiss, Sabine</t>
  </si>
  <si>
    <t>Radomski, Kerstin</t>
  </si>
  <si>
    <t>Schauws, Ulle</t>
  </si>
  <si>
    <t>Kaddor, Lamya</t>
  </si>
  <si>
    <t>Banaszak, Felix</t>
  </si>
  <si>
    <t>Leye, Christian</t>
  </si>
  <si>
    <t>Timmermann-Fechter, Astrid</t>
  </si>
  <si>
    <t>Gehring, Kai</t>
  </si>
  <si>
    <t>Keuter, Stefan</t>
  </si>
  <si>
    <t>Breilmann, Michael</t>
  </si>
  <si>
    <t>Buschmann, Dr. Marco</t>
  </si>
  <si>
    <t>Mihalic, Dr. Irene</t>
  </si>
  <si>
    <t>Schneider, Jörg</t>
  </si>
  <si>
    <t>Lahrkamp, Sarah</t>
  </si>
  <si>
    <t>Busen, Karlheinz</t>
  </si>
  <si>
    <t>Espendiller, Dr. Michael</t>
  </si>
  <si>
    <t>Heselhaus, Nadine</t>
  </si>
  <si>
    <t>Spallek, Dr. Anne Monika</t>
  </si>
  <si>
    <t>Coße, Jürgen</t>
  </si>
  <si>
    <t>Gesenhues, Dr. Jan-Niclas</t>
  </si>
  <si>
    <t>Vogler, Kathrin</t>
  </si>
  <si>
    <t>Nacke, Dr. Stefan</t>
  </si>
  <si>
    <t>Schulze, Svenja</t>
  </si>
  <si>
    <t>Daldrup, Bernhard</t>
  </si>
  <si>
    <t>Teutrine, Jens</t>
  </si>
  <si>
    <t>Gambir, Schahina</t>
  </si>
  <si>
    <t>Schäffler, Frank</t>
  </si>
  <si>
    <t>Vogt, Dr. Oliver</t>
  </si>
  <si>
    <t>Sauter, Christian</t>
  </si>
  <si>
    <t>Wagener, Robin</t>
  </si>
  <si>
    <t>Dahmen, Dr. Janosch</t>
  </si>
  <si>
    <t>Helling-Plahr, Katrin</t>
  </si>
  <si>
    <t>Dagedelen, Sevim</t>
  </si>
  <si>
    <t>in der Beek, Olaf</t>
  </si>
  <si>
    <t>Lucks, Max</t>
  </si>
  <si>
    <t>Kurth, Markus</t>
  </si>
  <si>
    <t>Helferich, Matthias</t>
  </si>
  <si>
    <t>Hüppe, Hubert</t>
  </si>
  <si>
    <t>Sacher, Michael</t>
  </si>
  <si>
    <t>Hellmich, Wolfgang</t>
  </si>
  <si>
    <t>Cronenberg, Carl-Julius</t>
  </si>
  <si>
    <t>Kraft, Laura</t>
  </si>
  <si>
    <t>Licina-Bode, Luzia</t>
  </si>
  <si>
    <t>Baradari, Nezahat</t>
  </si>
  <si>
    <t>Lugk, Bettina</t>
  </si>
  <si>
    <t>Schenderlein, Dr. Christiane</t>
  </si>
  <si>
    <t>Mann, Holger</t>
  </si>
  <si>
    <t>Piechotta, Dr. Paula</t>
  </si>
  <si>
    <t>Sthamer, Nadja</t>
  </si>
  <si>
    <t>Mascheck, Franziska</t>
  </si>
  <si>
    <t>Lay, Caren</t>
  </si>
  <si>
    <t>Michel, Kathrin</t>
  </si>
  <si>
    <t>Funke, Fabian</t>
  </si>
  <si>
    <t>Hahn, Dr. Andre</t>
  </si>
  <si>
    <t>Herbst, Torsten</t>
  </si>
  <si>
    <t>Nasr, Rasha</t>
  </si>
  <si>
    <t>Saleh, Kassem Taher</t>
  </si>
  <si>
    <t>Spellerberg, Merle</t>
  </si>
  <si>
    <t>Hartewig, Philipp</t>
  </si>
  <si>
    <t>Müller-Rosentritt, Frank</t>
  </si>
  <si>
    <t>Herrmann, Bernhard</t>
  </si>
  <si>
    <t>Kasper, Carlos</t>
  </si>
  <si>
    <t>Wanderwitz, Marco</t>
  </si>
  <si>
    <t>Harzer, Ulrike</t>
  </si>
  <si>
    <t>Körber, Carsten</t>
  </si>
  <si>
    <t>Tippelt, Nico</t>
  </si>
  <si>
    <t>Nolte, Jan Ralf</t>
  </si>
  <si>
    <t>Schwarz, Armin</t>
  </si>
  <si>
    <t>Mijatovic, Boris</t>
  </si>
  <si>
    <t>Tesfaiesus, Awet</t>
  </si>
  <si>
    <t>Glaser, Albrecht</t>
  </si>
  <si>
    <t>Hoffmann, Dr. Bettina</t>
  </si>
  <si>
    <t>Heck, Dr. Stefan</t>
  </si>
  <si>
    <t>Al-Dailami, Ali</t>
  </si>
  <si>
    <t>Braun, Prof. Dr. Helge</t>
  </si>
  <si>
    <t>Schulz, Uwe</t>
  </si>
  <si>
    <t>Lenders, Jürgen</t>
  </si>
  <si>
    <t>Harder-Kühnel, Mariana Iris</t>
  </si>
  <si>
    <t>Adler, Katja</t>
  </si>
  <si>
    <t>Heidt, Peter</t>
  </si>
  <si>
    <t>Lührmann, Anna</t>
  </si>
  <si>
    <t>Müller, Alexander</t>
  </si>
  <si>
    <t>Leikert, Dr. Katja</t>
  </si>
  <si>
    <t>Schulz-Asche, Kordula</t>
  </si>
  <si>
    <t>Stark-Watzinger, Bettina</t>
  </si>
  <si>
    <t>Düring, Deborah</t>
  </si>
  <si>
    <t>Cotar, Joana</t>
  </si>
  <si>
    <t>Lieb, Dr. Thorsten</t>
  </si>
  <si>
    <t>Mansoori, Kaweh</t>
  </si>
  <si>
    <t>Strengmann-Kuhn, Dr. Wolfgang</t>
  </si>
  <si>
    <t>Krämer, Philip</t>
  </si>
  <si>
    <t>Lips, Patricia</t>
  </si>
  <si>
    <t>Mansmann, Till</t>
  </si>
  <si>
    <t>Pohl, Jürgen</t>
  </si>
  <si>
    <t>Hirte, Christian</t>
  </si>
  <si>
    <t>Renner, Martina</t>
  </si>
  <si>
    <t>Rudolph, Tina</t>
  </si>
  <si>
    <t>Lenkert, Ralph</t>
  </si>
  <si>
    <t>Göring-Eckardt, Katrin</t>
  </si>
  <si>
    <t>Hennig-Wellsow, Susanne</t>
  </si>
  <si>
    <t>Tillmann, Antje</t>
  </si>
  <si>
    <t>Kaiser, Elisabeth</t>
  </si>
  <si>
    <t>Hanke, Reginald</t>
  </si>
  <si>
    <t>Ullrich, Gerald</t>
  </si>
  <si>
    <t>Bleck, Andreas</t>
  </si>
  <si>
    <t>Diedenhofen, Martin</t>
  </si>
  <si>
    <t>Weeser, Sandra</t>
  </si>
  <si>
    <t>Rudolph, Dr. Thorsten</t>
  </si>
  <si>
    <t>Konrad, Carina</t>
  </si>
  <si>
    <t>Höchst, Nicole</t>
  </si>
  <si>
    <t>Klöckner, Julia</t>
  </si>
  <si>
    <t>Werner, Lena</t>
  </si>
  <si>
    <t>Rüffer, Corinna</t>
  </si>
  <si>
    <t>Münzenmaier, Sebastian</t>
  </si>
  <si>
    <t>Rößner, Tabea</t>
  </si>
  <si>
    <t>Höferlin, Manuel</t>
  </si>
  <si>
    <t>Grau, Prof. Dr. Armin</t>
  </si>
  <si>
    <t>Mackensen-Geis, Isabel</t>
  </si>
  <si>
    <t>Ulrich, Alexander</t>
  </si>
  <si>
    <t>Gebhart, Dr. Thomas</t>
  </si>
  <si>
    <t>Lindner, Dr. Tobias</t>
  </si>
  <si>
    <t>Schattner, Bernd</t>
  </si>
  <si>
    <t>Wissing, Dr. Volker</t>
  </si>
  <si>
    <t>Bubendorfer-Licht, Sandra</t>
  </si>
  <si>
    <t>Eckert, Leon</t>
  </si>
  <si>
    <t>Huber, Johannes</t>
  </si>
  <si>
    <t>Mehltretter, Andreas</t>
  </si>
  <si>
    <t>Schrodi, Michael</t>
  </si>
  <si>
    <t>Bystron, Petr</t>
  </si>
  <si>
    <t>Föst, Daniel</t>
  </si>
  <si>
    <t>Tausend, Claudia</t>
  </si>
  <si>
    <t>Roloff, Sebastian</t>
  </si>
  <si>
    <t>Sattelberger, Dr. h. c. Thomas</t>
  </si>
  <si>
    <t>Wiehle, Wolfgang</t>
  </si>
  <si>
    <t>Gohlke, Nicole</t>
  </si>
  <si>
    <t>Janecek, Dieter</t>
  </si>
  <si>
    <t>Köhler, Dr. Lukas</t>
  </si>
  <si>
    <t>Hofreiter, Anton</t>
  </si>
  <si>
    <t>Otten, Gerold</t>
  </si>
  <si>
    <t>Gürpinar, Ates</t>
  </si>
  <si>
    <t>Bär, Karl</t>
  </si>
  <si>
    <t>Wegge, Carmen</t>
  </si>
  <si>
    <t>Kofler, Dr. Bärbel</t>
  </si>
  <si>
    <t>Huy, Gerrit</t>
  </si>
  <si>
    <t>Al-Halak, Muhanad</t>
  </si>
  <si>
    <t>Hagl-Kehl, Rita</t>
  </si>
  <si>
    <t>Bauer, Nicole</t>
  </si>
  <si>
    <t>Schätzl, Johannes</t>
  </si>
  <si>
    <t>Protschka, Stephan</t>
  </si>
  <si>
    <t>Schönberger, Marlene</t>
  </si>
  <si>
    <t>Grundl, Erhard</t>
  </si>
  <si>
    <t>Miazga, Corinna</t>
  </si>
  <si>
    <t>Boehringer, Peter</t>
  </si>
  <si>
    <t>Lechte, Ulrich</t>
  </si>
  <si>
    <t>Schmidt, Stefan</t>
  </si>
  <si>
    <t>Wagner, Dr. Carolin</t>
  </si>
  <si>
    <t>Schieder, Marianne</t>
  </si>
  <si>
    <t>Winklmann, Tina</t>
  </si>
  <si>
    <t>Badum, Lisa</t>
  </si>
  <si>
    <t>Schwarz, Andreas</t>
  </si>
  <si>
    <t>Hacker, Thomas</t>
  </si>
  <si>
    <t>Kramme, Anette</t>
  </si>
  <si>
    <t>Peterka, Tonias Matthias</t>
  </si>
  <si>
    <t>Wagner, Johannes</t>
  </si>
  <si>
    <t>Nürnberger, Jörg</t>
  </si>
  <si>
    <t>Stamm-Fibich, Martina</t>
  </si>
  <si>
    <t>Träger, Carsten</t>
  </si>
  <si>
    <t>Heinrich, Gabriela</t>
  </si>
  <si>
    <t>Hessel, Katja</t>
  </si>
  <si>
    <t>Sichert, Martin</t>
  </si>
  <si>
    <t>Müller, Sascha</t>
  </si>
  <si>
    <t>Lütke, Kristine</t>
  </si>
  <si>
    <t>Plobner, Jan</t>
  </si>
  <si>
    <t>Klein, Karsten</t>
  </si>
  <si>
    <t>Wagener, Niklas</t>
  </si>
  <si>
    <t>Dittmar, Sabine</t>
  </si>
  <si>
    <t>Rottmann, Dr. Manuela</t>
  </si>
  <si>
    <t>Rützel, Bernd</t>
  </si>
  <si>
    <t>Ernst, Klaus</t>
  </si>
  <si>
    <t>Hümpfer, Markus</t>
  </si>
  <si>
    <t>Ullmann, Prof. Dr. Andrew</t>
  </si>
  <si>
    <t>Bahr, Ulrike</t>
  </si>
  <si>
    <t>Roth, Claudia</t>
  </si>
  <si>
    <t>Kraft, Dr. Rainer</t>
  </si>
  <si>
    <t>Schmid, Christoph</t>
  </si>
  <si>
    <t>Deligöz, Ekin</t>
  </si>
  <si>
    <t>Thomae, Stephan</t>
  </si>
  <si>
    <t>Ferschl, Susanne</t>
  </si>
  <si>
    <t>Riexinger, Bernd</t>
  </si>
  <si>
    <t>Skudelny, Judith</t>
  </si>
  <si>
    <t>Spaniel, Dr. Dirk</t>
  </si>
  <si>
    <t>Christmann, Dr. Anna</t>
  </si>
  <si>
    <t>Bacherle, Tobias</t>
  </si>
  <si>
    <t>Frohnmaier, Markus</t>
  </si>
  <si>
    <t>Hostert, Jasmina</t>
  </si>
  <si>
    <t>Toncar, Dr. Florian</t>
  </si>
  <si>
    <t>Schäfer, Dr. Sebastian</t>
  </si>
  <si>
    <t>Alt, Renata</t>
  </si>
  <si>
    <t>Gastel, Matthias</t>
  </si>
  <si>
    <t>Schmid, Dr. Nils</t>
  </si>
  <si>
    <t>Baehrens, Heike</t>
  </si>
  <si>
    <t>Braun, Jürgen</t>
  </si>
  <si>
    <t>Seiter, Prof. Dr. Stephan</t>
  </si>
  <si>
    <t>Detzer, Dr. Sandra</t>
  </si>
  <si>
    <t>Hess, Martin</t>
  </si>
  <si>
    <t>Karaahmetoglu, Macit</t>
  </si>
  <si>
    <t>Jongen, Dr. Marc</t>
  </si>
  <si>
    <t>Juratovic, Josip</t>
  </si>
  <si>
    <t>Link, Michael Georg</t>
  </si>
  <si>
    <t>Abel, Valentin</t>
  </si>
  <si>
    <t>Ebner, Harald</t>
  </si>
  <si>
    <t>Leiser, Kevin</t>
  </si>
  <si>
    <t>Lang, Ricarda</t>
  </si>
  <si>
    <t>Breymaier, Leni</t>
  </si>
  <si>
    <t>Bernhard, Marc</t>
  </si>
  <si>
    <t>Marvi, Parsa</t>
  </si>
  <si>
    <t>Theurer, Michael</t>
  </si>
  <si>
    <t>Katzmarek, Gabriele</t>
  </si>
  <si>
    <t>Kaufmann, Dr. Malte</t>
  </si>
  <si>
    <t>Akbulut, Gökay</t>
  </si>
  <si>
    <t>Stockmeier, Konrad</t>
  </si>
  <si>
    <t>Baum, Dr. Christina</t>
  </si>
  <si>
    <t>Brandenburg, Dr. Jens</t>
  </si>
  <si>
    <t>Castellucci, Prof. Dr. Lars</t>
  </si>
  <si>
    <t>Aeffner, Stephanie</t>
  </si>
  <si>
    <t>Mast, Katja</t>
  </si>
  <si>
    <t>Semet, Rainer</t>
  </si>
  <si>
    <t>Esken, Saskia</t>
  </si>
  <si>
    <t>Hoffmann, Dr. Christoph</t>
  </si>
  <si>
    <t>Mehmet Ali, Takis</t>
  </si>
  <si>
    <t>Fechner, Dr. Johannes</t>
  </si>
  <si>
    <t>Seitz, Thomas</t>
  </si>
  <si>
    <t>Gaßner-Herz, Martin</t>
  </si>
  <si>
    <t>Türk-Nachbaur, Derya</t>
  </si>
  <si>
    <t>Jurisch, Dr. Ann-Veruschka</t>
  </si>
  <si>
    <t>Seitzl, Dr. Lina</t>
  </si>
  <si>
    <t>Schwarzelühr-Sutter, Rita</t>
  </si>
  <si>
    <t>Kober, Pascal</t>
  </si>
  <si>
    <t>Müller-Gemmeke, Beate</t>
  </si>
  <si>
    <t>Tatti, Jessica</t>
  </si>
  <si>
    <t>Kühn, Christian</t>
  </si>
  <si>
    <t>Rosemann, Dr. Martin</t>
  </si>
  <si>
    <t>Emmerich, Marcel</t>
  </si>
  <si>
    <t>Gerster, Martin</t>
  </si>
  <si>
    <t>Reinalter, Prof. Dr. Anja</t>
  </si>
  <si>
    <t>Weidel, Dr. Alice</t>
  </si>
  <si>
    <t>Engelhardt, Heike</t>
  </si>
  <si>
    <t>Strasser, Benjamin</t>
  </si>
  <si>
    <t>Mesarosch, Robin</t>
  </si>
  <si>
    <t>Luksic, Oliver</t>
  </si>
  <si>
    <t>Wirth, Dr. Christian</t>
  </si>
  <si>
    <t>300 BB</t>
  </si>
  <si>
    <t>Mitglied
Klimaunion</t>
  </si>
  <si>
    <t>ohne Wahlkreis</t>
  </si>
  <si>
    <t>Mandat</t>
  </si>
  <si>
    <t>Becker, Holger</t>
  </si>
  <si>
    <t>Berghegger, André</t>
  </si>
  <si>
    <t>Brandl, Reinhard</t>
  </si>
  <si>
    <t>Diaby, Karamba</t>
  </si>
  <si>
    <t>Friedrich, Hans-Peter</t>
  </si>
  <si>
    <t>Esdar, Wiebke</t>
  </si>
  <si>
    <t>Franke, Edgar</t>
  </si>
  <si>
    <t>Geissler, Jonas</t>
  </si>
  <si>
    <t>Krings, Günter</t>
  </si>
  <si>
    <t>Launert, Silke</t>
  </si>
  <si>
    <t>Klinck, Kristian</t>
  </si>
  <si>
    <t>Kippels, Georg</t>
  </si>
  <si>
    <t>Gräßle, Ingeborg</t>
  </si>
  <si>
    <t>Kersten, Franziska</t>
  </si>
  <si>
    <t>Lauterbach, Karl</t>
  </si>
  <si>
    <t>Linnemann, Carsten</t>
  </si>
  <si>
    <t>Meister, Michael</t>
  </si>
  <si>
    <t>Machalet, Tanja</t>
  </si>
  <si>
    <t>Lötzsch, Gesine</t>
  </si>
  <si>
    <t>Miersch, Matthias</t>
  </si>
  <si>
    <t>Mützenich, Rolf</t>
  </si>
  <si>
    <t>Philippi, Andreas</t>
  </si>
  <si>
    <t>Pantazis, Christos</t>
  </si>
  <si>
    <t>Plum, Martin</t>
  </si>
  <si>
    <t>Ramsauer, Peter</t>
  </si>
  <si>
    <t>Reichel, Markus</t>
  </si>
  <si>
    <t>Röttgen, Norbert</t>
  </si>
  <si>
    <t>Scheer, Nina</t>
  </si>
  <si>
    <t>Steffen, Till</t>
  </si>
  <si>
    <t>Stefinger, Wolfgang</t>
  </si>
  <si>
    <t>Ullrich, Volker</t>
  </si>
  <si>
    <t>Stegner, Ralf</t>
  </si>
  <si>
    <t>Tebroke, Hermann-Josef</t>
  </si>
  <si>
    <t>Weisgerber, Anja</t>
  </si>
  <si>
    <t>Weingarten, Joe</t>
  </si>
  <si>
    <t>Wollmann, Herbert</t>
  </si>
  <si>
    <t>Wiener, Klaus</t>
  </si>
  <si>
    <t>Zimmermann, Jens</t>
  </si>
  <si>
    <t>Malottki, Erik von</t>
  </si>
  <si>
    <t>Kaufmann, Michael</t>
  </si>
  <si>
    <t>Lenz/AKE</t>
  </si>
  <si>
    <t>Schön, Nadine</t>
  </si>
  <si>
    <t>Uhl, Markus</t>
  </si>
  <si>
    <t>kerg</t>
  </si>
  <si>
    <t>Bundestagswahl 2021</t>
  </si>
  <si>
    <t>Amtliches Endergebnis</t>
  </si>
  <si>
    <t>Nr</t>
  </si>
  <si>
    <t>Gebiet</t>
  </si>
  <si>
    <t>gehört zu</t>
  </si>
  <si>
    <t>Wahlberechtigte</t>
  </si>
  <si>
    <t>Wählende</t>
  </si>
  <si>
    <t>Ungültige Stimmen</t>
  </si>
  <si>
    <t>Gültige Stimmen</t>
  </si>
  <si>
    <t>CDU / CSU</t>
  </si>
  <si>
    <t>Sozialdemokratische Partei Deutschlands</t>
  </si>
  <si>
    <t>Alternative für Deutschland</t>
  </si>
  <si>
    <t>Freie Demokratische Partei</t>
  </si>
  <si>
    <t>BÜNDNIS 90/DIE GRÜNEN</t>
  </si>
  <si>
    <t>Erststimmen</t>
  </si>
  <si>
    <t>Zweitstimmen</t>
  </si>
  <si>
    <t>Endgültig</t>
  </si>
  <si>
    <t>Vorperiode</t>
  </si>
  <si>
    <t>Paderborn – Gütersloh III</t>
  </si>
  <si>
    <t>Land</t>
  </si>
  <si>
    <t>Reinhold, Hagen</t>
  </si>
  <si>
    <t>AIDA Cruises</t>
  </si>
  <si>
    <t>Bausparkasse SH</t>
  </si>
  <si>
    <t>DB; Deutsche Wohnen;</t>
  </si>
  <si>
    <t>Aurubis, VTG, Otto</t>
  </si>
  <si>
    <t>DHL, Telekom</t>
  </si>
  <si>
    <t>EnBW</t>
  </si>
  <si>
    <t>GLS</t>
  </si>
  <si>
    <t>Schüco</t>
  </si>
  <si>
    <t>Interseroh; Lanxess</t>
  </si>
  <si>
    <t>Salzgitter AG</t>
  </si>
  <si>
    <t>Thyssen</t>
  </si>
  <si>
    <t>Allianz; Wacker</t>
  </si>
  <si>
    <t>Union Asset</t>
  </si>
  <si>
    <t>Puma</t>
  </si>
  <si>
    <t>Phoenix</t>
  </si>
  <si>
    <t>Varel GmbH</t>
  </si>
  <si>
    <t>Otto Fuchs</t>
  </si>
  <si>
    <r>
      <t xml:space="preserve">Aurubis, VTG, </t>
    </r>
    <r>
      <rPr>
        <b/>
        <sz val="12"/>
        <color theme="1"/>
        <rFont val="Calibri"/>
        <family val="2"/>
      </rPr>
      <t>Otto</t>
    </r>
  </si>
  <si>
    <r>
      <t>Aurubis, VTG,</t>
    </r>
    <r>
      <rPr>
        <b/>
        <sz val="12"/>
        <color theme="1"/>
        <rFont val="Calibri"/>
        <family val="2"/>
      </rPr>
      <t xml:space="preserve"> Otto</t>
    </r>
  </si>
  <si>
    <r>
      <rPr>
        <b/>
        <sz val="12"/>
        <color theme="1"/>
        <rFont val="Calibri"/>
        <family val="2"/>
      </rPr>
      <t>Aurubis</t>
    </r>
    <r>
      <rPr>
        <sz val="12"/>
        <color theme="1"/>
        <rFont val="Calibri"/>
        <family val="2"/>
      </rPr>
      <t>,</t>
    </r>
    <r>
      <rPr>
        <b/>
        <sz val="12"/>
        <color theme="1"/>
        <rFont val="Calibri"/>
        <family val="2"/>
      </rPr>
      <t xml:space="preserve"> VTG</t>
    </r>
    <r>
      <rPr>
        <sz val="12"/>
        <color theme="1"/>
        <rFont val="Calibri"/>
        <family val="2"/>
      </rPr>
      <t>, Otto</t>
    </r>
  </si>
  <si>
    <r>
      <rPr>
        <b/>
        <sz val="12"/>
        <color theme="1"/>
        <rFont val="Calibri"/>
        <family val="2"/>
      </rPr>
      <t>Aurubis</t>
    </r>
    <r>
      <rPr>
        <sz val="12"/>
        <color theme="1"/>
        <rFont val="Calibri"/>
        <family val="2"/>
      </rPr>
      <t xml:space="preserve">, </t>
    </r>
    <r>
      <rPr>
        <b/>
        <sz val="12"/>
        <color theme="1"/>
        <rFont val="Calibri"/>
        <family val="2"/>
      </rPr>
      <t>VTG</t>
    </r>
    <r>
      <rPr>
        <sz val="12"/>
        <color theme="1"/>
        <rFont val="Calibri"/>
        <family val="2"/>
      </rPr>
      <t>, Otto</t>
    </r>
  </si>
  <si>
    <t>HD Zement, Goldbeck</t>
  </si>
  <si>
    <t>Gegenbauer</t>
  </si>
  <si>
    <t>Dräxlmaier</t>
  </si>
  <si>
    <t>Rossmann</t>
  </si>
  <si>
    <r>
      <t>DB;</t>
    </r>
    <r>
      <rPr>
        <b/>
        <sz val="12"/>
        <color theme="1"/>
        <rFont val="Calibri"/>
        <family val="2"/>
      </rPr>
      <t xml:space="preserve"> Deutsche Wohnen;</t>
    </r>
  </si>
  <si>
    <r>
      <t>DB;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Deutsche Wohnen;</t>
    </r>
  </si>
  <si>
    <r>
      <rPr>
        <b/>
        <sz val="12"/>
        <color theme="1"/>
        <rFont val="Calibri"/>
        <family val="2"/>
      </rPr>
      <t>DB;</t>
    </r>
    <r>
      <rPr>
        <sz val="12"/>
        <color theme="1"/>
        <rFont val="Calibri"/>
        <family val="2"/>
      </rPr>
      <t xml:space="preserve"> Deutsche Wohnen;</t>
    </r>
  </si>
  <si>
    <t>Rockwool</t>
  </si>
  <si>
    <r>
      <rPr>
        <b/>
        <sz val="12"/>
        <color theme="1"/>
        <rFont val="Calibri"/>
        <family val="2"/>
      </rPr>
      <t>Daikin</t>
    </r>
    <r>
      <rPr>
        <sz val="12"/>
        <color theme="1"/>
        <rFont val="Calibri"/>
        <family val="2"/>
      </rPr>
      <t>; Allianz; Wacker</t>
    </r>
  </si>
  <si>
    <r>
      <rPr>
        <b/>
        <sz val="12"/>
        <color theme="1"/>
        <rFont val="Calibri"/>
        <family val="2"/>
      </rPr>
      <t>Allianz;</t>
    </r>
    <r>
      <rPr>
        <sz val="12"/>
        <color theme="1"/>
        <rFont val="Calibri"/>
        <family val="2"/>
      </rPr>
      <t xml:space="preserve"> Wacker</t>
    </r>
  </si>
  <si>
    <r>
      <t xml:space="preserve">Allianz; </t>
    </r>
    <r>
      <rPr>
        <b/>
        <sz val="12"/>
        <color theme="1"/>
        <rFont val="Calibri"/>
        <family val="2"/>
      </rPr>
      <t>Wacker</t>
    </r>
  </si>
  <si>
    <t>Aldi Süd</t>
  </si>
  <si>
    <t>E-Mail</t>
  </si>
  <si>
    <t>Sanae.Abdi@bundestag.de</t>
  </si>
  <si>
    <t>Adis.Ahmetovic@bundestag.de</t>
  </si>
  <si>
    <t>Reem.Alabali-Radovan@bundestag.de</t>
  </si>
  <si>
    <t>Dagmar.Andres@bundestag.de</t>
  </si>
  <si>
    <t>Johannes.Arlt@bundestag.de</t>
  </si>
  <si>
    <t>Daniel.Baldy@bundestag.de</t>
  </si>
  <si>
    <t>Holger.Becker@bundestag.de</t>
  </si>
  <si>
    <t>Juergen.Berghahn@bundestag.de</t>
  </si>
  <si>
    <t>Bengt.Bergt@bundestag.de</t>
  </si>
  <si>
    <t>Jakob.Blankenburg@bundestag.de</t>
  </si>
  <si>
    <t>Isabel.Cademartori@bundestag.de</t>
  </si>
  <si>
    <t>Juergen.Cosse@bundestag.de</t>
  </si>
  <si>
    <t>Hakan.Demir@bundestag.de</t>
  </si>
  <si>
    <t>Martin.Diedenhofen@bundestag.de</t>
  </si>
  <si>
    <t>Jan.Dieren@bundestag.de</t>
  </si>
  <si>
    <t>Felix.Doering@bundestag.de</t>
  </si>
  <si>
    <t>Falko.Drossmann@bundestag.de</t>
  </si>
  <si>
    <t>Axel.Echeverria@bundestag.de</t>
  </si>
  <si>
    <t>Sonja.Eichwede@bundestag.de</t>
  </si>
  <si>
    <t>Heike.Engelhardt@bundestag.de</t>
  </si>
  <si>
    <t>Ariane.Faescher@bundestag.de</t>
  </si>
  <si>
    <t>Sebastian.Fiedler@bundestag.de</t>
  </si>
  <si>
    <t>Fabian.Funke@bundestag.de</t>
  </si>
  <si>
    <t>Manuel.Gava@bundestag.de</t>
  </si>
  <si>
    <t>Frauke.Heiligenstadt@bundestag.de</t>
  </si>
  <si>
    <t>Anke.Hennig@bundestag.de</t>
  </si>
  <si>
    <t>Nadine.Heselhaus@bundestag.de</t>
  </si>
  <si>
    <t>Jasmina.Hostert@bundestag.de</t>
  </si>
  <si>
    <t>Verena.Hubertz@bundestag.de</t>
  </si>
  <si>
    <t>Markus.Huempfer@bundestag.de</t>
  </si>
  <si>
    <t>Macit.Karaahmetoglu@bundestag.de</t>
  </si>
  <si>
    <t>Carlos.Kasper@bundestag.de</t>
  </si>
  <si>
    <t>Anna.Kassautzki@bundestag.de</t>
  </si>
  <si>
    <t>Franziska.Kersten@bundestag.de</t>
  </si>
  <si>
    <t>Helmut.Kleebank@bundestag.de</t>
  </si>
  <si>
    <t>Kristian.Klinck@bundestag.de</t>
  </si>
  <si>
    <t>Annika.Klose@bundestag.de</t>
  </si>
  <si>
    <t>Tim.Kluessendorf@bundestag.de</t>
  </si>
  <si>
    <t>Simona.Koss@bundestag.de</t>
  </si>
  <si>
    <t>Dunja.Kreiser@bundestag.de</t>
  </si>
  <si>
    <t>Martin.Kroeber@bundestag.de</t>
  </si>
  <si>
    <t>Kevin.Kuehnert@bundestag.de</t>
  </si>
  <si>
    <t>Sarah.Lahrkamp@bundestag.de</t>
  </si>
  <si>
    <t>Andreas.Larem@bundestag.de</t>
  </si>
  <si>
    <t>Kevin.Leiser@bundestag.de</t>
  </si>
  <si>
    <t>Luzia.Licina-Bode@bundestag.de</t>
  </si>
  <si>
    <t>Esra-Leon.Limbacher@bundestag.de</t>
  </si>
  <si>
    <t>Bettina.Lugk@bundestag.de</t>
  </si>
  <si>
    <t>Tanja.Machalet@bundestag.de</t>
  </si>
  <si>
    <t>Holger.Mann@bundestag.de</t>
  </si>
  <si>
    <t>Kaweh.Mansoori@bundestag.de</t>
  </si>
  <si>
    <t>Zanda.Martens@bundestag.de</t>
  </si>
  <si>
    <t>Parsa.Marvi@bundestag.de</t>
  </si>
  <si>
    <t>Franziska.Mascheck@bundestag.de</t>
  </si>
  <si>
    <t>Andreas.Mehltretter@bundestag.de</t>
  </si>
  <si>
    <t>Robin.Mesarosch@bundestag.de</t>
  </si>
  <si>
    <t>Kathrin.Michel@bundestag.de</t>
  </si>
  <si>
    <t>Michael.Mueller@bundestag.de</t>
  </si>
  <si>
    <t>Rasha.Nasr@bundestag.de</t>
  </si>
  <si>
    <t>Brian.Nickholz@bundestag.de</t>
  </si>
  <si>
    <t>Joerg.Nuernberger@bundestag.de</t>
  </si>
  <si>
    <t>Christos.Pantazis@bundestag.de</t>
  </si>
  <si>
    <t>Wiebke.Papenbrock@bundestag.de</t>
  </si>
  <si>
    <t>Mathias.Papendieck@bundestag.de</t>
  </si>
  <si>
    <t>Natalie.Pawlik@bundestag.de</t>
  </si>
  <si>
    <t>Jens.Peick@bundestag.de</t>
  </si>
  <si>
    <t>Andreas.Philippi@bundestag.de</t>
  </si>
  <si>
    <t>Jan.Plobner@bundestag.de</t>
  </si>
  <si>
    <t>Ye-One.Rhie@bundestag.de</t>
  </si>
  <si>
    <t>Sebastian.Roloff@bundestag.de</t>
  </si>
  <si>
    <t>Jessica.Rosenthal@bundestag.de</t>
  </si>
  <si>
    <t>Thorsten.Rudolph@bundestag.de</t>
  </si>
  <si>
    <t>Tina.Rudolph@bundestag.de</t>
  </si>
  <si>
    <t>Ingo.Schaefer@bundestag.de</t>
  </si>
  <si>
    <t>Johannes.Schaetzl@bundestag.de</t>
  </si>
  <si>
    <t>Rebecca.Schamber@bundestag.de</t>
  </si>
  <si>
    <t>Peggy.Schierenbeck@bundestag.de</t>
  </si>
  <si>
    <t>Timo.Schisanowski@bundestag.de</t>
  </si>
  <si>
    <t>Christoph.Schmid@bundestag.de</t>
  </si>
  <si>
    <t>Daniel.Schneider@bundestag.de</t>
  </si>
  <si>
    <t>Olaf.Scholz@bundestag.de</t>
  </si>
  <si>
    <t>Christian.Schreider@bundestag.de</t>
  </si>
  <si>
    <t>Svenja.Schulze@bundestag.de</t>
  </si>
  <si>
    <t>Lina.Seitzl@bundestag.de</t>
  </si>
  <si>
    <t>Ralf.Stegner@bundestag.de</t>
  </si>
  <si>
    <t>Nadja.Sthamer@bundestag.de</t>
  </si>
  <si>
    <t>Ruppert.Stuewe@bundestag.de</t>
  </si>
  <si>
    <t>Anja.Troff-Schaffarzyk@bundestag.de</t>
  </si>
  <si>
    <t>Derya.Tuerk-Nachbaur@bundestag.de</t>
  </si>
  <si>
    <t>Frank.Ullrich@bundestag.de</t>
  </si>
  <si>
    <t>Carolin.Wagner@bundestag.de</t>
  </si>
  <si>
    <t>Maja.Wallstein@bundestag.de</t>
  </si>
  <si>
    <t>Hannes.Walter@bundestag.de</t>
  </si>
  <si>
    <t>Carmen.Wegge@bundestag.de</t>
  </si>
  <si>
    <t>Melanie.Wegling@bundestag.de</t>
  </si>
  <si>
    <t>Lena.Werner@bundestag.de</t>
  </si>
  <si>
    <t>Herbert.Wollmann@bundestag.de</t>
  </si>
  <si>
    <t>Armand.Zorn@bundestag.de</t>
  </si>
  <si>
    <t>Katrin.Zschau@bundestag.de</t>
  </si>
  <si>
    <t>Stefan.Seidler@bundestag.de</t>
  </si>
  <si>
    <t>Ali.Al-Dailami@bundestag.de</t>
  </si>
  <si>
    <t>Christian.Goerke@bundestag.de</t>
  </si>
  <si>
    <t>Ates.Guerpinar@bundestag.de</t>
  </si>
  <si>
    <t>Susanne.Hennig-Wellsow@bundestag.de</t>
  </si>
  <si>
    <t>Ina.Latendorf@bundestag.de</t>
  </si>
  <si>
    <t>Christian.Leye@bundestag.de</t>
  </si>
  <si>
    <t>Heidi.Reichinnek@bundestag.de</t>
  </si>
  <si>
    <t>Janine.Wissler@bundestag.de</t>
  </si>
  <si>
    <t>Stephanie.Aeffner@bundestag.de</t>
  </si>
  <si>
    <t>Andreas.Audretsch@bundestag.de</t>
  </si>
  <si>
    <t>Maik.Aussendorf@bundestag.de</t>
  </si>
  <si>
    <t>Tobias.Bacherle@bundestag.de</t>
  </si>
  <si>
    <t>Karl.Baer@bundestag.de</t>
  </si>
  <si>
    <t>Felix.Banaszak@bundestag.de</t>
  </si>
  <si>
    <t>Katharina.Beck@bundestag.de</t>
  </si>
  <si>
    <t>Lukas.Benner@bundestag.de</t>
  </si>
  <si>
    <t>Frank.Bsirske@bundestag.de</t>
  </si>
  <si>
    <t>Sandra.Detzer@bundestag.de</t>
  </si>
  <si>
    <t>Deborah.Duering@bundestag.de</t>
  </si>
  <si>
    <t>Leon.Eckert@bundestag.de</t>
  </si>
  <si>
    <t>Schahina.Gambir@bundestag.de</t>
  </si>
  <si>
    <t>Tessa.Ganserer@bundestag.de</t>
  </si>
  <si>
    <t>Jan-Niclas.Gesenhues@bundestag.de</t>
  </si>
  <si>
    <t>Armin.Grau@bundestag.de</t>
  </si>
  <si>
    <t>Sabine.Gruetzmacher@bundestag.de</t>
  </si>
  <si>
    <t>Robert.Habeck@bundestag.de</t>
  </si>
  <si>
    <t>Linda.Heitmann@bundestag.de</t>
  </si>
  <si>
    <t>Kathrin.Henneberger@bundestag.de</t>
  </si>
  <si>
    <t>Bernhard.Herrmann@bundestag.de</t>
  </si>
  <si>
    <t>Bruno.Hoenel@bundestag.de</t>
  </si>
  <si>
    <t>Lamya.Kaddor@bundestag.de</t>
  </si>
  <si>
    <t>Michael.Kellner@bundestag.de</t>
  </si>
  <si>
    <t>Chantal.Kopf@bundestag.de</t>
  </si>
  <si>
    <t>Philip.Kraemer@bundestag.de</t>
  </si>
  <si>
    <t>Laura.Kraft@bundestag.de</t>
  </si>
  <si>
    <t>Ricarda.Lang@bundestag.de</t>
  </si>
  <si>
    <t>Anja.Liebert@bundestag.de</t>
  </si>
  <si>
    <t>Helge.Limburg@bundestag.de</t>
  </si>
  <si>
    <t>Denise.Loop@bundestag.de</t>
  </si>
  <si>
    <t>Max.Lucks@bundestag.de</t>
  </si>
  <si>
    <t>Anna.Luehrmann@bundestag.de</t>
  </si>
  <si>
    <t>Zoe.Mayer@bundestag.de</t>
  </si>
  <si>
    <t>Susanne.Menge@bundestag.de</t>
  </si>
  <si>
    <t>Swantje-Henrike.Michaelsen@bundestag.de</t>
  </si>
  <si>
    <t>Boris.Mijatovic@bundestag.de</t>
  </si>
  <si>
    <t>Sascha.Mueller@bundestag.de</t>
  </si>
  <si>
    <t>Sara.Nanni@bundestag.de</t>
  </si>
  <si>
    <t>Ophelia.Nick@bundestag.de</t>
  </si>
  <si>
    <t>Karoline.Otte@bundestag.de</t>
  </si>
  <si>
    <t>Paula.Piechotta@bundestag.de</t>
  </si>
  <si>
    <t>Anja.Reinalter@bundestag.de</t>
  </si>
  <si>
    <t>Michael.Sacher@bundestag.de</t>
  </si>
  <si>
    <t>Sebastian.Schaefer@bundestag.de</t>
  </si>
  <si>
    <t>Marlene.Schoenberger@bundestag.de</t>
  </si>
  <si>
    <t>Christina-Johanne.Schroeder@bundestag.de</t>
  </si>
  <si>
    <t>Stephan.Seiter@bundestag.de</t>
  </si>
  <si>
    <t>Melis.Sekmen@bundestag.de</t>
  </si>
  <si>
    <t>Nyke.Slawik@bundestag.de</t>
  </si>
  <si>
    <t>Merle.Spellerberg@bundestag.de</t>
  </si>
  <si>
    <t>Nina.Stahr@bundestag.de</t>
  </si>
  <si>
    <t>Till.Steffen@bundestag.de</t>
  </si>
  <si>
    <t>Hanna.Steinmueller@bundestag.de</t>
  </si>
  <si>
    <t>Awet.Tesfaiesus@bundestag.de</t>
  </si>
  <si>
    <t>Katrin.Uhlig@bundestag.de</t>
  </si>
  <si>
    <t>Niklas.Wagener@bundestag.de</t>
  </si>
  <si>
    <t>Robin.Wagener@bundestag.de</t>
  </si>
  <si>
    <t>Johannes.Wagner@bundestag.de</t>
  </si>
  <si>
    <t>Stefan.Wenzel@bundestag.de</t>
  </si>
  <si>
    <t>Tina.Winklmann@bundestag.de</t>
  </si>
  <si>
    <t>Valentin.Abel@bundestag.de</t>
  </si>
  <si>
    <t>Katja.Adler@bundestag.de</t>
  </si>
  <si>
    <t>Muhanad.Al-Halak@bundestag.de</t>
  </si>
  <si>
    <t>Ingo.Bodtke@bundestag.de</t>
  </si>
  <si>
    <t>Friedhelm.Boginski@bundestag.de</t>
  </si>
  <si>
    <t>Martin.Gassner-Herz@bundestag.de</t>
  </si>
  <si>
    <t>Knut.Gerschau@bundestag.de</t>
  </si>
  <si>
    <t>Philipp.Hartewig@bundestag.de</t>
  </si>
  <si>
    <t>Ulrike.Harzer@bundestag.de</t>
  </si>
  <si>
    <t>Ann-Veruschka.Jurisch@bundestag.de</t>
  </si>
  <si>
    <t>Juergen.Lenders@bundestag.de</t>
  </si>
  <si>
    <t>Thorsten.Lieb@bundestag.de</t>
  </si>
  <si>
    <t>Lars.Lindemann@bundestag.de</t>
  </si>
  <si>
    <t>Kristine.Luetke@bundestag.de</t>
  </si>
  <si>
    <t>Aniko.Merten@bundestag.de</t>
  </si>
  <si>
    <t>Maximilian.Mordhorst@bundestag.de</t>
  </si>
  <si>
    <t>Volker.Redder@bundestag.de</t>
  </si>
  <si>
    <t>Anja.Schulz@bundestag.de</t>
  </si>
  <si>
    <t>Rainer.Semet@bundestag.de</t>
  </si>
  <si>
    <t>Konrad.Stockmeier@bundestag.de</t>
  </si>
  <si>
    <t>Jens.Teutrine@bundestag.de</t>
  </si>
  <si>
    <t>Nico.Tippelt@bundestag.de</t>
  </si>
  <si>
    <t>Volker.Wissing@bundestag.de</t>
  </si>
  <si>
    <t>Knut.Abraham@bundestag.de</t>
  </si>
  <si>
    <t>Simone.Borchardt@bundestag.de</t>
  </si>
  <si>
    <t>Michael.Breilmann@bundestag.de</t>
  </si>
  <si>
    <t>Marlon.Broehr@bundestag.de</t>
  </si>
  <si>
    <t>Yannick.Bury@bundestag.de</t>
  </si>
  <si>
    <t>Mario.Czaja@bundestag.de</t>
  </si>
  <si>
    <t>Catarina.Dossantos@bundestag.de</t>
  </si>
  <si>
    <t>Ingeborg.Graessle@bundestag.de</t>
  </si>
  <si>
    <t>Fabian.Gramling@bundestag.de</t>
  </si>
  <si>
    <t>Serap.Gueler@bundestag.de</t>
  </si>
  <si>
    <t>Stefan.Heck@bundestag.de</t>
  </si>
  <si>
    <t>Franziska.Hoppermann@bundestag.de</t>
  </si>
  <si>
    <t>Hubert.Hueppe@bundestag.de</t>
  </si>
  <si>
    <t>Anne.Janssen@bundestag.de</t>
  </si>
  <si>
    <t>Ottilie.Klein@bundestag.de</t>
  </si>
  <si>
    <t>Julia.Kloeckner@bundestag.de</t>
  </si>
  <si>
    <t>Anne.Koenig@bundestag.de</t>
  </si>
  <si>
    <t>Klaus.Mack@bundestag.de</t>
  </si>
  <si>
    <t>Volker.Mayer-Lay@bundestag.de</t>
  </si>
  <si>
    <t>Maximilian.Moerseburg@bundestag.de</t>
  </si>
  <si>
    <t>Florian.Mueller@bundestag.de</t>
  </si>
  <si>
    <t>Stefan.Nacke@bundestag.de</t>
  </si>
  <si>
    <t>Moritz.Oppelt@bundestag.de</t>
  </si>
  <si>
    <t>Martin.Plum@bundestag.de</t>
  </si>
  <si>
    <t>Henning.Rehbaum@bundestag.de</t>
  </si>
  <si>
    <t>Markus.Reichel@bundestag.de</t>
  </si>
  <si>
    <t>Thomas.Roewekamp@bundestag.de</t>
  </si>
  <si>
    <t>Lars.Rohwer@bundestag.de</t>
  </si>
  <si>
    <t>Christiane.Schenderlein@bundestag.de</t>
  </si>
  <si>
    <t>Armin.Schwarz@bundestag.de</t>
  </si>
  <si>
    <t>Diana.Stoecker@bundestag.de</t>
  </si>
  <si>
    <t>Christina.Stumpp@bundestag.de</t>
  </si>
  <si>
    <t>Astrid.Timmermann-Fechter@bundestag.de</t>
  </si>
  <si>
    <t>Oliver.Vogt@bundestag.de</t>
  </si>
  <si>
    <t>Maria-Lena.Weiss@bundestag.de</t>
  </si>
  <si>
    <t>Klaus.Wiener@bundestag.de</t>
  </si>
  <si>
    <t>Nicolas.Zippelius@bundestag.de</t>
  </si>
  <si>
    <t>Ralph.Edelhaeusser@bundestag.de</t>
  </si>
  <si>
    <t>Alexander.Engelhard@bundestag.de</t>
  </si>
  <si>
    <t>Martina.Englhardt-Kopf@bundestag.de</t>
  </si>
  <si>
    <t>Jonas.Geissler@bundestag.de</t>
  </si>
  <si>
    <t>Susanne.Hierl@bundestag.de</t>
  </si>
  <si>
    <t>Tobias.Winkler@bundestag.de</t>
  </si>
  <si>
    <t>Mechthilde.Wittmann@bundestag.de</t>
  </si>
  <si>
    <t>BIP/Kopf 2018 (in EUR)</t>
  </si>
  <si>
    <t>Verfügb. HH-Eink. / Einw.</t>
  </si>
  <si>
    <t>PKW je 1.000 Einw.</t>
  </si>
  <si>
    <t>Anteil 18-24-J. in %</t>
  </si>
  <si>
    <t>Goekay.Akbulut@bundestag.de</t>
  </si>
  <si>
    <t>Stephan.Albani@bundestag.de</t>
  </si>
  <si>
    <t>Renata.Alt@bundestag.de</t>
  </si>
  <si>
    <t>Norbert.Altenkamp@bundestag.de</t>
  </si>
  <si>
    <t>Philipp.Amthor@bundestag.de</t>
  </si>
  <si>
    <t>Luise.Amtsberg@bundestag.de</t>
  </si>
  <si>
    <t>Niels.Annen@bundestag.de</t>
  </si>
  <si>
    <t>Christine.Aschenberg-Dugnus@bundestag.de</t>
  </si>
  <si>
    <t>Artur.Auernhammer@bundestag.de</t>
  </si>
  <si>
    <t>Peter.Aumer@bundestag.de</t>
  </si>
  <si>
    <t>Carolin.Bachmann@bundestag.de</t>
  </si>
  <si>
    <t>Lisa.Badum@bundestag.de</t>
  </si>
  <si>
    <t>Heike.Baehrens@bundestag.de</t>
  </si>
  <si>
    <t>Annalena.Baerbock@bundestag.de</t>
  </si>
  <si>
    <t>Ulrike.Bahr@bundestag.de</t>
  </si>
  <si>
    <t>Dorothee.Baer@bundestag.de</t>
  </si>
  <si>
    <t>Nezahat.Baradari@bundestag.de</t>
  </si>
  <si>
    <t>Thomas.Bareiss@bundestag.de</t>
  </si>
  <si>
    <t>Soeren.Bartol@bundestag.de</t>
  </si>
  <si>
    <t>Dietmar.Bartsch@bundestag.de</t>
  </si>
  <si>
    <t>Baerbel.Bas@bundestag.de</t>
  </si>
  <si>
    <t>Nicole.Bauer@bundestag.de</t>
  </si>
  <si>
    <t>Christina.Baum@bundestag.de</t>
  </si>
  <si>
    <t>Bernd.Baumann@bundestag.de</t>
  </si>
  <si>
    <t>Canan.Bayram@bundestag.de</t>
  </si>
  <si>
    <t>Jens.Beeck@bundestag.de</t>
  </si>
  <si>
    <t>André.Berghegger@bundestag.de</t>
  </si>
  <si>
    <t>Marc.Bernhard@bundestag.de</t>
  </si>
  <si>
    <t>Peter.Beyer@bundestag.de</t>
  </si>
  <si>
    <t>Marc.Biadacz@bundestag.de</t>
  </si>
  <si>
    <t>Steffen.Bilger@bundestag.de</t>
  </si>
  <si>
    <t>Andreas.Bleck@bundestag.de</t>
  </si>
  <si>
    <t>René.Bochmann@bundestag.de</t>
  </si>
  <si>
    <t>Peter.Boehringer@bundestag.de</t>
  </si>
  <si>
    <t>Gereon.Bollmann@bundestag.de</t>
  </si>
  <si>
    <t>Michael.Brand@bundestag.de</t>
  </si>
  <si>
    <t>Jens.Brandenburg@bundestag.de</t>
  </si>
  <si>
    <t>Dirk.Brandes@bundestag.de</t>
  </si>
  <si>
    <t>Reinhard.Brandl@bundestag.de</t>
  </si>
  <si>
    <t>Stephan.Brandner@bundestag.de</t>
  </si>
  <si>
    <t>Franziska.Brantner@bundestag.de</t>
  </si>
  <si>
    <t>Juergen.Braun@bundestag.de</t>
  </si>
  <si>
    <t>Helge.Braun@bundestag.de</t>
  </si>
  <si>
    <t>Silvia.Breher@bundestag.de</t>
  </si>
  <si>
    <t>Sebastian.Brehm@bundestag.de</t>
  </si>
  <si>
    <t>Heike.Brehmer@bundestag.de</t>
  </si>
  <si>
    <t>Leni.Breymaier@bundestag.de</t>
  </si>
  <si>
    <t>Ralph.Brinkhaus@bundestag.de</t>
  </si>
  <si>
    <t>Carsten.Brodesser@bundestag.de</t>
  </si>
  <si>
    <t>Agnieszka.Brugger@bundestag.de</t>
  </si>
  <si>
    <t>Sandra.Bubendorfer-Licht@bundestag.de</t>
  </si>
  <si>
    <t>Katrin.Budde@bundestag.de</t>
  </si>
  <si>
    <t>Marcus.Buehl@bundestag.de</t>
  </si>
  <si>
    <t>Marco.Buschmann@bundestag.de</t>
  </si>
  <si>
    <t>Karlheinz.Busen@bundestag.de</t>
  </si>
  <si>
    <t>Petr.Bystron@bundestag.de</t>
  </si>
  <si>
    <t>Lars.Castellucci@bundestag.de</t>
  </si>
  <si>
    <t>Anna.Christmann@bundestag.de</t>
  </si>
  <si>
    <t>Tino.Chrupalla@bundestag.de</t>
  </si>
  <si>
    <t>Gitta.Connemann@bundestag.de</t>
  </si>
  <si>
    <t>Joana.Cotar@bundestag.de</t>
  </si>
  <si>
    <t>Carl-Julius.Cronenberg@bundestag.de</t>
  </si>
  <si>
    <t>Sevim.Dagedelen@bundestag.de</t>
  </si>
  <si>
    <t>Janosch.Dahmen@bundestag.de</t>
  </si>
  <si>
    <t>Bernhard.Daldrup@bundestag.de</t>
  </si>
  <si>
    <t>Astrid.Damerow@bundestag.de</t>
  </si>
  <si>
    <t>Ekin.Deligoez@bundestag.de</t>
  </si>
  <si>
    <t>Karamba.Diaby@bundestag.de</t>
  </si>
  <si>
    <t>Thomas.Dietz@bundestag.de</t>
  </si>
  <si>
    <t>Esther.Dilcher@bundestag.de</t>
  </si>
  <si>
    <t>Sabine.Dittmar@bundestag.de</t>
  </si>
  <si>
    <t>Bijan.Djir-Sarai@bundestag.de</t>
  </si>
  <si>
    <t>Alexander.Dobrindt@bundestag.de</t>
  </si>
  <si>
    <t>Anke.Domscheit-Berg@bundestag.de</t>
  </si>
  <si>
    <t>Michael.Donth@bundestag.de</t>
  </si>
  <si>
    <t>Katharina.Droege@bundestag.de</t>
  </si>
  <si>
    <t>Christian.Duerr@bundestag.de</t>
  </si>
  <si>
    <t>Hansjoerg.Durz@bundestag.de</t>
  </si>
  <si>
    <t>Harald.Ebner@bundestag.de</t>
  </si>
  <si>
    <t>Thomas.Ehrhorn@bundestag.de</t>
  </si>
  <si>
    <t>Marcel.Emmerich@bundestag.de</t>
  </si>
  <si>
    <t>Thomas.Erndl@bundestag.de</t>
  </si>
  <si>
    <t>Klaus.Ernst@bundestag.de</t>
  </si>
  <si>
    <t>Wiebke.Esdar@bundestag.de</t>
  </si>
  <si>
    <t>Saskia.Esken@bundestag.de</t>
  </si>
  <si>
    <t>Michael.Espendiller@bundestag.de</t>
  </si>
  <si>
    <t>Marcus.Faber@bundestag.de</t>
  </si>
  <si>
    <t>Yasmin.Fahimi@bundestag.de</t>
  </si>
  <si>
    <t>Hermann.Faerber@bundestag.de</t>
  </si>
  <si>
    <t>Robert.Farle@bundestag.de</t>
  </si>
  <si>
    <t>Johannes.Fechner@bundestag.de</t>
  </si>
  <si>
    <t>Uwe.Feiler@bundestag.de</t>
  </si>
  <si>
    <t>Enak.Ferlemann@bundestag.de</t>
  </si>
  <si>
    <t>Susanne.Ferschl@bundestag.de</t>
  </si>
  <si>
    <t>Daniel.Foest@bundestag.de</t>
  </si>
  <si>
    <t>Edgar.Franke@bundestag.de</t>
  </si>
  <si>
    <t>Thorsten.Frei@bundestag.de</t>
  </si>
  <si>
    <t>Otto.Fricke@bundestag.de</t>
  </si>
  <si>
    <t>Dietmar.Friedhoff@bundestag.de</t>
  </si>
  <si>
    <t>Hans-Peter.Friedrich@bundestag.de</t>
  </si>
  <si>
    <t>Michael.Frieser@bundestag.de</t>
  </si>
  <si>
    <t>Markus.Frohnmaier@bundestag.de</t>
  </si>
  <si>
    <t>Goetz.Froemming@bundestag.de</t>
  </si>
  <si>
    <t>Ingo.Gaedechens@bundestag.de</t>
  </si>
  <si>
    <t>Matthias.Gastel@bundestag.de</t>
  </si>
  <si>
    <t>Alexander.Gauland@bundestag.de</t>
  </si>
  <si>
    <t>Thomas.Gebhart@bundestag.de</t>
  </si>
  <si>
    <t>Kai.Gehring@bundestag.de</t>
  </si>
  <si>
    <t>Stefan.Gelbhaar@bundestag.de</t>
  </si>
  <si>
    <t>Michael.Gerdes@bundestag.de</t>
  </si>
  <si>
    <t>Martin.Gerster@bundestag.de</t>
  </si>
  <si>
    <t>Albrecht.Glaser@bundestag.de</t>
  </si>
  <si>
    <t>Angelika.Gloeckner@bundestag.de</t>
  </si>
  <si>
    <t>Hannes.Gnauck@bundestag.de</t>
  </si>
  <si>
    <t>Nicole.Gohlke@bundestag.de</t>
  </si>
  <si>
    <t>Katrin.Goering-Eckardt@bundestag.de</t>
  </si>
  <si>
    <t>Kay.Gottschalk@bundestag.de</t>
  </si>
  <si>
    <t>Timon.Gremmels@bundestag.de</t>
  </si>
  <si>
    <t>Kerstin.Griese@bundestag.de</t>
  </si>
  <si>
    <t>Hermann.Groehe@bundestag.de</t>
  </si>
  <si>
    <t>Michael.Grosse-Broemer@bundestag.de</t>
  </si>
  <si>
    <t>Markus.Gruebel@bundestag.de</t>
  </si>
  <si>
    <t>Manfred.Grund@bundestag.de</t>
  </si>
  <si>
    <t>Erhard.Grundl@bundestag.de</t>
  </si>
  <si>
    <t>Oliver.Grundmann@bundestag.de</t>
  </si>
  <si>
    <t>Monika.Gruetters@bundestag.de</t>
  </si>
  <si>
    <t>Fritz.Guentzler@bundestag.de</t>
  </si>
  <si>
    <t>Olav.Gutting@bundestag.de</t>
  </si>
  <si>
    <t>Gregor.Gysi@bundestag.de</t>
  </si>
  <si>
    <t>Christian.Haase@bundestag.de</t>
  </si>
  <si>
    <t>Thomas.Hacker@bundestag.de</t>
  </si>
  <si>
    <t>Bettina.Hagedorn@bundestag.de</t>
  </si>
  <si>
    <t>Rita.Hagl-Kehl@bundestag.de</t>
  </si>
  <si>
    <t>Andre.Hahn@bundestag.de</t>
  </si>
  <si>
    <t>Florian.Hahn@bundestag.de</t>
  </si>
  <si>
    <t>Metin.Hakverdi@bundestag.de</t>
  </si>
  <si>
    <t>Reginald.Hanke@bundestag.de</t>
  </si>
  <si>
    <t>Sebastian.Hartmann@bundestag.de</t>
  </si>
  <si>
    <t>Britta.Hasselmann@bundestag.de</t>
  </si>
  <si>
    <t>Matthias.Hauer@bundestag.de</t>
  </si>
  <si>
    <t>Jochen.Haug@bundestag.de</t>
  </si>
  <si>
    <t>Dirk.Heidenblut@bundestag.de</t>
  </si>
  <si>
    <t>Peter.Heidt@bundestag.de</t>
  </si>
  <si>
    <t>Mechthild.Heil@bundestag.de</t>
  </si>
  <si>
    <t>Thomas.Heilmann@bundestag.de</t>
  </si>
  <si>
    <t>Gabriela.Heinrich@bundestag.de</t>
  </si>
  <si>
    <t>Matthias.Helferich@bundestag.de</t>
  </si>
  <si>
    <t>Mark.Helfrich@bundestag.de</t>
  </si>
  <si>
    <t>Katrin.Helling-Plahr@bundestag.de</t>
  </si>
  <si>
    <t>Wolfgang.Hellmich@bundestag.de</t>
  </si>
  <si>
    <t>Michael.Hennrich@bundestag.de</t>
  </si>
  <si>
    <t>Marc.Henrichmann@bundestag.de</t>
  </si>
  <si>
    <t>Markus.Herbrand@bundestag.de</t>
  </si>
  <si>
    <t>Torsten.Herbst@bundestag.de</t>
  </si>
  <si>
    <t>Martin.Hess@bundestag.de</t>
  </si>
  <si>
    <t>Katja.Hessel@bundestag.de</t>
  </si>
  <si>
    <t>Ansgar.Heveling@bundestag.de</t>
  </si>
  <si>
    <t>Karsten.Hilse@bundestag.de</t>
  </si>
  <si>
    <t>Christian.Hirte@bundestag.de</t>
  </si>
  <si>
    <t>Thomas.Hitschler@bundestag.de</t>
  </si>
  <si>
    <t>Nicole.Hoechst@bundestag.de</t>
  </si>
  <si>
    <t>Manuel.Hoeferlin@bundestag.de</t>
  </si>
  <si>
    <t>Alexander.Hoffmann@bundestag.de</t>
  </si>
  <si>
    <t>Bettina.Hoffmann@bundestag.de</t>
  </si>
  <si>
    <t>Christoph.Hoffmann@bundestag.de</t>
  </si>
  <si>
    <t>Anton.Hofreiter@bundestag.de</t>
  </si>
  <si>
    <t>Leif-Erik.Holm@bundestag.de</t>
  </si>
  <si>
    <t>Hendrik.Hoppenstedt@bundestag.de</t>
  </si>
  <si>
    <t>Reinhard.Houben@bundestag.de</t>
  </si>
  <si>
    <t>Johannes.Huber@bundestag.de</t>
  </si>
  <si>
    <t>Andrej.Hunko@bundestag.de</t>
  </si>
  <si>
    <t>Gerrit.Huy@bundestag.de</t>
  </si>
  <si>
    <t>Erich.Irlstorfer@bundestag.de</t>
  </si>
  <si>
    <t>Fabian.Jacobi@bundestag.de</t>
  </si>
  <si>
    <t>Dieter.Janecek@bundestag.de</t>
  </si>
  <si>
    <t>Steffen.Janich@bundestag.de</t>
  </si>
  <si>
    <t>Thomas.Jarzombek@bundestag.de</t>
  </si>
  <si>
    <t>Gyde.Jensen-Bornhoeft@bundestag.de</t>
  </si>
  <si>
    <t>Marc.Jongen@bundestag.de</t>
  </si>
  <si>
    <t>Andreas.Jung@bundestag.de</t>
  </si>
  <si>
    <t>Ingmar.Jung@bundestag.de</t>
  </si>
  <si>
    <t>Frank.Junge@bundestag.de</t>
  </si>
  <si>
    <t>Josip.Juratovic@bundestag.de</t>
  </si>
  <si>
    <t>Oliver.Kaczmarek@bundestag.de</t>
  </si>
  <si>
    <t>Elisabeth.Kaiser@bundestag.de</t>
  </si>
  <si>
    <t>Kirsten.Kappert-Gonther@bundestag.de</t>
  </si>
  <si>
    <t>Anja.Karliczek@bundestag.de</t>
  </si>
  <si>
    <t>Gabriele.Katzmarek@bundestag.de</t>
  </si>
  <si>
    <t>Malte.Kaufmann@bundestag.de</t>
  </si>
  <si>
    <t>Michael.Kaufmann@bundestag.de</t>
  </si>
  <si>
    <t>Ronja.Kemmer@bundestag.de</t>
  </si>
  <si>
    <t>Katja.Keul@bundestag.de</t>
  </si>
  <si>
    <t>Stefan.Keuter@bundestag.de</t>
  </si>
  <si>
    <t>Michael.Kiessling@bundestag.de</t>
  </si>
  <si>
    <t>Roderich.Kiesewetter@bundestag.de</t>
  </si>
  <si>
    <t>Sven-Christian.Kindler@bundestag.de</t>
  </si>
  <si>
    <t>Georg.Kippels@bundestag.de</t>
  </si>
  <si>
    <t>Cansel.Kiziltepe@bundestag.de</t>
  </si>
  <si>
    <t>Maria.Klein-Schmeink@bundestag.de</t>
  </si>
  <si>
    <t>Karsten.Klein@bundestag.de</t>
  </si>
  <si>
    <t>Volkmar.Klein@bundestag.de</t>
  </si>
  <si>
    <t>Norbert.Kleinwaechter@bundestag.de</t>
  </si>
  <si>
    <t>Lars.Klingbeil@bundestag.de</t>
  </si>
  <si>
    <t>Daniela.Kluckert@bundestag.de</t>
  </si>
  <si>
    <t>Axel.Knoerig@bundestag.de</t>
  </si>
  <si>
    <t>Pascal.Kober@bundestag.de</t>
  </si>
  <si>
    <t>Jens.Koeppen@bundestag.de</t>
  </si>
  <si>
    <t>Baerbel.Kofler@bundestag.de</t>
  </si>
  <si>
    <t>Lukas.Koehler@bundestag.de</t>
  </si>
  <si>
    <t>Enrico.Komning@bundestag.de</t>
  </si>
  <si>
    <t>Joern.Koenig@bundestag.de</t>
  </si>
  <si>
    <t>Carina.Konrad@bundestag.de</t>
  </si>
  <si>
    <t>Markus.Koob@bundestag.de</t>
  </si>
  <si>
    <t>Carsten.Koerber@bundestag.de</t>
  </si>
  <si>
    <t>Jan.Korte@bundestag.de</t>
  </si>
  <si>
    <t>Steffen.Kotre@bundestag.de</t>
  </si>
  <si>
    <t>Rainer.Kraft@bundestag.de</t>
  </si>
  <si>
    <t>Anette.Kramme@bundestag.de</t>
  </si>
  <si>
    <t>Gunther.Krichbaum@bundestag.de</t>
  </si>
  <si>
    <t>Guenter.Krings@bundestag.de</t>
  </si>
  <si>
    <t>Oliver.Krischer@bundestag.de</t>
  </si>
  <si>
    <t>Wolfgang.Kubicki@bundestag.de</t>
  </si>
  <si>
    <t>Konstantin.Kuhle@bundestag.de</t>
  </si>
  <si>
    <t>Christian.Kuehn@bundestag.de</t>
  </si>
  <si>
    <t>Renate.Kuenast@bundestag.de</t>
  </si>
  <si>
    <t>Markus.Kurth@bundestag.de</t>
  </si>
  <si>
    <t>Ulrich.Lange@bundestag.de</t>
  </si>
  <si>
    <t>Silke.Launert@bundestag.de</t>
  </si>
  <si>
    <t>Karl.Lauterbach@bundestag.de</t>
  </si>
  <si>
    <t>Caren.Lay@bundestag.de</t>
  </si>
  <si>
    <t>Ulrich.Lechte@bundestag.de</t>
  </si>
  <si>
    <t>Jens.Lehmann@bundestag.de</t>
  </si>
  <si>
    <t>Sven.Lehmann@bundestag.de</t>
  </si>
  <si>
    <t>Sylvia.Lehmann@bundestag.de</t>
  </si>
  <si>
    <t>Paul.Lehrieder@bundestag.de</t>
  </si>
  <si>
    <t>Katja.Leikert@bundestag.de</t>
  </si>
  <si>
    <t>Steffi.Lemke@bundestag.de</t>
  </si>
  <si>
    <t>Barbara.Lenk@bundestag.de</t>
  </si>
  <si>
    <t>Ralph.Lenkert@bundestag.de</t>
  </si>
  <si>
    <t>Andreas.Lenz@bundestag.de</t>
  </si>
  <si>
    <t>Helge.Lindh@bundestag.de</t>
  </si>
  <si>
    <t>Andrea.Lindholz@bundestag.de</t>
  </si>
  <si>
    <t>Christian.Lindner@bundestag.de</t>
  </si>
  <si>
    <t>Tobias.Lindner@bundestag.de</t>
  </si>
  <si>
    <t>Carsten.Linnemann@bundestag.de</t>
  </si>
  <si>
    <t>Patricia.Lips@bundestag.de</t>
  </si>
  <si>
    <t>Bernhard.Loos@bundestag.de</t>
  </si>
  <si>
    <t>Gesine.Loetzsch@bundestag.de</t>
  </si>
  <si>
    <t>Ruediger.Lucassen@bundestag.de</t>
  </si>
  <si>
    <t>Jan-Marco.Luczak@bundestag.de</t>
  </si>
  <si>
    <t>Daniela.Ludwig@bundestag.de</t>
  </si>
  <si>
    <t>Oliver.Luksic@bundestag.de</t>
  </si>
  <si>
    <t>Heiko.Maas@bundestag.de</t>
  </si>
  <si>
    <t>Isabel.Mackensen-Geis@bundestag.de</t>
  </si>
  <si>
    <t>Yvonne.Magwas@bundestag.de</t>
  </si>
  <si>
    <t>Till.Mansmann@bundestag.de</t>
  </si>
  <si>
    <t>Dorothee.Martin@bundestag.de</t>
  </si>
  <si>
    <t>Katja.Mast@bundestag.de</t>
  </si>
  <si>
    <t>Andreas.Mattfeldt@bundestag.de</t>
  </si>
  <si>
    <t>Stephan.Mayer@bundestag.de</t>
  </si>
  <si>
    <t>Pascal.Meiser@bundestag.de</t>
  </si>
  <si>
    <t>Michael.Meister@bundestag.de</t>
  </si>
  <si>
    <t>Friedrich.Merz@bundestag.de</t>
  </si>
  <si>
    <t>Jan.Metzler@bundestag.de</t>
  </si>
  <si>
    <t>Christoph.Meyer@bundestag.de</t>
  </si>
  <si>
    <t>Corinna.Miazga@bundestag.de</t>
  </si>
  <si>
    <t>Mathias.Middelberg@bundestag.de</t>
  </si>
  <si>
    <t>Matthias.Miersch@bundestag.de</t>
  </si>
  <si>
    <t>Irene.Mihalic@bundestag.de</t>
  </si>
  <si>
    <t>Susanne.Mittag@bundestag.de</t>
  </si>
  <si>
    <t>Cornelia.Moehring@bundestag.de</t>
  </si>
  <si>
    <t>Falko.Mohrs@bundestag.de</t>
  </si>
  <si>
    <t>Claudia.Moll@bundestag.de</t>
  </si>
  <si>
    <t>Siemtje.Moeller@bundestag.de</t>
  </si>
  <si>
    <t>Mike.Moncsek@bundestag.de</t>
  </si>
  <si>
    <t>Dietrich.Monstadt@bundestag.de</t>
  </si>
  <si>
    <t>Matthias.Moosdorf@bundestag.de</t>
  </si>
  <si>
    <t>Beate.Mueller-Gemmeke@bundestag.de</t>
  </si>
  <si>
    <t>Frank.Mueller-Rosentritt@bundestag.de</t>
  </si>
  <si>
    <t>Alexander.Mueller@bundestag.de</t>
  </si>
  <si>
    <t>Axel.Mueller@bundestag.de</t>
  </si>
  <si>
    <t>Bettina.Mueller@bundestag.de</t>
  </si>
  <si>
    <t>Carsten.Mueller@bundestag.de</t>
  </si>
  <si>
    <t>Claudia.Mueller@bundestag.de</t>
  </si>
  <si>
    <t>Detlef.Mueller@bundestag.de</t>
  </si>
  <si>
    <t>Sepp.Mueller@bundestag.de</t>
  </si>
  <si>
    <t>Stefan.Mueller@bundestag.de</t>
  </si>
  <si>
    <t>Michelle.Muentefering@bundestag.de</t>
  </si>
  <si>
    <t>Sebastian.Muenzenmaier@bundestag.de</t>
  </si>
  <si>
    <t>Rolf.Muetzenich@bundestag.de</t>
  </si>
  <si>
    <t>Zaklin.Nastic@bundestag.de</t>
  </si>
  <si>
    <t>Edgar.Naujok@bundestag.de</t>
  </si>
  <si>
    <t>Ingrid.Nestle@bundestag.de</t>
  </si>
  <si>
    <t>Petra.Nicolaisen@bundestag.de</t>
  </si>
  <si>
    <t>Dietmar.Nietan@bundestag.de</t>
  </si>
  <si>
    <t>Omid.Nouripour@bundestag.de</t>
  </si>
  <si>
    <t>Wilfried.Oellers@bundestag.de</t>
  </si>
  <si>
    <t>Josephine.Ortleb@bundestag.de</t>
  </si>
  <si>
    <t>Florian.Ossner@bundestag.de</t>
  </si>
  <si>
    <t>Josef.Oster@bundestag.de</t>
  </si>
  <si>
    <t>Henning.Otte@bundestag.de</t>
  </si>
  <si>
    <t>Gerold.Otten@bundestag.de</t>
  </si>
  <si>
    <t>Petra.Pau@bundestag.de</t>
  </si>
  <si>
    <t>Lisa.Paus@bundestag.de</t>
  </si>
  <si>
    <t>Soeren.Pellmann@bundestag.de</t>
  </si>
  <si>
    <t>Victor.Perli@bundestag.de</t>
  </si>
  <si>
    <t>Christian.Petry@bundestag.de</t>
  </si>
  <si>
    <t>Stephan.Pilsinger@bundestag.de</t>
  </si>
  <si>
    <t>Christoph.Ploss@bundestag.de</t>
  </si>
  <si>
    <t>Juergen.Pohl@bundestag.de</t>
  </si>
  <si>
    <t>Filiz.Polat@bundestag.de</t>
  </si>
  <si>
    <t>Sabine.Poschmann@bundestag.de</t>
  </si>
  <si>
    <t>Achim.Post@bundestag.de</t>
  </si>
  <si>
    <t>Stephan.Protschka@bundestag.de</t>
  </si>
  <si>
    <t>Thomas.Rachel@bundestag.de</t>
  </si>
  <si>
    <t>Kerstin.Radomski@bundestag.de</t>
  </si>
  <si>
    <t>Alois.Rainer@bundestag.de</t>
  </si>
  <si>
    <t>Peter.Ramsauer@bundestag.de</t>
  </si>
  <si>
    <t>Martin.Reichardt@bundestag.de</t>
  </si>
  <si>
    <t>Hagen.Reinhold@bundestag.de</t>
  </si>
  <si>
    <t>Martina.Renner@bundestag.de</t>
  </si>
  <si>
    <t>Bernd.Reuther@bundestag.de</t>
  </si>
  <si>
    <t>Josef.Rief@bundestag.de</t>
  </si>
  <si>
    <t>Bernd.Riexinger@bundestag.de</t>
  </si>
  <si>
    <t>Andreas.Rimkus@bundestag.de</t>
  </si>
  <si>
    <t>Frank.Rinck@bundestag.de</t>
  </si>
  <si>
    <t>Soenke.Rix@bundestag.de</t>
  </si>
  <si>
    <t>Dennis.Rohde@bundestag.de</t>
  </si>
  <si>
    <t>Martin.Rosemann@bundestag.de</t>
  </si>
  <si>
    <t>Tabea.Roessner@bundestag.de</t>
  </si>
  <si>
    <t>Claudia.Roth@bundestag.de</t>
  </si>
  <si>
    <t>Michael.Roth@bundestag.de</t>
  </si>
  <si>
    <t>Norbert.Roettgen@bundestag.de</t>
  </si>
  <si>
    <t>Manuela.Rottmann@bundestag.de</t>
  </si>
  <si>
    <t>Stefan.Rouenhoff@bundestag.de</t>
  </si>
  <si>
    <t>Erwin.Rueddel@bundestag.de</t>
  </si>
  <si>
    <t>Corinna.Rueffer@bundestag.de</t>
  </si>
  <si>
    <t>Albert.Rupprecht@bundestag.de</t>
  </si>
  <si>
    <t>Bernd.Ruetzel@bundestag.de</t>
  </si>
  <si>
    <t>Johann.Saathoff@bundestag.de</t>
  </si>
  <si>
    <t>Christian.Sauter@bundestag.de</t>
  </si>
  <si>
    <t>Axel.Schaefer@bundestag.de</t>
  </si>
  <si>
    <t>Frank.Schaeffler@bundestag.de</t>
  </si>
  <si>
    <t>Bernd.Schattner@bundestag.de</t>
  </si>
  <si>
    <t>Wolfgang.Schaeuble@bundestag.de</t>
  </si>
  <si>
    <t>Ulle.Schauws@bundestag.de</t>
  </si>
  <si>
    <t>Nina.Scheer@bundestag.de</t>
  </si>
  <si>
    <t>Andreas.Scheuer@bundestag.de</t>
  </si>
  <si>
    <t>Marianne.Schieder@bundestag.de</t>
  </si>
  <si>
    <t>Udo.Schiefner@bundestag.de</t>
  </si>
  <si>
    <t>Ulrike.Schielke-Ziesing@bundestag.de</t>
  </si>
  <si>
    <t>Jana.Schimke@bundestag.de</t>
  </si>
  <si>
    <t>Nils.Schmid@bundestag.de</t>
  </si>
  <si>
    <t>Dagmar.Schmidt@bundestag.de</t>
  </si>
  <si>
    <t>Eugen.Schmidt@bundestag.de</t>
  </si>
  <si>
    <t>Stefan.Schmidt@bundestag.de</t>
  </si>
  <si>
    <t>Uwe.Schmidt@bundestag.de</t>
  </si>
  <si>
    <t>Carsten.Schneider@bundestag.de</t>
  </si>
  <si>
    <t>Joerg.Schneider@bundestag.de</t>
  </si>
  <si>
    <t>Patrick.Schnieder@bundestag.de</t>
  </si>
  <si>
    <t>Nadine.Schoen@bundestag.de</t>
  </si>
  <si>
    <t>Johannes.Schraps@bundestag.de</t>
  </si>
  <si>
    <t>Felix.Schreiner@bundestag.de</t>
  </si>
  <si>
    <t>Michael.Schrodi@bundestag.de</t>
  </si>
  <si>
    <t>Kordula.Schulz-Asche@bundestag.de</t>
  </si>
  <si>
    <t>Uwe.Schulz@bundestag.de</t>
  </si>
  <si>
    <t>Frank.Schwabe@bundestag.de</t>
  </si>
  <si>
    <t>Stefan.Schwartze@bundestag.de</t>
  </si>
  <si>
    <t>Andreas.Schwarz@bundestag.de</t>
  </si>
  <si>
    <t>Rita.Schwarzeluehr-Sutter@bundestag.de</t>
  </si>
  <si>
    <t>Matthias.Seestern-Pauly@bundestag.de</t>
  </si>
  <si>
    <t>Detlef.Seif@bundestag.de</t>
  </si>
  <si>
    <t>Thomas.Seitz@bundestag.de</t>
  </si>
  <si>
    <t>Martin.Sichert@bundestag.de</t>
  </si>
  <si>
    <t>Thomas.Silberhorn@bundestag.de</t>
  </si>
  <si>
    <t>Bjoern.Simon@bundestag.de</t>
  </si>
  <si>
    <t>Petra.Sitte@bundestag.de</t>
  </si>
  <si>
    <t>Judith.Skudelny@bundestag.de</t>
  </si>
  <si>
    <t>Tino.Sorge@bundestag.de</t>
  </si>
  <si>
    <t>Jens.Spahn@bundestag.de</t>
  </si>
  <si>
    <t>Dirk.Spaniel@bundestag.de</t>
  </si>
  <si>
    <t>Rene.Springer@bundestag.de</t>
  </si>
  <si>
    <t>Svenja.Stadler@bundestag.de</t>
  </si>
  <si>
    <t>Katrin.Staffler@bundestag.de</t>
  </si>
  <si>
    <t>Martina.Stamm-Fibich@bundestag.de</t>
  </si>
  <si>
    <t>Bettina.Stark-Watzinger@bundestag.de</t>
  </si>
  <si>
    <t>Wolfgang.Stefinger@bundestag.de</t>
  </si>
  <si>
    <t>Albert.Stegemann@bundestag.de</t>
  </si>
  <si>
    <t>Mathias.Stein@bundestag.de</t>
  </si>
  <si>
    <t>Johannes.Steiniger@bundestag.de</t>
  </si>
  <si>
    <t>Dieter.Stier@bundestag.de</t>
  </si>
  <si>
    <t>Klaus.Stoeber@bundestag.de</t>
  </si>
  <si>
    <t>Gero.Storjohann@bundestag.de</t>
  </si>
  <si>
    <t>Marie-Agnes.Strack-Zimmermann@bundestag.de</t>
  </si>
  <si>
    <t>Stephan.Stracke@bundestag.de</t>
  </si>
  <si>
    <t>Benjamin.Strasser@bundestag.de</t>
  </si>
  <si>
    <t>Max.Straubinger@bundestag.de</t>
  </si>
  <si>
    <t>Wolfgang.Strengmann-Kuhn@bundestag.de</t>
  </si>
  <si>
    <t>Jessica.Tatti@bundestag.de</t>
  </si>
  <si>
    <t>Claudia.Tausend@bundestag.de</t>
  </si>
  <si>
    <t>Hermann-Josef.Tebroke@bundestag.de</t>
  </si>
  <si>
    <t>Linda.Teuteberg@bundestag.de</t>
  </si>
  <si>
    <t>Michael.Theurer@bundestag.de</t>
  </si>
  <si>
    <t>Michael.Thews@bundestag.de</t>
  </si>
  <si>
    <t>Hans-Juergen.Thies@bundestag.de</t>
  </si>
  <si>
    <t>Stephan.Thomae@bundestag.de</t>
  </si>
  <si>
    <t>Alexander.Throm@bundestag.de</t>
  </si>
  <si>
    <t>Antje.Tillmann@bundestag.de</t>
  </si>
  <si>
    <t>Manfred.Todtenhausen@bundestag.de</t>
  </si>
  <si>
    <t>Florian.Toncar@bundestag.de</t>
  </si>
  <si>
    <t>Markus.Toens@bundestag.de</t>
  </si>
  <si>
    <t>Carsten.Traeger@bundestag.de</t>
  </si>
  <si>
    <t>Juergen.Trittin@bundestag.de</t>
  </si>
  <si>
    <t>Markus.Uhl@bundestag.de</t>
  </si>
  <si>
    <t>Andrew.Ullmann@bundestag.de</t>
  </si>
  <si>
    <t>Gerald.Ullrich@bundestag.de</t>
  </si>
  <si>
    <t>Volker.Ullrich@bundestag.de</t>
  </si>
  <si>
    <t>Alexander.Ulrich@bundestag.de</t>
  </si>
  <si>
    <t>Julia.Verlinden@bundestag.de</t>
  </si>
  <si>
    <t>Kerstin.Vieregge@bundestag.de</t>
  </si>
  <si>
    <t>Johannes.Vogel@bundestag.de</t>
  </si>
  <si>
    <t>Kathrin.Vogler@bundestag.de</t>
  </si>
  <si>
    <t>Marja-Liisa.Voellers@bundestag.de</t>
  </si>
  <si>
    <t>Dirk.Voepel@bundestag.de</t>
  </si>
  <si>
    <t>Johann.Wadephul@bundestag.de</t>
  </si>
  <si>
    <t>Marco.Wanderwitz@bundestag.de</t>
  </si>
  <si>
    <t>Nina.Warken@bundestag.de</t>
  </si>
  <si>
    <t>Sandra.Weeser@bundestag.de</t>
  </si>
  <si>
    <t>Alice.Weidel@bundestag.de</t>
  </si>
  <si>
    <t>Joe.Weingarten@bundestag.de</t>
  </si>
  <si>
    <t>Anja.Weisgerber@bundestag.de</t>
  </si>
  <si>
    <t>Sabine.Weiss@bundestag.de</t>
  </si>
  <si>
    <t>Nicole.Westig@bundestag.de</t>
  </si>
  <si>
    <t>Bernd.Westphal@bundestag.de</t>
  </si>
  <si>
    <t>Harald.Weyel@bundestag.de</t>
  </si>
  <si>
    <t>Kai.Whittaker@bundestag.de</t>
  </si>
  <si>
    <t>Annette.Widmann-Mauz@bundestag.de</t>
  </si>
  <si>
    <t>Wolfgang.Wiehle@bundestag.de</t>
  </si>
  <si>
    <t>Klaus-Peter.Willsch@bundestag.de</t>
  </si>
  <si>
    <t>Elisabeth.Winkelmeier-Becker@bundestag.de</t>
  </si>
  <si>
    <t>Christian.Wirth@bundestag.de</t>
  </si>
  <si>
    <t>Uwe.Witt@bundestag.de</t>
  </si>
  <si>
    <t>Joachim.Wundrak@bundestag.de</t>
  </si>
  <si>
    <t>Guelistan.Yueksel@bundestag.de</t>
  </si>
  <si>
    <t>Emmi.Zeulner@bundestag.de</t>
  </si>
  <si>
    <t>Kay-Uwe.Ziegler@bundestag.de</t>
  </si>
  <si>
    <t>Paul.Ziemiak@bundestag.de</t>
  </si>
  <si>
    <t>Stefan.Zierke@bundestag.de</t>
  </si>
  <si>
    <t>Jens.Zimmermann@bundestag.de</t>
  </si>
  <si>
    <t>Matthias-W.Birkwald@bundestag.de</t>
  </si>
  <si>
    <t>Roger.Beckamp@bundestag.de</t>
  </si>
  <si>
    <t>Mariana-Iris.Harder-Kuehnel@bundestag.de</t>
  </si>
  <si>
    <t>Hubertus.Heil@bundestag.de</t>
  </si>
  <si>
    <t>Gero.Hocker@bundestag.de</t>
  </si>
  <si>
    <t>Alexander.GrafLambsdorff@bundestag.de</t>
  </si>
  <si>
    <t>Michael.Link@bundestag.de</t>
  </si>
  <si>
    <t>Konstantin.Notz@bundestag.de</t>
  </si>
  <si>
    <t>Tonias.Matthias.Peterka@bundestag.de</t>
  </si>
  <si>
    <t>Alexander.Radwan@bundestag.de</t>
  </si>
  <si>
    <t>Martin.Renner@bundestag.de</t>
  </si>
  <si>
    <t>Sarah.Ryglewski@bundestag.de</t>
  </si>
  <si>
    <t>Thomas.Sattelberger@bundestag.de</t>
  </si>
  <si>
    <t>Jan.Schmidt@bundestag.de</t>
  </si>
  <si>
    <t>Dirk.Wiese@bundestag.de</t>
  </si>
  <si>
    <t>Wiese, Dirk</t>
  </si>
  <si>
    <t>Olaf.inderBeek@bundestag.de</t>
  </si>
  <si>
    <t>Amira.MohamedAli@bundestag.de</t>
  </si>
  <si>
    <t>Jan.Nolte@bundestag.de</t>
  </si>
  <si>
    <t>Beatrix.vonStorch@bundestag.de</t>
  </si>
  <si>
    <t>Christian.Stetten@bundestag.de</t>
  </si>
  <si>
    <t>Christoph.deVries@bundestag.de</t>
  </si>
  <si>
    <t>Anne-Monika.Spallek@bundestag.de</t>
  </si>
  <si>
    <t>Erik.vonMalottki@bundestag.de</t>
  </si>
  <si>
    <t>Lennard.Oehl@bundestag.de</t>
  </si>
  <si>
    <t>Julian.Pahlke@bundestag.de</t>
  </si>
  <si>
    <t>Pahlke, Julian</t>
  </si>
  <si>
    <t>Kassem.Taher.Saleh@bundestag.de</t>
  </si>
  <si>
    <t>Mareike.Wulf@bundestag.de</t>
  </si>
  <si>
    <t>Matthias.Mieves@bundestag.de</t>
  </si>
  <si>
    <t>Rainer.Keller@bundestag.de</t>
  </si>
  <si>
    <t>Takis.MehmetAli@bundestag.de</t>
  </si>
  <si>
    <t>Tilman.Kuban@bundestag.de</t>
  </si>
  <si>
    <t>Cem.Oezdemir@bundestag.de</t>
  </si>
  <si>
    <t>Aydan.Oezoğuz@bundestag.de</t>
  </si>
  <si>
    <t>Mahmut.Oezdemir@bundestag.de</t>
  </si>
  <si>
    <t>Min</t>
  </si>
  <si>
    <t>Ausschuss</t>
  </si>
  <si>
    <t>Bau</t>
  </si>
  <si>
    <t xml:space="preserve">       </t>
  </si>
  <si>
    <t>PStS</t>
  </si>
  <si>
    <t>FV</t>
  </si>
  <si>
    <t>Prä</t>
  </si>
  <si>
    <t>PGF</t>
  </si>
  <si>
    <t>Klima</t>
  </si>
  <si>
    <t>(Klima)</t>
  </si>
  <si>
    <t>Umwelt</t>
  </si>
  <si>
    <t>(Umwelt)</t>
  </si>
  <si>
    <t>Verkehr</t>
  </si>
  <si>
    <t>(Verkehr)</t>
  </si>
  <si>
    <t>Wirtschaft</t>
  </si>
  <si>
    <t>(Wirtschaft)</t>
  </si>
  <si>
    <t>Agrar</t>
  </si>
  <si>
    <t>(Agrar)</t>
  </si>
  <si>
    <t>Klima, Umwelt</t>
  </si>
  <si>
    <t>Agrar, Bau</t>
  </si>
  <si>
    <t>(Bau)</t>
  </si>
  <si>
    <t>FVize</t>
  </si>
  <si>
    <t>Sprecher Fraktion</t>
  </si>
  <si>
    <t>Energie</t>
  </si>
  <si>
    <t>Finanzen</t>
  </si>
  <si>
    <t xml:space="preserve">FV </t>
  </si>
  <si>
    <t>PV</t>
  </si>
  <si>
    <t>GS</t>
  </si>
  <si>
    <t>BK</t>
  </si>
  <si>
    <t>Agrar, Umwelt</t>
  </si>
  <si>
    <t>Finanzen, Umwelt</t>
  </si>
  <si>
    <t>Umwelt, Verkehr</t>
  </si>
  <si>
    <t>Bau, Finanzen</t>
  </si>
  <si>
    <t xml:space="preserve">Bau </t>
  </si>
  <si>
    <t>Finanzen, Wirtschaft</t>
  </si>
  <si>
    <t>Bünger, Clara</t>
  </si>
  <si>
    <t>Min, PV</t>
  </si>
  <si>
    <t>PStS, GS</t>
  </si>
  <si>
    <t>(Finanzen)</t>
  </si>
  <si>
    <t>Clara.buenger@bundestag.de</t>
  </si>
  <si>
    <t>LM (NR)</t>
  </si>
  <si>
    <t>Stetten, Christian von</t>
  </si>
  <si>
    <t>Bau, Klima</t>
  </si>
  <si>
    <t>Wissler, Janine</t>
  </si>
  <si>
    <t>Agrar, Verkehr</t>
  </si>
  <si>
    <t>Spitzenamt</t>
  </si>
  <si>
    <t>Bevölkerungs-dichte (EW je km², 12/2019)</t>
  </si>
  <si>
    <t>AL-Quote 02/ 2021</t>
  </si>
  <si>
    <t>Schwarm Kompass</t>
  </si>
  <si>
    <t>Alter ≥75-J. in %</t>
  </si>
  <si>
    <t>Rote Karte 2021</t>
  </si>
  <si>
    <t>GP-Profil 2021</t>
  </si>
  <si>
    <t>Klima-wirtschaft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</si>
</sst>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0.00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indexed="8"/>
      <name val="Helvetica Neue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i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E5E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rgb="FFFFC000"/>
        <bgColor theme="0" tint="-0.14999847407452621"/>
      </patternFill>
    </fill>
    <fill>
      <patternFill patternType="solid">
        <fgColor rgb="FF92D050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theme="0" tint="-0.14999847407452621"/>
      </patternFill>
    </fill>
    <fill>
      <patternFill patternType="solid">
        <fgColor rgb="FF9E5EFF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4"/>
        <bgColor indexed="64"/>
      </patternFill>
    </fill>
    <fill>
      <patternFill patternType="solid">
        <fgColor theme="8"/>
        <bgColor theme="0" tint="-0.14999847407452621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auto="1"/>
      </left>
      <right/>
      <top/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Protection="0">
      <alignment vertical="top" wrapText="1"/>
    </xf>
    <xf numFmtId="9" fontId="8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8" fillId="0" borderId="0" xfId="3" applyNumberFormat="1" applyAlignment="1">
      <alignment vertical="top"/>
    </xf>
    <xf numFmtId="49" fontId="10" fillId="18" borderId="10" xfId="3" applyNumberFormat="1" applyFont="1" applyFill="1" applyBorder="1" applyAlignment="1">
      <alignment vertical="top"/>
    </xf>
    <xf numFmtId="0" fontId="10" fillId="18" borderId="10" xfId="3" applyFont="1" applyFill="1" applyBorder="1" applyAlignment="1">
      <alignment vertical="top"/>
    </xf>
    <xf numFmtId="164" fontId="10" fillId="18" borderId="10" xfId="4" applyNumberFormat="1" applyFont="1" applyFill="1" applyBorder="1" applyAlignment="1">
      <alignment vertical="top"/>
    </xf>
    <xf numFmtId="49" fontId="10" fillId="19" borderId="11" xfId="3" applyNumberFormat="1" applyFont="1" applyFill="1" applyBorder="1" applyAlignment="1">
      <alignment vertical="top"/>
    </xf>
    <xf numFmtId="0" fontId="8" fillId="0" borderId="12" xfId="3" applyBorder="1" applyAlignment="1">
      <alignment vertical="top"/>
    </xf>
    <xf numFmtId="0" fontId="8" fillId="0" borderId="13" xfId="3" applyBorder="1" applyAlignment="1">
      <alignment vertical="top"/>
    </xf>
    <xf numFmtId="0" fontId="10" fillId="0" borderId="13" xfId="3" applyFont="1" applyBorder="1" applyAlignment="1">
      <alignment vertical="top"/>
    </xf>
    <xf numFmtId="164" fontId="0" fillId="0" borderId="13" xfId="4" applyNumberFormat="1" applyFont="1" applyBorder="1" applyAlignment="1">
      <alignment vertical="top"/>
    </xf>
    <xf numFmtId="49" fontId="10" fillId="19" borderId="14" xfId="3" applyNumberFormat="1" applyFont="1" applyFill="1" applyBorder="1" applyAlignment="1">
      <alignment vertical="top"/>
    </xf>
    <xf numFmtId="49" fontId="8" fillId="0" borderId="15" xfId="3" applyNumberFormat="1" applyBorder="1" applyAlignment="1">
      <alignment vertical="top"/>
    </xf>
    <xf numFmtId="49" fontId="8" fillId="0" borderId="9" xfId="3" applyNumberFormat="1" applyBorder="1" applyAlignment="1">
      <alignment vertical="top"/>
    </xf>
    <xf numFmtId="0" fontId="8" fillId="0" borderId="9" xfId="3" applyBorder="1" applyAlignment="1">
      <alignment vertical="top"/>
    </xf>
    <xf numFmtId="49" fontId="10" fillId="0" borderId="9" xfId="3" applyNumberFormat="1" applyFont="1" applyBorder="1" applyAlignment="1">
      <alignment vertical="top"/>
    </xf>
    <xf numFmtId="0" fontId="10" fillId="0" borderId="9" xfId="3" applyFont="1" applyBorder="1" applyAlignment="1">
      <alignment vertical="top"/>
    </xf>
    <xf numFmtId="164" fontId="0" fillId="0" borderId="9" xfId="4" applyNumberFormat="1" applyFont="1" applyBorder="1" applyAlignment="1">
      <alignment vertical="top"/>
    </xf>
    <xf numFmtId="0" fontId="10" fillId="19" borderId="14" xfId="3" applyFont="1" applyFill="1" applyBorder="1" applyAlignment="1">
      <alignment vertical="top"/>
    </xf>
    <xf numFmtId="0" fontId="8" fillId="0" borderId="15" xfId="3" applyBorder="1" applyAlignment="1">
      <alignment vertical="top"/>
    </xf>
    <xf numFmtId="0" fontId="10" fillId="19" borderId="14" xfId="3" applyNumberFormat="1" applyFont="1" applyFill="1" applyBorder="1" applyAlignment="1">
      <alignment vertical="top"/>
    </xf>
    <xf numFmtId="0" fontId="8" fillId="0" borderId="9" xfId="3" applyNumberFormat="1" applyBorder="1" applyAlignment="1">
      <alignment vertical="top"/>
    </xf>
    <xf numFmtId="0" fontId="10" fillId="0" borderId="9" xfId="3" applyNumberFormat="1" applyFont="1" applyBorder="1" applyAlignment="1">
      <alignment vertical="top"/>
    </xf>
    <xf numFmtId="0" fontId="10" fillId="0" borderId="0" xfId="3" applyNumberFormat="1" applyFont="1" applyAlignment="1">
      <alignment vertical="top"/>
    </xf>
    <xf numFmtId="164" fontId="0" fillId="0" borderId="0" xfId="4" applyNumberFormat="1" applyFont="1" applyAlignment="1">
      <alignment vertical="top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2" borderId="7" xfId="0" applyFill="1" applyBorder="1"/>
    <xf numFmtId="0" fontId="0" fillId="4" borderId="7" xfId="0" applyFill="1" applyBorder="1"/>
    <xf numFmtId="0" fontId="0" fillId="5" borderId="7" xfId="0" applyFill="1" applyBorder="1"/>
    <xf numFmtId="0" fontId="0" fillId="6" borderId="7" xfId="0" applyFill="1" applyBorder="1"/>
    <xf numFmtId="0" fontId="0" fillId="3" borderId="7" xfId="0" applyFill="1" applyBorder="1"/>
    <xf numFmtId="0" fontId="0" fillId="7" borderId="7" xfId="0" applyFill="1" applyBorder="1"/>
    <xf numFmtId="0" fontId="0" fillId="5" borderId="7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44" fontId="6" fillId="10" borderId="7" xfId="2" applyNumberFormat="1" applyFont="1" applyFill="1" applyBorder="1" applyAlignment="1">
      <alignment horizontal="center"/>
    </xf>
    <xf numFmtId="0" fontId="5" fillId="10" borderId="7" xfId="0" applyFont="1" applyFill="1" applyBorder="1"/>
    <xf numFmtId="0" fontId="5" fillId="10" borderId="7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left"/>
    </xf>
    <xf numFmtId="0" fontId="5" fillId="10" borderId="19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44" fontId="6" fillId="9" borderId="7" xfId="2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 vertical="top"/>
    </xf>
    <xf numFmtId="0" fontId="5" fillId="16" borderId="7" xfId="0" applyFont="1" applyFill="1" applyBorder="1" applyAlignment="1">
      <alignment horizontal="center" vertical="center"/>
    </xf>
    <xf numFmtId="44" fontId="6" fillId="2" borderId="7" xfId="2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 vertical="center"/>
    </xf>
    <xf numFmtId="44" fontId="6" fillId="12" borderId="7" xfId="2" applyNumberFormat="1" applyFont="1" applyFill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 vertical="center"/>
    </xf>
    <xf numFmtId="44" fontId="4" fillId="9" borderId="7" xfId="2" applyNumberFormat="1" applyFont="1" applyFill="1" applyBorder="1" applyAlignment="1">
      <alignment horizontal="center"/>
    </xf>
    <xf numFmtId="44" fontId="5" fillId="10" borderId="7" xfId="2" applyNumberFormat="1" applyFont="1" applyFill="1" applyBorder="1" applyAlignment="1">
      <alignment horizontal="center"/>
    </xf>
    <xf numFmtId="44" fontId="5" fillId="9" borderId="7" xfId="2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9" borderId="7" xfId="0" applyFont="1" applyFill="1" applyBorder="1"/>
    <xf numFmtId="0" fontId="5" fillId="4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left"/>
    </xf>
    <xf numFmtId="0" fontId="5" fillId="15" borderId="19" xfId="0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5" fontId="5" fillId="6" borderId="1" xfId="1" applyNumberFormat="1" applyFont="1" applyFill="1" applyBorder="1" applyAlignment="1">
      <alignment horizontal="center"/>
    </xf>
    <xf numFmtId="164" fontId="5" fillId="6" borderId="1" xfId="1" applyNumberFormat="1" applyFont="1" applyFill="1" applyBorder="1" applyAlignment="1">
      <alignment horizontal="center"/>
    </xf>
    <xf numFmtId="164" fontId="5" fillId="7" borderId="1" xfId="1" applyNumberFormat="1" applyFont="1" applyFill="1" applyBorder="1" applyAlignment="1">
      <alignment horizontal="center" wrapText="1"/>
    </xf>
    <xf numFmtId="165" fontId="5" fillId="7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164" fontId="5" fillId="5" borderId="1" xfId="1" applyNumberFormat="1" applyFont="1" applyFill="1" applyBorder="1" applyAlignment="1">
      <alignment horizontal="center"/>
    </xf>
    <xf numFmtId="164" fontId="5" fillId="5" borderId="2" xfId="1" applyNumberFormat="1" applyFont="1" applyFill="1" applyBorder="1" applyAlignment="1">
      <alignment horizontal="center"/>
    </xf>
    <xf numFmtId="164" fontId="5" fillId="3" borderId="7" xfId="1" applyNumberFormat="1" applyFont="1" applyFill="1" applyBorder="1" applyAlignment="1">
      <alignment horizontal="center"/>
    </xf>
    <xf numFmtId="164" fontId="5" fillId="6" borderId="7" xfId="1" applyNumberFormat="1" applyFont="1" applyFill="1" applyBorder="1" applyAlignment="1">
      <alignment horizontal="center"/>
    </xf>
    <xf numFmtId="164" fontId="5" fillId="7" borderId="7" xfId="1" applyNumberFormat="1" applyFont="1" applyFill="1" applyBorder="1" applyAlignment="1">
      <alignment horizontal="center" wrapText="1"/>
    </xf>
    <xf numFmtId="164" fontId="5" fillId="4" borderId="7" xfId="1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0" fillId="21" borderId="7" xfId="0" applyFill="1" applyBorder="1"/>
    <xf numFmtId="0" fontId="5" fillId="10" borderId="6" xfId="0" applyFont="1" applyFill="1" applyBorder="1"/>
    <xf numFmtId="0" fontId="5" fillId="9" borderId="6" xfId="0" applyFont="1" applyFill="1" applyBorder="1"/>
    <xf numFmtId="0" fontId="5" fillId="10" borderId="20" xfId="0" applyFont="1" applyFill="1" applyBorder="1"/>
    <xf numFmtId="0" fontId="5" fillId="10" borderId="6" xfId="0" applyFont="1" applyFill="1" applyBorder="1" applyAlignment="1">
      <alignment horizontal="left"/>
    </xf>
    <xf numFmtId="0" fontId="5" fillId="10" borderId="16" xfId="0" applyFont="1" applyFill="1" applyBorder="1"/>
    <xf numFmtId="0" fontId="5" fillId="10" borderId="26" xfId="0" applyFont="1" applyFill="1" applyBorder="1"/>
    <xf numFmtId="0" fontId="5" fillId="10" borderId="27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/>
    </xf>
    <xf numFmtId="164" fontId="5" fillId="2" borderId="24" xfId="1" applyNumberFormat="1" applyFont="1" applyFill="1" applyBorder="1" applyAlignment="1">
      <alignment horizontal="center"/>
    </xf>
    <xf numFmtId="165" fontId="5" fillId="2" borderId="24" xfId="1" applyNumberFormat="1" applyFont="1" applyFill="1" applyBorder="1" applyAlignment="1">
      <alignment horizontal="center"/>
    </xf>
    <xf numFmtId="165" fontId="5" fillId="3" borderId="24" xfId="1" applyNumberFormat="1" applyFont="1" applyFill="1" applyBorder="1" applyAlignment="1">
      <alignment horizontal="center"/>
    </xf>
    <xf numFmtId="164" fontId="5" fillId="3" borderId="24" xfId="1" applyNumberFormat="1" applyFont="1" applyFill="1" applyBorder="1" applyAlignment="1">
      <alignment horizontal="center"/>
    </xf>
    <xf numFmtId="165" fontId="5" fillId="6" borderId="24" xfId="1" applyNumberFormat="1" applyFont="1" applyFill="1" applyBorder="1" applyAlignment="1">
      <alignment horizontal="center"/>
    </xf>
    <xf numFmtId="164" fontId="5" fillId="6" borderId="24" xfId="1" applyNumberFormat="1" applyFont="1" applyFill="1" applyBorder="1" applyAlignment="1">
      <alignment horizontal="center"/>
    </xf>
    <xf numFmtId="164" fontId="5" fillId="7" borderId="24" xfId="1" applyNumberFormat="1" applyFont="1" applyFill="1" applyBorder="1" applyAlignment="1">
      <alignment horizontal="center" wrapText="1"/>
    </xf>
    <xf numFmtId="165" fontId="5" fillId="7" borderId="24" xfId="1" applyNumberFormat="1" applyFont="1" applyFill="1" applyBorder="1" applyAlignment="1">
      <alignment horizontal="center" wrapText="1"/>
    </xf>
    <xf numFmtId="165" fontId="5" fillId="4" borderId="24" xfId="1" applyNumberFormat="1" applyFont="1" applyFill="1" applyBorder="1" applyAlignment="1">
      <alignment horizontal="center"/>
    </xf>
    <xf numFmtId="164" fontId="5" fillId="4" borderId="24" xfId="1" applyNumberFormat="1" applyFont="1" applyFill="1" applyBorder="1" applyAlignment="1">
      <alignment horizontal="center"/>
    </xf>
    <xf numFmtId="164" fontId="5" fillId="5" borderId="24" xfId="1" applyNumberFormat="1" applyFont="1" applyFill="1" applyBorder="1" applyAlignment="1">
      <alignment horizontal="center"/>
    </xf>
    <xf numFmtId="164" fontId="5" fillId="5" borderId="27" xfId="1" applyNumberFormat="1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164" fontId="5" fillId="20" borderId="26" xfId="1" applyNumberFormat="1" applyFont="1" applyFill="1" applyBorder="1" applyAlignment="1">
      <alignment horizontal="center" vertical="center"/>
    </xf>
    <xf numFmtId="164" fontId="5" fillId="20" borderId="27" xfId="1" applyNumberFormat="1" applyFont="1" applyFill="1" applyBorder="1" applyAlignment="1">
      <alignment horizontal="center" vertical="center"/>
    </xf>
    <xf numFmtId="164" fontId="5" fillId="20" borderId="6" xfId="1" applyNumberFormat="1" applyFont="1" applyFill="1" applyBorder="1" applyAlignment="1">
      <alignment horizontal="center" vertical="center"/>
    </xf>
    <xf numFmtId="164" fontId="5" fillId="20" borderId="2" xfId="1" applyNumberFormat="1" applyFont="1" applyFill="1" applyBorder="1" applyAlignment="1">
      <alignment horizontal="center" vertical="center"/>
    </xf>
    <xf numFmtId="10" fontId="5" fillId="20" borderId="2" xfId="1" applyNumberFormat="1" applyFont="1" applyFill="1" applyBorder="1" applyAlignment="1">
      <alignment horizontal="center" vertical="center"/>
    </xf>
    <xf numFmtId="0" fontId="5" fillId="9" borderId="19" xfId="0" applyFont="1" applyFill="1" applyBorder="1"/>
    <xf numFmtId="0" fontId="0" fillId="9" borderId="6" xfId="0" applyFill="1" applyBorder="1"/>
    <xf numFmtId="0" fontId="4" fillId="9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4" borderId="7" xfId="0" applyFont="1" applyFill="1" applyBorder="1" applyAlignment="1"/>
    <xf numFmtId="0" fontId="4" fillId="13" borderId="7" xfId="0" applyFont="1" applyFill="1" applyBorder="1"/>
    <xf numFmtId="0" fontId="5" fillId="13" borderId="7" xfId="0" applyFont="1" applyFill="1" applyBorder="1"/>
    <xf numFmtId="0" fontId="4" fillId="4" borderId="7" xfId="0" applyFont="1" applyFill="1" applyBorder="1"/>
    <xf numFmtId="9" fontId="6" fillId="9" borderId="7" xfId="1" applyFont="1" applyFill="1" applyBorder="1" applyAlignment="1">
      <alignment horizontal="center"/>
    </xf>
    <xf numFmtId="0" fontId="5" fillId="12" borderId="7" xfId="0" applyFont="1" applyFill="1" applyBorder="1"/>
    <xf numFmtId="0" fontId="4" fillId="12" borderId="7" xfId="0" applyFont="1" applyFill="1" applyBorder="1"/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7" xfId="0" applyFont="1" applyFill="1" applyBorder="1" applyAlignment="1"/>
    <xf numFmtId="0" fontId="5" fillId="16" borderId="7" xfId="0" applyFont="1" applyFill="1" applyBorder="1"/>
    <xf numFmtId="0" fontId="4" fillId="17" borderId="7" xfId="0" applyFont="1" applyFill="1" applyBorder="1"/>
    <xf numFmtId="0" fontId="5" fillId="17" borderId="7" xfId="0" applyFont="1" applyFill="1" applyBorder="1"/>
    <xf numFmtId="0" fontId="4" fillId="5" borderId="7" xfId="0" applyFont="1" applyFill="1" applyBorder="1" applyAlignment="1">
      <alignment horizontal="left"/>
    </xf>
    <xf numFmtId="0" fontId="4" fillId="5" borderId="7" xfId="0" applyFont="1" applyFill="1" applyBorder="1" applyAlignment="1"/>
    <xf numFmtId="0" fontId="5" fillId="11" borderId="7" xfId="0" applyFont="1" applyFill="1" applyBorder="1"/>
    <xf numFmtId="0" fontId="4" fillId="3" borderId="7" xfId="0" applyFont="1" applyFill="1" applyBorder="1"/>
    <xf numFmtId="0" fontId="4" fillId="11" borderId="7" xfId="0" applyFont="1" applyFill="1" applyBorder="1"/>
    <xf numFmtId="0" fontId="5" fillId="3" borderId="7" xfId="0" applyFont="1" applyFill="1" applyBorder="1"/>
    <xf numFmtId="0" fontId="4" fillId="3" borderId="7" xfId="0" applyFont="1" applyFill="1" applyBorder="1" applyAlignment="1"/>
    <xf numFmtId="0" fontId="5" fillId="22" borderId="7" xfId="0" applyFont="1" applyFill="1" applyBorder="1"/>
    <xf numFmtId="0" fontId="4" fillId="22" borderId="7" xfId="0" applyFont="1" applyFill="1" applyBorder="1"/>
    <xf numFmtId="0" fontId="4" fillId="6" borderId="7" xfId="0" applyFont="1" applyFill="1" applyBorder="1"/>
    <xf numFmtId="0" fontId="5" fillId="11" borderId="23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4" fillId="16" borderId="7" xfId="0" applyFont="1" applyFill="1" applyBorder="1"/>
    <xf numFmtId="0" fontId="4" fillId="12" borderId="2" xfId="0" applyFont="1" applyFill="1" applyBorder="1" applyAlignment="1">
      <alignment horizontal="center" vertical="center"/>
    </xf>
    <xf numFmtId="0" fontId="5" fillId="10" borderId="0" xfId="0" applyFont="1" applyFill="1" applyBorder="1"/>
    <xf numFmtId="0" fontId="5" fillId="16" borderId="2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0" fontId="0" fillId="24" borderId="0" xfId="0" applyFill="1" applyBorder="1"/>
    <xf numFmtId="0" fontId="0" fillId="24" borderId="18" xfId="0" applyFill="1" applyBorder="1"/>
    <xf numFmtId="0" fontId="4" fillId="24" borderId="1" xfId="0" applyFont="1" applyFill="1" applyBorder="1" applyAlignment="1">
      <alignment horizontal="center"/>
    </xf>
    <xf numFmtId="0" fontId="7" fillId="24" borderId="1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0" fillId="24" borderId="1" xfId="0" applyFill="1" applyBorder="1"/>
    <xf numFmtId="0" fontId="0" fillId="24" borderId="19" xfId="0" applyFill="1" applyBorder="1"/>
    <xf numFmtId="0" fontId="4" fillId="24" borderId="2" xfId="0" applyFont="1" applyFill="1" applyBorder="1" applyAlignment="1">
      <alignment horizontal="center"/>
    </xf>
    <xf numFmtId="0" fontId="4" fillId="23" borderId="2" xfId="0" applyFont="1" applyFill="1" applyBorder="1" applyAlignment="1">
      <alignment horizontal="center"/>
    </xf>
    <xf numFmtId="0" fontId="7" fillId="24" borderId="2" xfId="0" applyFont="1" applyFill="1" applyBorder="1" applyAlignment="1">
      <alignment horizontal="center"/>
    </xf>
    <xf numFmtId="0" fontId="5" fillId="23" borderId="1" xfId="0" applyFont="1" applyFill="1" applyBorder="1" applyAlignment="1">
      <alignment horizontal="left"/>
    </xf>
    <xf numFmtId="0" fontId="5" fillId="23" borderId="19" xfId="0" applyFont="1" applyFill="1" applyBorder="1" applyAlignment="1">
      <alignment horizontal="left"/>
    </xf>
    <xf numFmtId="0" fontId="5" fillId="23" borderId="19" xfId="0" applyFont="1" applyFill="1" applyBorder="1"/>
    <xf numFmtId="0" fontId="4" fillId="23" borderId="2" xfId="0" applyFont="1" applyFill="1" applyBorder="1" applyAlignment="1">
      <alignment horizontal="center" vertical="center"/>
    </xf>
    <xf numFmtId="0" fontId="4" fillId="24" borderId="2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/>
    </xf>
    <xf numFmtId="0" fontId="0" fillId="21" borderId="19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5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8" borderId="36" xfId="0" applyFont="1" applyFill="1" applyBorder="1" applyAlignment="1">
      <alignment horizontal="center" vertical="center" wrapText="1"/>
    </xf>
    <xf numFmtId="165" fontId="5" fillId="5" borderId="28" xfId="1" applyNumberFormat="1" applyFont="1" applyFill="1" applyBorder="1" applyAlignment="1">
      <alignment horizontal="center"/>
    </xf>
    <xf numFmtId="0" fontId="0" fillId="24" borderId="16" xfId="0" applyFill="1" applyBorder="1"/>
    <xf numFmtId="165" fontId="5" fillId="5" borderId="8" xfId="1" applyNumberFormat="1" applyFont="1" applyFill="1" applyBorder="1" applyAlignment="1">
      <alignment horizontal="center"/>
    </xf>
    <xf numFmtId="0" fontId="0" fillId="24" borderId="6" xfId="0" applyFill="1" applyBorder="1"/>
    <xf numFmtId="0" fontId="5" fillId="23" borderId="6" xfId="0" applyFont="1" applyFill="1" applyBorder="1" applyAlignment="1">
      <alignment horizontal="left"/>
    </xf>
    <xf numFmtId="0" fontId="5" fillId="23" borderId="8" xfId="0" applyFont="1" applyFill="1" applyBorder="1"/>
    <xf numFmtId="0" fontId="5" fillId="10" borderId="6" xfId="0" applyFont="1" applyFill="1" applyBorder="1" applyAlignment="1">
      <alignment horizontal="center" vertical="center"/>
    </xf>
    <xf numFmtId="0" fontId="5" fillId="24" borderId="8" xfId="0" applyFont="1" applyFill="1" applyBorder="1"/>
    <xf numFmtId="0" fontId="5" fillId="16" borderId="6" xfId="0" applyFont="1" applyFill="1" applyBorder="1" applyAlignment="1">
      <alignment horizontal="center" vertical="center"/>
    </xf>
    <xf numFmtId="0" fontId="5" fillId="24" borderId="19" xfId="0" applyFont="1" applyFill="1" applyBorder="1"/>
    <xf numFmtId="0" fontId="5" fillId="11" borderId="6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164" fontId="5" fillId="20" borderId="28" xfId="1" applyNumberFormat="1" applyFont="1" applyFill="1" applyBorder="1" applyAlignment="1">
      <alignment horizontal="center" vertical="center"/>
    </xf>
    <xf numFmtId="164" fontId="5" fillId="2" borderId="38" xfId="1" applyNumberFormat="1" applyFont="1" applyFill="1" applyBorder="1" applyAlignment="1">
      <alignment horizontal="center"/>
    </xf>
    <xf numFmtId="164" fontId="5" fillId="20" borderId="8" xfId="1" applyNumberFormat="1" applyFont="1" applyFill="1" applyBorder="1" applyAlignment="1">
      <alignment horizontal="center" vertical="center"/>
    </xf>
    <xf numFmtId="164" fontId="5" fillId="2" borderId="35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0" fontId="4" fillId="23" borderId="27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horizontal="center"/>
    </xf>
    <xf numFmtId="0" fontId="5" fillId="23" borderId="34" xfId="0" applyFont="1" applyFill="1" applyBorder="1"/>
    <xf numFmtId="44" fontId="6" fillId="10" borderId="23" xfId="2" applyNumberFormat="1" applyFont="1" applyFill="1" applyBorder="1" applyAlignment="1">
      <alignment horizontal="center"/>
    </xf>
    <xf numFmtId="0" fontId="5" fillId="10" borderId="23" xfId="0" applyFont="1" applyFill="1" applyBorder="1"/>
    <xf numFmtId="0" fontId="5" fillId="10" borderId="23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0" fillId="4" borderId="23" xfId="0" applyFill="1" applyBorder="1"/>
    <xf numFmtId="0" fontId="0" fillId="4" borderId="34" xfId="0" applyFill="1" applyBorder="1" applyAlignment="1">
      <alignment horizontal="left"/>
    </xf>
    <xf numFmtId="0" fontId="5" fillId="13" borderId="37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</cellXfs>
  <cellStyles count="5">
    <cellStyle name="Prozent" xfId="1" builtinId="5"/>
    <cellStyle name="Prozent 2" xfId="4" xr:uid="{6EAEFC27-19D4-CF4E-B09E-D2A59AE9C1EC}"/>
    <cellStyle name="Standard" xfId="0" builtinId="0"/>
    <cellStyle name="Standard 2" xfId="3" xr:uid="{6BC59D93-0178-FF48-B4A5-0EB535C55184}"/>
    <cellStyle name="Währung" xfId="2" builtinId="4"/>
  </cellStyles>
  <dxfs count="68">
    <dxf>
      <font>
        <color rgb="FF9C0006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9E5E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E5EFF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 patternType="solid">
          <fgColor rgb="FFFF0000"/>
          <bgColor rgb="FFD9D9D9"/>
        </patternFill>
      </fill>
    </dxf>
    <dxf>
      <fill>
        <patternFill patternType="solid">
          <fgColor rgb="FFFF0000"/>
          <bgColor rgb="FFD9D9D9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theme="0" tint="-0.14999847407452621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 style="thin">
          <color auto="1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theme="0" tint="-0.14999847407452621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theme="0" tint="-0.14999847407452621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theme="0" tint="-0.14999847407452621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theme="0" tint="-0.14999847407452621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theme="0" tint="-0.14999847407452621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theme="0" tint="-0.14999847407452621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/>
        <top style="thin">
          <color auto="1"/>
        </top>
        <bottom/>
        <vertical style="thick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indexed="64"/>
          <bgColor rgb="FFFFFF00"/>
        </patternFill>
      </fill>
      <alignment horizontal="center" textRotation="0" indent="0" justifyLastLine="0" shrinkToFit="0" readingOrder="0"/>
      <border diagonalUp="0" diagonalDown="0">
        <left/>
        <right style="thick">
          <color auto="1"/>
        </right>
        <top style="thin">
          <color auto="1"/>
        </top>
        <bottom style="thin">
          <color auto="1"/>
        </bottom>
        <vertical style="thick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indexed="64"/>
          <bgColor rgb="FFFFFF00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indexed="64"/>
          <bgColor rgb="FFFFFF0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indexed="64"/>
          <bgColor rgb="FF92D05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indexed="64"/>
          <bgColor rgb="FF92D05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indexed="64"/>
          <bgColor rgb="FF92D05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indexed="64"/>
          <bgColor rgb="FF9E5E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indexed="64"/>
          <bgColor rgb="FF9E5E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indexed="64"/>
          <bgColor rgb="FF9E5E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indexed="64"/>
          <bgColor theme="8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indexed="64"/>
          <bgColor theme="8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indexed="64"/>
          <bgColor theme="8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indexed="64"/>
          <bgColor rgb="FFFF000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indexed="64"/>
          <bgColor rgb="FFFF000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indexed="64"/>
          <bgColor rgb="FFFF000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0.000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/>
        <top style="thin">
          <color auto="1"/>
        </top>
        <bottom style="thin">
          <color auto="1"/>
        </bottom>
        <vertical style="thick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theme="0" tint="-0.14999847407452621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auto="1"/>
        </right>
        <top style="thin">
          <color auto="1"/>
        </top>
        <bottom/>
        <vertical style="thick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theme="0" tint="-0.14999847407452621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theme="0" tint="-0.14999847407452621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theme="0" tint="-0.14999847407452621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theme="0" tint="-0.14999847407452621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theme="0" tint="-0.14999847407452621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0.0%"/>
      <fill>
        <patternFill patternType="solid">
          <fgColor theme="0" tint="-0.14999847407452621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/>
        <top style="thin">
          <color auto="1"/>
        </top>
        <bottom/>
      </border>
    </dxf>
    <dxf>
      <font>
        <outline val="0"/>
        <shadow val="0"/>
        <vertAlign val="baseline"/>
        <sz val="12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/>
        <top style="thin">
          <color auto="1"/>
        </top>
        <bottom/>
        <vertical style="thick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249977111117893"/>
        </patternFill>
      </fill>
      <border diagonalUp="0" diagonalDown="0">
        <left/>
        <right style="thick">
          <color indexed="64"/>
        </right>
        <top style="thin">
          <color auto="1"/>
        </top>
        <bottom style="thin">
          <color auto="1"/>
        </bottom>
        <vertical style="thick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auto="1"/>
        </left>
        <right/>
        <top style="thin">
          <color auto="1"/>
        </top>
        <bottom/>
        <vertical style="thick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indexed="64"/>
        </right>
        <top style="thin">
          <color auto="1"/>
        </top>
        <bottom style="thin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outline val="0"/>
        <shadow val="0"/>
        <vertAlign val="baseline"/>
        <sz val="12"/>
        <name val="Calibri"/>
        <family val="2"/>
        <scheme val="none"/>
      </font>
    </dxf>
    <dxf>
      <border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9E5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29B068-732B-DB4E-9615-E19DD6043F93}" name="Tabelle1" displayName="Tabelle1" ref="B1:AZ722" totalsRowShown="0" headerRowDxfId="67" dataDxfId="65" headerRowBorderDxfId="66" tableBorderDxfId="64">
  <autoFilter ref="B1:AZ722" xr:uid="{1129B068-732B-DB4E-9615-E19DD6043F93}"/>
  <sortState xmlns:xlrd2="http://schemas.microsoft.com/office/spreadsheetml/2017/richdata2" ref="B2:AZ722">
    <sortCondition ref="E1:E722"/>
  </sortState>
  <tableColumns count="51">
    <tableColumn id="3" xr3:uid="{4762A6A1-6B6C-C24C-A885-5FBE5FC30F02}" name="Partei" dataDxfId="63"/>
    <tableColumn id="135" xr3:uid="{1A05084D-03BF-E549-AC57-6D4DB1B750FD}" name="Mandat" dataDxfId="62"/>
    <tableColumn id="21" xr3:uid="{6DF2E296-4BB9-2B46-878A-03F0E74EDE90}" name="Land" dataDxfId="61"/>
    <tableColumn id="19" xr3:uid="{7EC583EC-5296-BE4C-A08D-075784468E34}" name="WK-Nr." dataDxfId="60"/>
    <tableColumn id="20" xr3:uid="{54F89E17-327F-7C45-BBCA-C77670A6551C}" name="Wahlkreis" dataDxfId="59"/>
    <tableColumn id="49" xr3:uid="{D54D51E2-C76F-4110-B723-7355A0EAB362}" name="Spitzenamt" dataDxfId="58"/>
    <tableColumn id="50" xr3:uid="{757C4397-8EA1-413E-989C-577507A5B69F}" name="Ausschuss" dataDxfId="57"/>
    <tableColumn id="51" xr3:uid="{11F4F179-4465-4CC2-8B23-119BD78E2691}" name="Sprecher Fraktion" dataDxfId="56"/>
    <tableColumn id="15" xr3:uid="{9A320D6C-B051-4F8C-AC0E-C09F747DAB9F}" name="DM/LM" dataDxfId="55"/>
    <tableColumn id="2" xr3:uid="{5800B6FC-71CD-4241-B6D8-3C6CD3ACCE94}" name="U30" dataDxfId="54"/>
    <tableColumn id="14" xr3:uid="{74D5669E-028D-4A6E-A9EE-787869DECF88}" name="Neu/Alt" dataDxfId="53"/>
    <tableColumn id="44" xr3:uid="{927FD624-0AB0-864C-BF7D-BB6680D06E8A}" name="GP-Profil 2021" dataDxfId="52" dataCellStyle="Währung"/>
    <tableColumn id="82" xr3:uid="{05A1BF3F-36E4-45DA-B083-C5ED87E4EACF}" name="Rote Karte 2021" dataDxfId="51" dataCellStyle="Währung"/>
    <tableColumn id="48" xr3:uid="{FDDDBA55-AADE-5D4F-96F5-CA830016BB4D}" name="Brand New Bundestag" dataDxfId="50"/>
    <tableColumn id="29" xr3:uid="{B5427EC0-39E5-430D-92CD-51AB28081377}" name="Klima-wirtschaft" dataDxfId="49"/>
    <tableColumn id="8" xr3:uid="{6A608F7F-5E82-43C4-A285-4C92218D3CDC}" name="Schwarm Kompass" dataDxfId="48"/>
    <tableColumn id="101" xr3:uid="{221AF635-08A4-498D-A9FD-96BCE8F58832}" name="Klimaver-sprechen" dataDxfId="47"/>
    <tableColumn id="45" xr3:uid="{A16EB39A-31B2-1A47-A1AF-271E5070FF6A}" name="Mitglied_x000a_Klimaunion" dataDxfId="46"/>
    <tableColumn id="131" xr3:uid="{C3472272-8627-4349-8490-C6B4C2EF5D5C}" name="DM 2021" dataDxfId="45" dataCellStyle="Prozent">
      <calculatedColumnFormula>IF(MAX((AA2,AD2,AG2,AJ2,AM2,AP2))=AA2,"CDU",IF(MAX(AA2,AD2,AG2,AJ2,AM2,AP2)=AD2,"SPD",IF(MAX(AA2,AD2,AG2,AJ2,AM2,AP2)=AG2,"AfD",IF(MAX(AA2,AD2,AG2,AJ2,AM2,AP2)=AJ2,"Linke",IF(MAX(AA2,AD2,AG2,AJ2,AM2,AP2)=AM2,"Grüne","FDP")))))</calculatedColumnFormula>
    </tableColumn>
    <tableColumn id="130" xr3:uid="{068EAD62-E787-3244-9330-0865E4B6386D}" name="Platz 2 ES 2021" dataDxfId="44" dataCellStyle="Prozent">
      <calculatedColumnFormula>IF(LARGE((AA2,AD2,AG2,AJ2,AM2,AP2),2)=AA2,"CDU",IF(LARGE((AA2,AD2,AG2,AJ2,AM2,AP2),2)=AD2,"SPD",IF(LARGE((AA2,AD2,AG2,AJ2,AM2,AP2),2)=AG2,"AfD",IF(LARGE((AA2,AD2,AG2,AJ2,AM2,AP2),2)=AJ2,"Linke",IF(LARGE((AA2,AD2,AG2,AJ2,AM2,AP2),2)=AM2,"Grüne","FDP")))))</calculatedColumnFormula>
    </tableColumn>
    <tableColumn id="129" xr3:uid="{BFA6513A-4E7A-5643-8DD0-176E74A5CB2E}" name="Platz 3 ES 2021" dataDxfId="43" dataCellStyle="Prozent">
      <calculatedColumnFormula>IF(LARGE((AA2,AD2,AG2,AJ2,AM2,AP2),3)=AA2,"CDU",IF(LARGE((AA2,AD2,AG2,AJ2,AM2,AP2),3)=AD2,"SPD",IF(LARGE((AA2,AD2,AG2,AJ2,AM2,AP2),3)=AG2,"AfD",IF(LARGE((AA2,AD2,AG2,AJ2,AM2,AP2),3)=AJ2,"Linke",IF(LARGE((AA2,AD2,AG2,AJ2,AM2,AP2),3)=AM2,"Grüne","FDP")))))</calculatedColumnFormula>
    </tableColumn>
    <tableColumn id="134" xr3:uid="{D992B0B2-5FBA-F44B-9538-1884CD4D8418}" name="Platz 4 ES 2021" dataDxfId="42" dataCellStyle="Prozent">
      <calculatedColumnFormula>IF(LARGE((AA2,AD2,AG2,AJ2,AM2,AP2),4)=AA2,"CDU",IF(LARGE((AA2,AD2,AG2,AJ2,AM2,AP2),4)=AD2,"SPD",IF(LARGE((AA2,AD2,AG2,AJ2,AM2,AP2),4)=AG2,"AfD",IF(LARGE((AA2,AD2,AG2,AJ2,AM2,AP2),4)=AJ2,"Linke",IF(LARGE((AA2,AD2,AG2,AJ2,AM2,AP2),4)=AM2,"Grüne","FDP")))))</calculatedColumnFormula>
    </tableColumn>
    <tableColumn id="133" xr3:uid="{A37A2376-7A3F-DB41-882A-B0C116B2E664}" name="Vorspr. Platz 2 ES 2021" dataDxfId="41" dataCellStyle="Prozent">
      <calculatedColumnFormula>(LARGE((AA2,AD2,AG2,AJ2,AM2,AP2),1))-(LARGE((AA2,AD2,AG2,AJ2,AM2,AP2),2))</calculatedColumnFormula>
    </tableColumn>
    <tableColumn id="132" xr3:uid="{45D1681F-FB93-1249-A499-89DD0D6193B6}" name="Vorspr. Platz 3 ES 2021" dataDxfId="40" dataCellStyle="Prozent">
      <calculatedColumnFormula>(LARGE((AA2,AD2,AG2,AJ2,AM2,AP2),1))-(LARGE((AA2,AD2,AG2,AJ2,AM2,AP2),3))</calculatedColumnFormula>
    </tableColumn>
    <tableColumn id="128" xr3:uid="{9D1F3553-C2ED-0A4B-B61E-694B3ECB8F9C}" name="Vorspr. Platz 4 ES 2021" dataDxfId="39" dataCellStyle="Prozent">
      <calculatedColumnFormula>(LARGE((AA2,AD2,AG2,AJ2,AM2,AP2),1))-(LARGE((AA2,AD2,AG2,AJ2,AM2,AP2),4))</calculatedColumnFormula>
    </tableColumn>
    <tableColumn id="126" xr3:uid="{E0E3BB5F-5613-8941-B283-AACD6488192A}" name="CDU ES 2021" dataDxfId="38" dataCellStyle="Prozent"/>
    <tableColumn id="102" xr3:uid="{81F046BF-D88F-1B42-B9A9-110B73079AF4}" name="CDU ZS 2021" dataDxfId="37" dataCellStyle="Prozent"/>
    <tableColumn id="103" xr3:uid="{E7147F61-81EC-8542-AB75-F0EFBBF77FCC}" name="CDU ES/ZS 2021" dataDxfId="36" dataCellStyle="Prozent">
      <calculatedColumnFormula>IF(Tabelle1[[#This Row],[CDU ES 2021]]="","",Tabelle1[[#This Row],[CDU ES 2021]]/Tabelle1[[#This Row],[CDU ZS 2021]])</calculatedColumnFormula>
    </tableColumn>
    <tableColumn id="107" xr3:uid="{F5891889-A961-7540-9484-1FAC41BF68C7}" name="SPD ES 2021" dataDxfId="35" dataCellStyle="Prozent"/>
    <tableColumn id="125" xr3:uid="{F8DB47EC-B246-3249-8E1C-116D8D30C09A}" name="SPD ZS 2021" dataDxfId="34" dataCellStyle="Prozent"/>
    <tableColumn id="106" xr3:uid="{B23CFC41-F1F9-C84E-B771-F45B8D7E8FFA}" name="SPD ES/ZS 2021" dataDxfId="33" dataCellStyle="Prozent">
      <calculatedColumnFormula>IF(Tabelle1[[#This Row],[SPD ES 2021]]="","",Tabelle1[[#This Row],[SPD ES 2021]]/Tabelle1[[#This Row],[SPD ZS 2021]])</calculatedColumnFormula>
    </tableColumn>
    <tableColumn id="110" xr3:uid="{1220EE8B-5DD7-9E43-8120-0C02AC0AC50C}" name="AfD ES 2021" dataDxfId="32" dataCellStyle="Prozent"/>
    <tableColumn id="124" xr3:uid="{80209E30-757A-7340-BEDE-656ED29288C1}" name="AfD ZS 2021" dataDxfId="31" dataCellStyle="Prozent"/>
    <tableColumn id="109" xr3:uid="{9663B704-B6D3-8243-9078-EE00EF538002}" name=" AfD ES/ZS 2021" dataDxfId="30" dataCellStyle="Prozent">
      <calculatedColumnFormula>IF(Tabelle1[[#This Row],[AfD ES 2021]]="","",Tabelle1[[#This Row],[AfD ES 2021]]/Tabelle1[[#This Row],[AfD ZS 2021]])</calculatedColumnFormula>
    </tableColumn>
    <tableColumn id="114" xr3:uid="{98A6959C-E816-1B44-9321-7218B221A034}" name="Linke ES 2021" dataDxfId="29" dataCellStyle="Prozent"/>
    <tableColumn id="123" xr3:uid="{AFEC5DF4-4DCB-1145-94F6-F90A97D88D9E}" name="Linke ZS 2021" dataDxfId="28" dataCellStyle="Prozent"/>
    <tableColumn id="113" xr3:uid="{3A921E17-BF5D-F94F-BCAB-27345102376B}" name="Linke ES/ZS 2021" dataDxfId="27" dataCellStyle="Prozent">
      <calculatedColumnFormula>IF(Tabelle1[[#This Row],[Linke ES 2021]]="","",Tabelle1[[#This Row],[Linke ES 2021]]/Tabelle1[[#This Row],[Linke ZS 2021]])</calculatedColumnFormula>
    </tableColumn>
    <tableColumn id="117" xr3:uid="{D97A0B66-CD3D-FD45-9643-8F9194F1ED6B}" name="Grüne ES 2021" dataDxfId="26" dataCellStyle="Prozent"/>
    <tableColumn id="122" xr3:uid="{B17D1739-87A8-FE4D-93A8-C56A28648C57}" name="Grüne ZS 2021" dataDxfId="25" dataCellStyle="Prozent"/>
    <tableColumn id="116" xr3:uid="{CA7A1FE0-1507-EC45-8601-605F732C0B5F}" name="Grüne ES/ZS 2021" dataDxfId="24" dataCellStyle="Prozent">
      <calculatedColumnFormula>IF(Tabelle1[[#This Row],[Grüne ES 2021]]="","",Tabelle1[[#This Row],[Grüne ES 2021]]/Tabelle1[[#This Row],[Grüne ZS 2021]])</calculatedColumnFormula>
    </tableColumn>
    <tableColumn id="120" xr3:uid="{AE8229AC-1243-6946-B3C7-1D894CB236D5}" name="FDP ES 2021" dataDxfId="23" dataCellStyle="Prozent"/>
    <tableColumn id="121" xr3:uid="{DF91AB51-BE9C-684F-A109-1258F18A6B6C}" name="FDP ZS 2021" dataDxfId="22" dataCellStyle="Prozent"/>
    <tableColumn id="119" xr3:uid="{948D7805-1AC0-8940-B5D3-19620488A317}" name="FDP ES/ZS 2021" dataDxfId="21" dataCellStyle="Prozent">
      <calculatedColumnFormula>IF(Tabelle1[[#This Row],[FDP ES 2021]]="","",Tabelle1[[#This Row],[FDP ES 2021]]/Tabelle1[[#This Row],[FDP ZS 2021]])</calculatedColumnFormula>
    </tableColumn>
    <tableColumn id="33" xr3:uid="{6403CB43-D9A1-3247-912B-9F55AF7D4E87}" name="Bevölkerungs-dichte (EW je km², 12/2019)" dataDxfId="20" dataCellStyle="Prozent"/>
    <tableColumn id="35" xr3:uid="{0252DD93-900D-D34B-A39D-265D66006650}" name="BIP/Kopf 2018 (in EUR)" dataDxfId="19" dataCellStyle="Prozent"/>
    <tableColumn id="47" xr3:uid="{247882A2-894A-7546-849B-D5A38FBEFE5B}" name="Verfügb. HH-Eink. / Einw." dataDxfId="18" dataCellStyle="Prozent"/>
    <tableColumn id="39" xr3:uid="{3FBBEA13-2CE8-CC4A-85D1-F76BBEB7E9CC}" name="AL-Quote 02/ 2021" dataDxfId="17" dataCellStyle="Prozent"/>
    <tableColumn id="46" xr3:uid="{1DDA4C9B-B5B1-C840-AFCE-15E39E56D18C}" name="PKW je 1.000 Einw." dataDxfId="16" dataCellStyle="Prozent"/>
    <tableColumn id="43" xr3:uid="{A55EDD0C-B566-9C4C-8041-A80AC5A3BCB2}" name="Anteil 18-24-J. in %" dataDxfId="15" dataCellStyle="Prozent"/>
    <tableColumn id="41" xr3:uid="{D9645A37-0FEB-2847-8257-7D1B2896A40B}" name="Alter ≥75-J. in %" dataDxfId="14" dataCellStyle="Prozent"/>
    <tableColumn id="31" xr3:uid="{567795F5-A1C4-AB4A-A145-B376224946B2}" name="E-Mail" dataDxfId="13" dataCellStyle="Prozent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163666FA-1B43-724E-9873-24696DDE551F}">
  <we:reference id="026e7b2b-fa4d-4fe0-bf3b-b965f6f25bee" version="1.0.0.19" store="EXCatalog" storeType="EXCatalog"/>
  <we:alternateReferences>
    <we:reference id="WA200000565" version="1.0.0.19" store="de-CH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RDP.Data</we:customFunctionIds>
        <we:customFunctionIds>RDP.Price</we:customFunctionIds>
        <we:customFunctionIds>RDP.HistoricalPricing</we:customFunctionIds>
        <we:customFunctionIds>RDP.Analytics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F8D4-E546-3D4D-A9C1-6DF74C868847}">
  <dimension ref="A1:XDP1133"/>
  <sheetViews>
    <sheetView tabSelected="1" zoomScale="90" zoomScaleNormal="90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L731" sqref="L731"/>
    </sheetView>
  </sheetViews>
  <sheetFormatPr baseColWidth="10" defaultColWidth="10.5" defaultRowHeight="15.75"/>
  <cols>
    <col min="1" max="1" width="5" style="92" customWidth="1"/>
    <col min="2" max="2" width="6" style="3" customWidth="1"/>
    <col min="3" max="3" width="24.125" style="3" customWidth="1"/>
    <col min="4" max="4" width="4.625" style="110" customWidth="1"/>
    <col min="5" max="5" width="6.875" style="111" customWidth="1"/>
    <col min="6" max="6" width="17.5" style="112" customWidth="1"/>
    <col min="9" max="9" width="8.875" customWidth="1"/>
    <col min="10" max="10" width="6.375" customWidth="1"/>
    <col min="11" max="11" width="6" customWidth="1"/>
    <col min="12" max="12" width="7.125" customWidth="1"/>
    <col min="13" max="13" width="7.75" customWidth="1"/>
    <col min="14" max="14" width="8.5" customWidth="1"/>
    <col min="15" max="15" width="8.625" style="5" customWidth="1"/>
    <col min="16" max="16" width="9.875" style="211" customWidth="1"/>
    <col min="17" max="17" width="7.625" style="4" customWidth="1"/>
    <col min="18" max="18" width="7.875" style="6" customWidth="1"/>
    <col min="19" max="19" width="9.5" style="6" customWidth="1"/>
    <col min="20" max="20" width="6.5" style="6" customWidth="1"/>
    <col min="21" max="21" width="5.625" style="4" customWidth="1"/>
    <col min="22" max="22" width="6.125" style="4" customWidth="1"/>
    <col min="23" max="23" width="9.125" style="6" customWidth="1"/>
    <col min="24" max="24" width="8.375" style="6" customWidth="1"/>
    <col min="25" max="26" width="7.625" style="6" customWidth="1"/>
    <col min="27" max="27" width="9.125" style="1" customWidth="1"/>
    <col min="28" max="28" width="6.875" style="110" customWidth="1"/>
    <col min="29" max="29" width="9.625" style="110" customWidth="1"/>
    <col min="30" max="30" width="8.125" style="110" customWidth="1"/>
    <col min="31" max="31" width="8.625" style="110" customWidth="1"/>
    <col min="32" max="32" width="9.625" style="110" customWidth="1"/>
    <col min="33" max="33" width="8.875" style="110" customWidth="1"/>
    <col min="34" max="34" width="8.5" style="110" customWidth="1"/>
    <col min="35" max="35" width="8.75" style="6" customWidth="1"/>
    <col min="36" max="36" width="6.875" style="5" customWidth="1"/>
    <col min="37" max="37" width="7.625" style="5" customWidth="1"/>
    <col min="38" max="38" width="9.625" style="5" customWidth="1"/>
    <col min="39" max="40" width="7.375" style="5" customWidth="1"/>
    <col min="41" max="41" width="8.625" style="5" customWidth="1"/>
    <col min="42" max="42" width="6.625" style="5" customWidth="1"/>
    <col min="43" max="43" width="6.875" style="5" customWidth="1"/>
    <col min="44" max="44" width="8" customWidth="1"/>
    <col min="45" max="45" width="11" customWidth="1"/>
    <col min="46" max="46" width="10.375" customWidth="1"/>
    <col min="47" max="47" width="10.625" style="5" customWidth="1"/>
    <col min="48" max="48" width="8.75" style="5" customWidth="1"/>
    <col min="49" max="49" width="9.875" style="5" customWidth="1"/>
    <col min="50" max="50" width="8.25" style="5" customWidth="1"/>
    <col min="51" max="51" width="9.5" style="5" customWidth="1"/>
    <col min="52" max="52" width="43.125" style="5" bestFit="1" customWidth="1"/>
    <col min="53" max="53" width="10.625" style="110" customWidth="1"/>
    <col min="54" max="54" width="7.125" style="110" customWidth="1"/>
    <col min="55" max="55" width="8.875" style="110" customWidth="1"/>
    <col min="56" max="56" width="8.125" style="110" customWidth="1"/>
    <col min="57" max="57" width="8.5" style="110" customWidth="1"/>
    <col min="58" max="58" width="8.125" style="110" customWidth="1"/>
    <col min="59" max="59" width="7" style="110" customWidth="1"/>
    <col min="60" max="60" width="22.625" style="6" customWidth="1"/>
    <col min="61" max="61" width="9.5" style="5" customWidth="1"/>
    <col min="62" max="62" width="11" style="5" customWidth="1"/>
    <col min="63" max="64" width="7.5" style="5" customWidth="1"/>
    <col min="65" max="65" width="9.125" style="5" customWidth="1"/>
    <col min="66" max="66" width="11.375" style="5" customWidth="1"/>
    <col min="67" max="67" width="11.125" style="5" customWidth="1"/>
    <col min="68" max="68" width="7" style="5" customWidth="1"/>
    <col min="69" max="69" width="7.5" style="5" customWidth="1"/>
    <col min="70" max="70" width="9" style="5" customWidth="1"/>
    <col min="71" max="72" width="6.5" style="5" customWidth="1"/>
    <col min="73" max="73" width="8.875" style="5" customWidth="1"/>
    <col min="85" max="86" width="10.5" style="6" customWidth="1"/>
    <col min="87" max="16384" width="10.5" style="6"/>
  </cols>
  <sheetData>
    <row r="1" spans="1:84" s="208" customFormat="1" ht="51.95" customHeight="1" thickBot="1">
      <c r="A1" s="134" t="str">
        <f>"n="&amp;CHAR(10)&amp;SUBTOTAL(3,B2:B722)</f>
        <v>n=
721</v>
      </c>
      <c r="B1" s="135" t="s">
        <v>696</v>
      </c>
      <c r="C1" s="136" t="s">
        <v>1338</v>
      </c>
      <c r="D1" s="138" t="s">
        <v>1402</v>
      </c>
      <c r="E1" s="139" t="s">
        <v>16</v>
      </c>
      <c r="F1" s="139" t="s">
        <v>315</v>
      </c>
      <c r="G1" s="140" t="s">
        <v>2208</v>
      </c>
      <c r="H1" s="140" t="s">
        <v>2164</v>
      </c>
      <c r="I1" s="140" t="s">
        <v>2185</v>
      </c>
      <c r="J1" s="141" t="s">
        <v>923</v>
      </c>
      <c r="K1" s="141" t="s">
        <v>925</v>
      </c>
      <c r="L1" s="141" t="s">
        <v>920</v>
      </c>
      <c r="M1" s="142" t="s">
        <v>2214</v>
      </c>
      <c r="N1" s="142" t="s">
        <v>2213</v>
      </c>
      <c r="O1" s="142" t="s">
        <v>919</v>
      </c>
      <c r="P1" s="142" t="s">
        <v>2215</v>
      </c>
      <c r="Q1" s="142" t="s">
        <v>2211</v>
      </c>
      <c r="R1" s="142" t="s">
        <v>668</v>
      </c>
      <c r="S1" s="137" t="s">
        <v>1336</v>
      </c>
      <c r="T1" s="138" t="s">
        <v>689</v>
      </c>
      <c r="U1" s="140" t="s">
        <v>690</v>
      </c>
      <c r="V1" s="140" t="s">
        <v>691</v>
      </c>
      <c r="W1" s="140" t="s">
        <v>692</v>
      </c>
      <c r="X1" s="140" t="s">
        <v>693</v>
      </c>
      <c r="Y1" s="140" t="s">
        <v>694</v>
      </c>
      <c r="Z1" s="212" t="s">
        <v>695</v>
      </c>
      <c r="AA1" s="138" t="s">
        <v>671</v>
      </c>
      <c r="AB1" s="136" t="s">
        <v>672</v>
      </c>
      <c r="AC1" s="136" t="s">
        <v>673</v>
      </c>
      <c r="AD1" s="136" t="s">
        <v>674</v>
      </c>
      <c r="AE1" s="136" t="s">
        <v>675</v>
      </c>
      <c r="AF1" s="136" t="s">
        <v>676</v>
      </c>
      <c r="AG1" s="136" t="s">
        <v>681</v>
      </c>
      <c r="AH1" s="136" t="s">
        <v>682</v>
      </c>
      <c r="AI1" s="136" t="s">
        <v>677</v>
      </c>
      <c r="AJ1" s="136" t="s">
        <v>683</v>
      </c>
      <c r="AK1" s="136" t="s">
        <v>684</v>
      </c>
      <c r="AL1" s="136" t="s">
        <v>678</v>
      </c>
      <c r="AM1" s="136" t="s">
        <v>685</v>
      </c>
      <c r="AN1" s="136" t="s">
        <v>686</v>
      </c>
      <c r="AO1" s="136" t="s">
        <v>679</v>
      </c>
      <c r="AP1" s="136" t="s">
        <v>687</v>
      </c>
      <c r="AQ1" s="140" t="s">
        <v>688</v>
      </c>
      <c r="AR1" s="212" t="s">
        <v>680</v>
      </c>
      <c r="AS1" s="138" t="s">
        <v>2209</v>
      </c>
      <c r="AT1" s="136" t="s">
        <v>1674</v>
      </c>
      <c r="AU1" s="136" t="s">
        <v>1675</v>
      </c>
      <c r="AV1" s="136" t="s">
        <v>2210</v>
      </c>
      <c r="AW1" s="136" t="s">
        <v>1676</v>
      </c>
      <c r="AX1" s="136" t="s">
        <v>1677</v>
      </c>
      <c r="AY1" s="137" t="s">
        <v>2212</v>
      </c>
      <c r="AZ1" s="144" t="s">
        <v>1437</v>
      </c>
    </row>
    <row r="2" spans="1:84" s="209" customFormat="1" ht="16.5" customHeight="1" thickTop="1">
      <c r="A2" s="90">
        <f>SUBTOTAL(103,$B$2:$B2)</f>
        <v>1</v>
      </c>
      <c r="B2" s="244" t="s">
        <v>932</v>
      </c>
      <c r="C2" s="245" t="s">
        <v>628</v>
      </c>
      <c r="D2" s="237" t="s">
        <v>14</v>
      </c>
      <c r="E2" s="238" t="s">
        <v>613</v>
      </c>
      <c r="F2" s="239" t="s">
        <v>19</v>
      </c>
      <c r="G2" s="246" t="s">
        <v>2199</v>
      </c>
      <c r="H2" s="120"/>
      <c r="I2" s="120"/>
      <c r="J2" s="120" t="s">
        <v>924</v>
      </c>
      <c r="K2" s="120"/>
      <c r="L2" s="120" t="s">
        <v>921</v>
      </c>
      <c r="M2" s="240"/>
      <c r="N2" s="240"/>
      <c r="O2" s="121"/>
      <c r="P2" s="241"/>
      <c r="Q2" s="121" t="str">
        <f>""</f>
        <v/>
      </c>
      <c r="R2" s="242"/>
      <c r="S2" s="243"/>
      <c r="T2" s="145" t="str">
        <f>IF(MAX((AA2,AD2,AG2,AJ2,AM2,AP2))=AA2,"CDU",IF(MAX(AA2,AD2,AG2,AJ2,AM2,AP2)=AD2,"SPD",IF(MAX(AA2,AD2,AG2,AJ2,AM2,AP2)=AG2,"AfD",IF(MAX(AA2,AD2,AG2,AJ2,AM2,AP2)=AJ2,"Linke",IF(MAX(AA2,AD2,AG2,AJ2,AM2,AP2)=AM2,"Grüne","FDP")))))</f>
        <v>Grüne</v>
      </c>
      <c r="U2" s="146" t="str">
        <f>IF(LARGE((AA2,AD2,AG2,AJ2,AM2,AP2),2)=AA2,"CDU",IF(LARGE((AA2,AD2,AG2,AJ2,AM2,AP2),2)=AD2,"SPD",IF(LARGE((AA2,AD2,AG2,AJ2,AM2,AP2),2)=AG2,"AfD",IF(LARGE((AA2,AD2,AG2,AJ2,AM2,AP2),2)=AJ2,"Linke",IF(LARGE((AA2,AD2,AG2,AJ2,AM2,AP2),2)=AM2,"Grüne","FDP")))))</f>
        <v>CDU</v>
      </c>
      <c r="V2" s="146" t="str">
        <f>IF(LARGE((AA2,AD2,AG2,AJ2,AM2,AP2),3)=AA2,"CDU",IF(LARGE((AA2,AD2,AG2,AJ2,AM2,AP2),3)=AD2,"SPD",IF(LARGE((AA2,AD2,AG2,AJ2,AM2,AP2),3)=AG2,"AfD",IF(LARGE((AA2,AD2,AG2,AJ2,AM2,AP2),3)=AJ2,"Linke",IF(LARGE((AA2,AD2,AG2,AJ2,AM2,AP2),3)=AM2,"Grüne","FDP")))))</f>
        <v>SPD</v>
      </c>
      <c r="W2" s="146" t="str">
        <f>IF(LARGE((AA2,AD2,AG2,AJ2,AM2,AP2),4)=AA2,"CDU",IF(LARGE((AA2,AD2,AG2,AJ2,AM2,AP2),4)=AD2,"SPD",IF(LARGE((AA2,AD2,AG2,AJ2,AM2,AP2),4)=AG2,"AfD",IF(LARGE((AA2,AD2,AG2,AJ2,AM2,AP2),4)=AJ2,"Linke",IF(LARGE((AA2,AD2,AG2,AJ2,AM2,AP2),4)=AM2,"Grüne","FDP")))))</f>
        <v>FDP</v>
      </c>
      <c r="X2" s="146">
        <f>(LARGE((AA2,AD2,AG2,AJ2,AM2,AP2),1))-(LARGE((AA2,AD2,AG2,AJ2,AM2,AP2),2))</f>
        <v>4.7655046899062053E-2</v>
      </c>
      <c r="Y2" s="146">
        <f>(LARGE((AA2,AD2,AG2,AJ2,AM2,AP2),1))-(LARGE((AA2,AD2,AG2,AJ2,AM2,AP2),3))</f>
        <v>6.3301133977320484E-2</v>
      </c>
      <c r="Z2" s="232">
        <f>(LARGE((AA2,AD2,AG2,AJ2,AM2,AP2),1))-(LARGE((AA2,AD2,AG2,AJ2,AM2,AP2),4))</f>
        <v>0.21241495170096603</v>
      </c>
      <c r="AA2" s="233">
        <v>0.23363292734145316</v>
      </c>
      <c r="AB2" s="122">
        <v>0.20389643107067879</v>
      </c>
      <c r="AC2" s="123">
        <f>IF(Tabelle1[[#This Row],[CDU ES 2021]]="","",Tabelle1[[#This Row],[CDU ES 2021]]/Tabelle1[[#This Row],[CDU ZS 2021]])</f>
        <v>1.145841180812363</v>
      </c>
      <c r="AD2" s="125">
        <v>0.21798684026319473</v>
      </c>
      <c r="AE2" s="125">
        <v>0.25476836948915327</v>
      </c>
      <c r="AF2" s="124">
        <f>IF(Tabelle1[[#This Row],[SPD ES 2021]]="","",Tabelle1[[#This Row],[SPD ES 2021]]/Tabelle1[[#This Row],[SPD ZS 2021]])</f>
        <v>0.85562756750490365</v>
      </c>
      <c r="AG2" s="127">
        <v>5.4699706005879881E-2</v>
      </c>
      <c r="AH2" s="127">
        <v>5.7757872638208536E-2</v>
      </c>
      <c r="AI2" s="126">
        <f>IF(Tabelle1[[#This Row],[AfD ES 2021]]="","",Tabelle1[[#This Row],[AfD ES 2021]]/Tabelle1[[#This Row],[AfD ZS 2021]])</f>
        <v>0.94705195166233347</v>
      </c>
      <c r="AJ2" s="128">
        <v>3.6645667086658264E-2</v>
      </c>
      <c r="AK2" s="128">
        <v>4.1847445766270121E-2</v>
      </c>
      <c r="AL2" s="129">
        <f>IF(Tabelle1[[#This Row],[Linke ES 2021]]="","",Tabelle1[[#This Row],[Linke ES 2021]]/Tabelle1[[#This Row],[Linke ZS 2021]])</f>
        <v>0.87569662653569658</v>
      </c>
      <c r="AM2" s="131">
        <v>0.28128797424051522</v>
      </c>
      <c r="AN2" s="131">
        <v>0.18642407277816656</v>
      </c>
      <c r="AO2" s="130">
        <f>IF(Tabelle1[[#This Row],[Grüne ES 2021]]="","",Tabelle1[[#This Row],[Grüne ES 2021]]/Tabelle1[[#This Row],[Grüne ZS 2021]])</f>
        <v>1.5088607927541149</v>
      </c>
      <c r="AP2" s="132">
        <v>6.8873022539549203E-2</v>
      </c>
      <c r="AQ2" s="133">
        <v>0.10742617214835549</v>
      </c>
      <c r="AR2" s="213">
        <f>IF(Tabelle1[[#This Row],[FDP ES 2021]]="","",Tabelle1[[#This Row],[FDP ES 2021]]/Tabelle1[[#This Row],[FDP ZS 2021]])</f>
        <v>0.64111958158981586</v>
      </c>
      <c r="AS2" s="214">
        <v>137.1</v>
      </c>
      <c r="AT2" s="186">
        <v>31178</v>
      </c>
      <c r="AU2" s="186">
        <v>21358</v>
      </c>
      <c r="AV2" s="186">
        <v>7</v>
      </c>
      <c r="AW2" s="186">
        <v>592.1</v>
      </c>
      <c r="AX2" s="186">
        <v>8.4</v>
      </c>
      <c r="AY2" s="187">
        <v>11.9</v>
      </c>
      <c r="AZ2" s="119" t="s">
        <v>1563</v>
      </c>
    </row>
    <row r="3" spans="1:84" s="209" customFormat="1" ht="16.5" customHeight="1">
      <c r="A3" s="90">
        <f>SUBTOTAL(103,$B$2:$B3)</f>
        <v>2</v>
      </c>
      <c r="B3" s="44" t="s">
        <v>697</v>
      </c>
      <c r="C3" s="201" t="s">
        <v>926</v>
      </c>
      <c r="D3" s="199" t="s">
        <v>14</v>
      </c>
      <c r="E3" s="189" t="s">
        <v>613</v>
      </c>
      <c r="F3" s="218" t="s">
        <v>19</v>
      </c>
      <c r="G3" s="219" t="str">
        <f>""</f>
        <v/>
      </c>
      <c r="H3" s="13" t="s">
        <v>2165</v>
      </c>
      <c r="I3" s="8"/>
      <c r="J3" s="8" t="s">
        <v>927</v>
      </c>
      <c r="K3" s="11"/>
      <c r="L3" s="8" t="s">
        <v>922</v>
      </c>
      <c r="M3" s="53"/>
      <c r="N3" s="53"/>
      <c r="O3" s="9"/>
      <c r="P3" s="54"/>
      <c r="Q3" s="121" t="str">
        <f>""</f>
        <v/>
      </c>
      <c r="R3" s="55"/>
      <c r="S3" s="57"/>
      <c r="T3" s="145" t="str">
        <f>IF(MAX((AA3,AD3,AG3,AJ3,AM3,AP3))=AA3,"CDU",IF(MAX(AA3,AD3,AG3,AJ3,AM3,AP3)=AD3,"SPD",IF(MAX(AA3,AD3,AG3,AJ3,AM3,AP3)=AG3,"AfD",IF(MAX(AA3,AD3,AG3,AJ3,AM3,AP3)=AJ3,"Linke",IF(MAX(AA3,AD3,AG3,AJ3,AM3,AP3)=AM3,"Grüne","FDP")))))</f>
        <v>Grüne</v>
      </c>
      <c r="U3" s="146" t="str">
        <f>IF(LARGE((AA3,AD3,AG3,AJ3,AM3,AP3),2)=AA3,"CDU",IF(LARGE((AA3,AD3,AG3,AJ3,AM3,AP3),2)=AD3,"SPD",IF(LARGE((AA3,AD3,AG3,AJ3,AM3,AP3),2)=AG3,"AfD",IF(LARGE((AA3,AD3,AG3,AJ3,AM3,AP3),2)=AJ3,"Linke",IF(LARGE((AA3,AD3,AG3,AJ3,AM3,AP3),2)=AM3,"Grüne","FDP")))))</f>
        <v>CDU</v>
      </c>
      <c r="V3" s="146" t="str">
        <f>IF(LARGE((AA3,AD3,AG3,AJ3,AM3,AP3),3)=AA3,"CDU",IF(LARGE((AA3,AD3,AG3,AJ3,AM3,AP3),3)=AD3,"SPD",IF(LARGE((AA3,AD3,AG3,AJ3,AM3,AP3),3)=AG3,"AfD",IF(LARGE((AA3,AD3,AG3,AJ3,AM3,AP3),3)=AJ3,"Linke",IF(LARGE((AA3,AD3,AG3,AJ3,AM3,AP3),3)=AM3,"Grüne","FDP")))))</f>
        <v>SPD</v>
      </c>
      <c r="W3" s="146" t="str">
        <f>IF(LARGE((AA3,AD3,AG3,AJ3,AM3,AP3),4)=AA3,"CDU",IF(LARGE((AA3,AD3,AG3,AJ3,AM3,AP3),4)=AD3,"SPD",IF(LARGE((AA3,AD3,AG3,AJ3,AM3,AP3),4)=AG3,"AfD",IF(LARGE((AA3,AD3,AG3,AJ3,AM3,AP3),4)=AJ3,"Linke",IF(LARGE((AA3,AD3,AG3,AJ3,AM3,AP3),4)=AM3,"Grüne","FDP")))))</f>
        <v>FDP</v>
      </c>
      <c r="X3" s="146">
        <f>(LARGE((AA3,AD3,AG3,AJ3,AM3,AP3),1))-(LARGE((AA3,AD3,AG3,AJ3,AM3,AP3),2))</f>
        <v>4.7655046899062053E-2</v>
      </c>
      <c r="Y3" s="146">
        <f>(LARGE((AA3,AD3,AG3,AJ3,AM3,AP3),1))-(LARGE((AA3,AD3,AG3,AJ3,AM3,AP3),3))</f>
        <v>6.3301133977320484E-2</v>
      </c>
      <c r="Z3" s="232">
        <f>(LARGE((AA3,AD3,AG3,AJ3,AM3,AP3),1))-(LARGE((AA3,AD3,AG3,AJ3,AM3,AP3),4))</f>
        <v>0.21241495170096603</v>
      </c>
      <c r="AA3" s="233">
        <v>0.23363292734145316</v>
      </c>
      <c r="AB3" s="122">
        <v>0.20389643107067879</v>
      </c>
      <c r="AC3" s="123">
        <f>IF(Tabelle1[[#This Row],[CDU ES 2021]]="","",Tabelle1[[#This Row],[CDU ES 2021]]/Tabelle1[[#This Row],[CDU ZS 2021]])</f>
        <v>1.145841180812363</v>
      </c>
      <c r="AD3" s="125">
        <v>0.21798684026319473</v>
      </c>
      <c r="AE3" s="125">
        <v>0.25476836948915327</v>
      </c>
      <c r="AF3" s="124">
        <f>IF(Tabelle1[[#This Row],[SPD ES 2021]]="","",Tabelle1[[#This Row],[SPD ES 2021]]/Tabelle1[[#This Row],[SPD ZS 2021]])</f>
        <v>0.85562756750490365</v>
      </c>
      <c r="AG3" s="127">
        <v>5.4699706005879881E-2</v>
      </c>
      <c r="AH3" s="127">
        <v>5.7757872638208536E-2</v>
      </c>
      <c r="AI3" s="126">
        <f>IF(Tabelle1[[#This Row],[AfD ES 2021]]="","",Tabelle1[[#This Row],[AfD ES 2021]]/Tabelle1[[#This Row],[AfD ZS 2021]])</f>
        <v>0.94705195166233347</v>
      </c>
      <c r="AJ3" s="128">
        <v>3.6645667086658264E-2</v>
      </c>
      <c r="AK3" s="128">
        <v>4.1847445766270121E-2</v>
      </c>
      <c r="AL3" s="129">
        <f>IF(Tabelle1[[#This Row],[Linke ES 2021]]="","",Tabelle1[[#This Row],[Linke ES 2021]]/Tabelle1[[#This Row],[Linke ZS 2021]])</f>
        <v>0.87569662653569658</v>
      </c>
      <c r="AM3" s="131">
        <v>0.28128797424051522</v>
      </c>
      <c r="AN3" s="131">
        <v>0.18642407277816656</v>
      </c>
      <c r="AO3" s="130">
        <f>IF(Tabelle1[[#This Row],[Grüne ES 2021]]="","",Tabelle1[[#This Row],[Grüne ES 2021]]/Tabelle1[[#This Row],[Grüne ZS 2021]])</f>
        <v>1.5088607927541149</v>
      </c>
      <c r="AP3" s="132">
        <v>6.8873022539549203E-2</v>
      </c>
      <c r="AQ3" s="133">
        <v>0.10742617214835549</v>
      </c>
      <c r="AR3" s="213">
        <f>IF(Tabelle1[[#This Row],[FDP ES 2021]]="","",Tabelle1[[#This Row],[FDP ES 2021]]/Tabelle1[[#This Row],[FDP ZS 2021]])</f>
        <v>0.64111958158981586</v>
      </c>
      <c r="AS3" s="214">
        <v>137.1</v>
      </c>
      <c r="AT3" s="186">
        <v>31178</v>
      </c>
      <c r="AU3" s="186">
        <v>21358</v>
      </c>
      <c r="AV3" s="186">
        <v>7</v>
      </c>
      <c r="AW3" s="186">
        <v>592.1</v>
      </c>
      <c r="AX3" s="186">
        <v>8.4</v>
      </c>
      <c r="AY3" s="187">
        <v>11.9</v>
      </c>
      <c r="AZ3" s="114" t="s">
        <v>1971</v>
      </c>
    </row>
    <row r="4" spans="1:84" s="209" customFormat="1" ht="16.5" customHeight="1">
      <c r="A4" s="90">
        <f>SUBTOTAL(103,$B$2:$B4)</f>
        <v>3</v>
      </c>
      <c r="B4" s="113" t="s">
        <v>928</v>
      </c>
      <c r="C4" s="202" t="s">
        <v>929</v>
      </c>
      <c r="D4" s="199" t="s">
        <v>14</v>
      </c>
      <c r="E4" s="189" t="s">
        <v>613</v>
      </c>
      <c r="F4" s="198" t="s">
        <v>19</v>
      </c>
      <c r="G4" s="219" t="str">
        <f>""</f>
        <v/>
      </c>
      <c r="H4" s="8"/>
      <c r="I4" s="8"/>
      <c r="J4" s="8" t="s">
        <v>927</v>
      </c>
      <c r="K4" s="11"/>
      <c r="L4" s="11" t="s">
        <v>921</v>
      </c>
      <c r="M4" s="53"/>
      <c r="N4" s="53"/>
      <c r="O4" s="9"/>
      <c r="P4" s="54"/>
      <c r="Q4" s="121" t="str">
        <f>""</f>
        <v/>
      </c>
      <c r="R4" s="55"/>
      <c r="S4" s="57"/>
      <c r="T4" s="145" t="str">
        <f>IF(MAX((AA4,AD4,AG4,AJ4,AM4,AP4))=AA4,"CDU",IF(MAX(AA4,AD4,AG4,AJ4,AM4,AP4)=AD4,"SPD",IF(MAX(AA4,AD4,AG4,AJ4,AM4,AP4)=AG4,"AfD",IF(MAX(AA4,AD4,AG4,AJ4,AM4,AP4)=AJ4,"Linke",IF(MAX(AA4,AD4,AG4,AJ4,AM4,AP4)=AM4,"Grüne","FDP")))))</f>
        <v>Grüne</v>
      </c>
      <c r="U4" s="146" t="str">
        <f>IF(LARGE((AA4,AD4,AG4,AJ4,AM4,AP4),2)=AA4,"CDU",IF(LARGE((AA4,AD4,AG4,AJ4,AM4,AP4),2)=AD4,"SPD",IF(LARGE((AA4,AD4,AG4,AJ4,AM4,AP4),2)=AG4,"AfD",IF(LARGE((AA4,AD4,AG4,AJ4,AM4,AP4),2)=AJ4,"Linke",IF(LARGE((AA4,AD4,AG4,AJ4,AM4,AP4),2)=AM4,"Grüne","FDP")))))</f>
        <v>CDU</v>
      </c>
      <c r="V4" s="146" t="str">
        <f>IF(LARGE((AA4,AD4,AG4,AJ4,AM4,AP4),3)=AA4,"CDU",IF(LARGE((AA4,AD4,AG4,AJ4,AM4,AP4),3)=AD4,"SPD",IF(LARGE((AA4,AD4,AG4,AJ4,AM4,AP4),3)=AG4,"AfD",IF(LARGE((AA4,AD4,AG4,AJ4,AM4,AP4),3)=AJ4,"Linke",IF(LARGE((AA4,AD4,AG4,AJ4,AM4,AP4),3)=AM4,"Grüne","FDP")))))</f>
        <v>SPD</v>
      </c>
      <c r="W4" s="146" t="str">
        <f>IF(LARGE((AA4,AD4,AG4,AJ4,AM4,AP4),4)=AA4,"CDU",IF(LARGE((AA4,AD4,AG4,AJ4,AM4,AP4),4)=AD4,"SPD",IF(LARGE((AA4,AD4,AG4,AJ4,AM4,AP4),4)=AG4,"AfD",IF(LARGE((AA4,AD4,AG4,AJ4,AM4,AP4),4)=AJ4,"Linke",IF(LARGE((AA4,AD4,AG4,AJ4,AM4,AP4),4)=AM4,"Grüne","FDP")))))</f>
        <v>FDP</v>
      </c>
      <c r="X4" s="146">
        <f>(LARGE((AA4,AD4,AG4,AJ4,AM4,AP4),1))-(LARGE((AA4,AD4,AG4,AJ4,AM4,AP4),2))</f>
        <v>4.7655046899062053E-2</v>
      </c>
      <c r="Y4" s="146">
        <f>(LARGE((AA4,AD4,AG4,AJ4,AM4,AP4),1))-(LARGE((AA4,AD4,AG4,AJ4,AM4,AP4),3))</f>
        <v>6.3301133977320484E-2</v>
      </c>
      <c r="Z4" s="232">
        <f>(LARGE((AA4,AD4,AG4,AJ4,AM4,AP4),1))-(LARGE((AA4,AD4,AG4,AJ4,AM4,AP4),4))</f>
        <v>0.21241495170096603</v>
      </c>
      <c r="AA4" s="233">
        <v>0.23363292734145316</v>
      </c>
      <c r="AB4" s="122">
        <v>0.20389643107067879</v>
      </c>
      <c r="AC4" s="123">
        <f>IF(Tabelle1[[#This Row],[CDU ES 2021]]="","",Tabelle1[[#This Row],[CDU ES 2021]]/Tabelle1[[#This Row],[CDU ZS 2021]])</f>
        <v>1.145841180812363</v>
      </c>
      <c r="AD4" s="125">
        <v>0.21798684026319473</v>
      </c>
      <c r="AE4" s="125">
        <v>0.25476836948915327</v>
      </c>
      <c r="AF4" s="124">
        <f>IF(Tabelle1[[#This Row],[SPD ES 2021]]="","",Tabelle1[[#This Row],[SPD ES 2021]]/Tabelle1[[#This Row],[SPD ZS 2021]])</f>
        <v>0.85562756750490365</v>
      </c>
      <c r="AG4" s="127">
        <v>5.4699706005879881E-2</v>
      </c>
      <c r="AH4" s="127">
        <v>5.7757872638208536E-2</v>
      </c>
      <c r="AI4" s="126">
        <f>IF(Tabelle1[[#This Row],[AfD ES 2021]]="","",Tabelle1[[#This Row],[AfD ES 2021]]/Tabelle1[[#This Row],[AfD ZS 2021]])</f>
        <v>0.94705195166233347</v>
      </c>
      <c r="AJ4" s="128">
        <v>3.6645667086658264E-2</v>
      </c>
      <c r="AK4" s="128">
        <v>4.1847445766270121E-2</v>
      </c>
      <c r="AL4" s="129">
        <f>IF(Tabelle1[[#This Row],[Linke ES 2021]]="","",Tabelle1[[#This Row],[Linke ES 2021]]/Tabelle1[[#This Row],[Linke ZS 2021]])</f>
        <v>0.87569662653569658</v>
      </c>
      <c r="AM4" s="131">
        <v>0.28128797424051522</v>
      </c>
      <c r="AN4" s="131">
        <v>0.18642407277816656</v>
      </c>
      <c r="AO4" s="130">
        <f>IF(Tabelle1[[#This Row],[Grüne ES 2021]]="","",Tabelle1[[#This Row],[Grüne ES 2021]]/Tabelle1[[#This Row],[Grüne ZS 2021]])</f>
        <v>1.5088607927541149</v>
      </c>
      <c r="AP4" s="132">
        <v>6.8873022539549203E-2</v>
      </c>
      <c r="AQ4" s="133">
        <v>0.10742617214835549</v>
      </c>
      <c r="AR4" s="213">
        <f>IF(Tabelle1[[#This Row],[FDP ES 2021]]="","",Tabelle1[[#This Row],[FDP ES 2021]]/Tabelle1[[#This Row],[FDP ZS 2021]])</f>
        <v>0.64111958158981586</v>
      </c>
      <c r="AS4" s="214">
        <v>137.1</v>
      </c>
      <c r="AT4" s="186">
        <v>31178</v>
      </c>
      <c r="AU4" s="186">
        <v>21358</v>
      </c>
      <c r="AV4" s="186">
        <v>7</v>
      </c>
      <c r="AW4" s="186">
        <v>592.1</v>
      </c>
      <c r="AX4" s="186">
        <v>8.4</v>
      </c>
      <c r="AY4" s="187">
        <v>11.9</v>
      </c>
      <c r="AZ4" s="114" t="s">
        <v>1537</v>
      </c>
    </row>
    <row r="5" spans="1:84" s="209" customFormat="1">
      <c r="A5" s="90">
        <f>SUBTOTAL(103,$B$2:$B5)</f>
        <v>4</v>
      </c>
      <c r="B5" s="44" t="s">
        <v>697</v>
      </c>
      <c r="C5" s="201" t="s">
        <v>698</v>
      </c>
      <c r="D5" s="200" t="s">
        <v>14</v>
      </c>
      <c r="E5" s="188" t="s">
        <v>603</v>
      </c>
      <c r="F5" s="220" t="s">
        <v>20</v>
      </c>
      <c r="G5" s="219" t="str">
        <f>""</f>
        <v/>
      </c>
      <c r="H5" s="12" t="s">
        <v>2192</v>
      </c>
      <c r="I5" s="10"/>
      <c r="J5" s="10" t="s">
        <v>924</v>
      </c>
      <c r="K5" s="10"/>
      <c r="L5" s="8" t="s">
        <v>922</v>
      </c>
      <c r="M5" s="67"/>
      <c r="N5" s="67"/>
      <c r="O5" s="59"/>
      <c r="P5" s="83"/>
      <c r="Q5" s="121" t="str">
        <f>""</f>
        <v/>
      </c>
      <c r="R5" s="60"/>
      <c r="S5" s="61"/>
      <c r="T5" s="147" t="str">
        <f>IF(MAX((AA5,AD5,AG5,AJ5,AM5,AP5))=AA5,"CDU",IF(MAX(AA5,AD5,AG5,AJ5,AM5,AP5)=AD5,"SPD",IF(MAX(AA5,AD5,AG5,AJ5,AM5,AP5)=AG5,"AfD",IF(MAX(AA5,AD5,AG5,AJ5,AM5,AP5)=AJ5,"Linke",IF(MAX(AA5,AD5,AG5,AJ5,AM5,AP5)=AM5,"Grüne","FDP")))))</f>
        <v>CDU</v>
      </c>
      <c r="U5" s="148" t="str">
        <f>IF(LARGE((AA5,AD5,AG5,AJ5,AM5,AP5),2)=AA5,"CDU",IF(LARGE((AA5,AD5,AG5,AJ5,AM5,AP5),2)=AD5,"SPD",IF(LARGE((AA5,AD5,AG5,AJ5,AM5,AP5),2)=AG5,"AfD",IF(LARGE((AA5,AD5,AG5,AJ5,AM5,AP5),2)=AJ5,"Linke",IF(LARGE((AA5,AD5,AG5,AJ5,AM5,AP5),2)=AM5,"Grüne","FDP")))))</f>
        <v>SPD</v>
      </c>
      <c r="V5" s="148" t="str">
        <f>IF(LARGE((AA5,AD5,AG5,AJ5,AM5,AP5),3)=AA5,"CDU",IF(LARGE((AA5,AD5,AG5,AJ5,AM5,AP5),3)=AD5,"SPD",IF(LARGE((AA5,AD5,AG5,AJ5,AM5,AP5),3)=AG5,"AfD",IF(LARGE((AA5,AD5,AG5,AJ5,AM5,AP5),3)=AJ5,"Linke",IF(LARGE((AA5,AD5,AG5,AJ5,AM5,AP5),3)=AM5,"Grüne","FDP")))))</f>
        <v>Grüne</v>
      </c>
      <c r="W5" s="148" t="str">
        <f>IF(LARGE((AA5,AD5,AG5,AJ5,AM5,AP5),4)=AA5,"CDU",IF(LARGE((AA5,AD5,AG5,AJ5,AM5,AP5),4)=AD5,"SPD",IF(LARGE((AA5,AD5,AG5,AJ5,AM5,AP5),4)=AG5,"AfD",IF(LARGE((AA5,AD5,AG5,AJ5,AM5,AP5),4)=AJ5,"Linke",IF(LARGE((AA5,AD5,AG5,AJ5,AM5,AP5),4)=AM5,"Grüne","FDP")))))</f>
        <v>FDP</v>
      </c>
      <c r="X5" s="148">
        <f>(LARGE((AA5,AD5,AG5,AJ5,AM5,AP5),1))-(LARGE((AA5,AD5,AG5,AJ5,AM5,AP5),2))</f>
        <v>2.5817424505380104E-2</v>
      </c>
      <c r="Y5" s="148">
        <f>(LARGE((AA5,AD5,AG5,AJ5,AM5,AP5),1))-(LARGE((AA5,AD5,AG5,AJ5,AM5,AP5),3))</f>
        <v>0.16059701492537312</v>
      </c>
      <c r="Z5" s="234">
        <f>(LARGE((AA5,AD5,AG5,AJ5,AM5,AP5),1))-(LARGE((AA5,AD5,AG5,AJ5,AM5,AP5),4))</f>
        <v>0.20678236723359944</v>
      </c>
      <c r="AA5" s="235">
        <v>0.30367927802846234</v>
      </c>
      <c r="AB5" s="94">
        <v>0.24635609976065767</v>
      </c>
      <c r="AC5" s="95">
        <f>IF(Tabelle1[[#This Row],[CDU ES 2021]]="","",Tabelle1[[#This Row],[CDU ES 2021]]/Tabelle1[[#This Row],[CDU ZS 2021]])</f>
        <v>1.2326842254910508</v>
      </c>
      <c r="AD5" s="97">
        <v>0.27786185352308224</v>
      </c>
      <c r="AE5" s="97">
        <v>0.26311006278400223</v>
      </c>
      <c r="AF5" s="96">
        <f>IF(Tabelle1[[#This Row],[SPD ES 2021]]="","",Tabelle1[[#This Row],[SPD ES 2021]]/Tabelle1[[#This Row],[SPD ZS 2021]])</f>
        <v>1.0560669956252884</v>
      </c>
      <c r="AG5" s="99">
        <v>5.7438389448108293E-2</v>
      </c>
      <c r="AH5" s="99">
        <v>6.1035762600159561E-2</v>
      </c>
      <c r="AI5" s="98">
        <f>IF(Tabelle1[[#This Row],[AfD ES 2021]]="","",Tabelle1[[#This Row],[AfD ES 2021]]/Tabelle1[[#This Row],[AfD ZS 2021]])</f>
        <v>0.94106122380058765</v>
      </c>
      <c r="AJ5" s="100">
        <v>2.8184658104824713E-2</v>
      </c>
      <c r="AK5" s="100">
        <v>3.0781504734815637E-2</v>
      </c>
      <c r="AL5" s="101">
        <f>IF(Tabelle1[[#This Row],[Linke ES 2021]]="","",Tabelle1[[#This Row],[Linke ES 2021]]/Tabelle1[[#This Row],[Linke ZS 2021]])</f>
        <v>0.91563613759746632</v>
      </c>
      <c r="AM5" s="103">
        <v>0.14308226310308922</v>
      </c>
      <c r="AN5" s="103">
        <v>0.15670331957404002</v>
      </c>
      <c r="AO5" s="102">
        <f>IF(Tabelle1[[#This Row],[Grüne ES 2021]]="","",Tabelle1[[#This Row],[Grüne ES 2021]]/Tabelle1[[#This Row],[Grüne ZS 2021]])</f>
        <v>0.91307742230364786</v>
      </c>
      <c r="AP5" s="104">
        <v>9.68969107948629E-2</v>
      </c>
      <c r="AQ5" s="105">
        <v>0.12730236914218321</v>
      </c>
      <c r="AR5" s="215">
        <f>IF(Tabelle1[[#This Row],[FDP ES 2021]]="","",Tabelle1[[#This Row],[FDP ES 2021]]/Tabelle1[[#This Row],[FDP ZS 2021]])</f>
        <v>0.76115559708585911</v>
      </c>
      <c r="AS5" s="214">
        <v>84.6</v>
      </c>
      <c r="AT5" s="186">
        <v>34160</v>
      </c>
      <c r="AU5" s="186">
        <v>24354</v>
      </c>
      <c r="AV5" s="186">
        <v>6.5</v>
      </c>
      <c r="AW5" s="186">
        <v>620.20000000000005</v>
      </c>
      <c r="AX5" s="186">
        <v>7.7</v>
      </c>
      <c r="AY5" s="187">
        <v>12.8</v>
      </c>
      <c r="AZ5" s="114" t="s">
        <v>1743</v>
      </c>
    </row>
    <row r="6" spans="1:84" s="209" customFormat="1" ht="16.5" customHeight="1">
      <c r="A6" s="90">
        <f>SUBTOTAL(103,$B$2:$B6)</f>
        <v>5</v>
      </c>
      <c r="B6" s="46" t="s">
        <v>930</v>
      </c>
      <c r="C6" s="204" t="s">
        <v>931</v>
      </c>
      <c r="D6" s="199" t="s">
        <v>14</v>
      </c>
      <c r="E6" s="189" t="s">
        <v>603</v>
      </c>
      <c r="F6" s="218" t="s">
        <v>20</v>
      </c>
      <c r="G6" s="224" t="s">
        <v>2184</v>
      </c>
      <c r="H6" s="8"/>
      <c r="I6" s="8"/>
      <c r="J6" s="8" t="s">
        <v>927</v>
      </c>
      <c r="K6" s="11"/>
      <c r="L6" s="8" t="s">
        <v>922</v>
      </c>
      <c r="M6" s="53"/>
      <c r="N6" s="53"/>
      <c r="O6" s="9"/>
      <c r="P6" s="54"/>
      <c r="Q6" s="121" t="str">
        <f>""</f>
        <v/>
      </c>
      <c r="R6" s="55"/>
      <c r="S6" s="57"/>
      <c r="T6" s="147" t="str">
        <f>IF(MAX((AA6,AD6,AG6,AJ6,AM6,AP6))=AA6,"CDU",IF(MAX(AA6,AD6,AG6,AJ6,AM6,AP6)=AD6,"SPD",IF(MAX(AA6,AD6,AG6,AJ6,AM6,AP6)=AG6,"AfD",IF(MAX(AA6,AD6,AG6,AJ6,AM6,AP6)=AJ6,"Linke",IF(MAX(AA6,AD6,AG6,AJ6,AM6,AP6)=AM6,"Grüne","FDP")))))</f>
        <v>CDU</v>
      </c>
      <c r="U6" s="148" t="str">
        <f>IF(LARGE((AA6,AD6,AG6,AJ6,AM6,AP6),2)=AA6,"CDU",IF(LARGE((AA6,AD6,AG6,AJ6,AM6,AP6),2)=AD6,"SPD",IF(LARGE((AA6,AD6,AG6,AJ6,AM6,AP6),2)=AG6,"AfD",IF(LARGE((AA6,AD6,AG6,AJ6,AM6,AP6),2)=AJ6,"Linke",IF(LARGE((AA6,AD6,AG6,AJ6,AM6,AP6),2)=AM6,"Grüne","FDP")))))</f>
        <v>SPD</v>
      </c>
      <c r="V6" s="148" t="str">
        <f>IF(LARGE((AA6,AD6,AG6,AJ6,AM6,AP6),3)=AA6,"CDU",IF(LARGE((AA6,AD6,AG6,AJ6,AM6,AP6),3)=AD6,"SPD",IF(LARGE((AA6,AD6,AG6,AJ6,AM6,AP6),3)=AG6,"AfD",IF(LARGE((AA6,AD6,AG6,AJ6,AM6,AP6),3)=AJ6,"Linke",IF(LARGE((AA6,AD6,AG6,AJ6,AM6,AP6),3)=AM6,"Grüne","FDP")))))</f>
        <v>Grüne</v>
      </c>
      <c r="W6" s="148" t="str">
        <f>IF(LARGE((AA6,AD6,AG6,AJ6,AM6,AP6),4)=AA6,"CDU",IF(LARGE((AA6,AD6,AG6,AJ6,AM6,AP6),4)=AD6,"SPD",IF(LARGE((AA6,AD6,AG6,AJ6,AM6,AP6),4)=AG6,"AfD",IF(LARGE((AA6,AD6,AG6,AJ6,AM6,AP6),4)=AJ6,"Linke",IF(LARGE((AA6,AD6,AG6,AJ6,AM6,AP6),4)=AM6,"Grüne","FDP")))))</f>
        <v>FDP</v>
      </c>
      <c r="X6" s="148">
        <f>(LARGE((AA6,AD6,AG6,AJ6,AM6,AP6),1))-(LARGE((AA6,AD6,AG6,AJ6,AM6,AP6),2))</f>
        <v>2.5817424505380104E-2</v>
      </c>
      <c r="Y6" s="148">
        <f>(LARGE((AA6,AD6,AG6,AJ6,AM6,AP6),1))-(LARGE((AA6,AD6,AG6,AJ6,AM6,AP6),3))</f>
        <v>0.16059701492537312</v>
      </c>
      <c r="Z6" s="234">
        <f>(LARGE((AA6,AD6,AG6,AJ6,AM6,AP6),1))-(LARGE((AA6,AD6,AG6,AJ6,AM6,AP6),4))</f>
        <v>0.20678236723359944</v>
      </c>
      <c r="AA6" s="235">
        <v>0.30367927802846234</v>
      </c>
      <c r="AB6" s="94">
        <v>0.24635609976065767</v>
      </c>
      <c r="AC6" s="95">
        <f>IF(Tabelle1[[#This Row],[CDU ES 2021]]="","",Tabelle1[[#This Row],[CDU ES 2021]]/Tabelle1[[#This Row],[CDU ZS 2021]])</f>
        <v>1.2326842254910508</v>
      </c>
      <c r="AD6" s="97">
        <v>0.27786185352308224</v>
      </c>
      <c r="AE6" s="97">
        <v>0.26311006278400223</v>
      </c>
      <c r="AF6" s="96">
        <f>IF(Tabelle1[[#This Row],[SPD ES 2021]]="","",Tabelle1[[#This Row],[SPD ES 2021]]/Tabelle1[[#This Row],[SPD ZS 2021]])</f>
        <v>1.0560669956252884</v>
      </c>
      <c r="AG6" s="99">
        <v>5.7438389448108293E-2</v>
      </c>
      <c r="AH6" s="99">
        <v>6.1035762600159561E-2</v>
      </c>
      <c r="AI6" s="98">
        <f>IF(Tabelle1[[#This Row],[AfD ES 2021]]="","",Tabelle1[[#This Row],[AfD ES 2021]]/Tabelle1[[#This Row],[AfD ZS 2021]])</f>
        <v>0.94106122380058765</v>
      </c>
      <c r="AJ6" s="100">
        <v>2.8184658104824713E-2</v>
      </c>
      <c r="AK6" s="100">
        <v>3.0781504734815637E-2</v>
      </c>
      <c r="AL6" s="101">
        <f>IF(Tabelle1[[#This Row],[Linke ES 2021]]="","",Tabelle1[[#This Row],[Linke ES 2021]]/Tabelle1[[#This Row],[Linke ZS 2021]])</f>
        <v>0.91563613759746632</v>
      </c>
      <c r="AM6" s="103">
        <v>0.14308226310308922</v>
      </c>
      <c r="AN6" s="103">
        <v>0.15670331957404002</v>
      </c>
      <c r="AO6" s="102">
        <f>IF(Tabelle1[[#This Row],[Grüne ES 2021]]="","",Tabelle1[[#This Row],[Grüne ES 2021]]/Tabelle1[[#This Row],[Grüne ZS 2021]])</f>
        <v>0.91307742230364786</v>
      </c>
      <c r="AP6" s="104">
        <v>9.68969107948629E-2</v>
      </c>
      <c r="AQ6" s="105">
        <v>0.12730236914218321</v>
      </c>
      <c r="AR6" s="215">
        <f>IF(Tabelle1[[#This Row],[FDP ES 2021]]="","",Tabelle1[[#This Row],[FDP ES 2021]]/Tabelle1[[#This Row],[FDP ZS 2021]])</f>
        <v>0.76115559708585911</v>
      </c>
      <c r="AS6" s="214">
        <v>84.6</v>
      </c>
      <c r="AT6" s="186">
        <v>34160</v>
      </c>
      <c r="AU6" s="186">
        <v>24354</v>
      </c>
      <c r="AV6" s="186">
        <v>6.5</v>
      </c>
      <c r="AW6" s="186">
        <v>620.20000000000005</v>
      </c>
      <c r="AX6" s="186">
        <v>7.7</v>
      </c>
      <c r="AY6" s="187">
        <v>12.8</v>
      </c>
      <c r="AZ6" s="114" t="s">
        <v>1855</v>
      </c>
    </row>
    <row r="7" spans="1:84" s="209" customFormat="1" ht="16.5" customHeight="1">
      <c r="A7" s="90">
        <f>SUBTOTAL(103,$B$2:$B7)</f>
        <v>6</v>
      </c>
      <c r="B7" s="45" t="s">
        <v>932</v>
      </c>
      <c r="C7" s="203" t="s">
        <v>933</v>
      </c>
      <c r="D7" s="199" t="s">
        <v>14</v>
      </c>
      <c r="E7" s="189" t="s">
        <v>603</v>
      </c>
      <c r="F7" s="198" t="s">
        <v>20</v>
      </c>
      <c r="G7" s="219" t="str">
        <f>""</f>
        <v/>
      </c>
      <c r="H7" s="8"/>
      <c r="I7" s="8"/>
      <c r="J7" s="8" t="s">
        <v>927</v>
      </c>
      <c r="K7" s="17" t="s">
        <v>631</v>
      </c>
      <c r="L7" s="11" t="s">
        <v>921</v>
      </c>
      <c r="M7" s="53"/>
      <c r="N7" s="53"/>
      <c r="O7" s="9"/>
      <c r="P7" s="54"/>
      <c r="Q7" s="121" t="str">
        <f>""</f>
        <v/>
      </c>
      <c r="R7" s="58" t="s">
        <v>631</v>
      </c>
      <c r="S7" s="57"/>
      <c r="T7" s="147" t="str">
        <f>IF(MAX((AA7,AD7,AG7,AJ7,AM7,AP7))=AA7,"CDU",IF(MAX(AA7,AD7,AG7,AJ7,AM7,AP7)=AD7,"SPD",IF(MAX(AA7,AD7,AG7,AJ7,AM7,AP7)=AG7,"AfD",IF(MAX(AA7,AD7,AG7,AJ7,AM7,AP7)=AJ7,"Linke",IF(MAX(AA7,AD7,AG7,AJ7,AM7,AP7)=AM7,"Grüne","FDP")))))</f>
        <v>CDU</v>
      </c>
      <c r="U7" s="148" t="str">
        <f>IF(LARGE((AA7,AD7,AG7,AJ7,AM7,AP7),2)=AA7,"CDU",IF(LARGE((AA7,AD7,AG7,AJ7,AM7,AP7),2)=AD7,"SPD",IF(LARGE((AA7,AD7,AG7,AJ7,AM7,AP7),2)=AG7,"AfD",IF(LARGE((AA7,AD7,AG7,AJ7,AM7,AP7),2)=AJ7,"Linke",IF(LARGE((AA7,AD7,AG7,AJ7,AM7,AP7),2)=AM7,"Grüne","FDP")))))</f>
        <v>SPD</v>
      </c>
      <c r="V7" s="148" t="str">
        <f>IF(LARGE((AA7,AD7,AG7,AJ7,AM7,AP7),3)=AA7,"CDU",IF(LARGE((AA7,AD7,AG7,AJ7,AM7,AP7),3)=AD7,"SPD",IF(LARGE((AA7,AD7,AG7,AJ7,AM7,AP7),3)=AG7,"AfD",IF(LARGE((AA7,AD7,AG7,AJ7,AM7,AP7),3)=AJ7,"Linke",IF(LARGE((AA7,AD7,AG7,AJ7,AM7,AP7),3)=AM7,"Grüne","FDP")))))</f>
        <v>Grüne</v>
      </c>
      <c r="W7" s="148" t="str">
        <f>IF(LARGE((AA7,AD7,AG7,AJ7,AM7,AP7),4)=AA7,"CDU",IF(LARGE((AA7,AD7,AG7,AJ7,AM7,AP7),4)=AD7,"SPD",IF(LARGE((AA7,AD7,AG7,AJ7,AM7,AP7),4)=AG7,"AfD",IF(LARGE((AA7,AD7,AG7,AJ7,AM7,AP7),4)=AJ7,"Linke",IF(LARGE((AA7,AD7,AG7,AJ7,AM7,AP7),4)=AM7,"Grüne","FDP")))))</f>
        <v>FDP</v>
      </c>
      <c r="X7" s="148">
        <f>(LARGE((AA7,AD7,AG7,AJ7,AM7,AP7),1))-(LARGE((AA7,AD7,AG7,AJ7,AM7,AP7),2))</f>
        <v>2.5817424505380104E-2</v>
      </c>
      <c r="Y7" s="148">
        <f>(LARGE((AA7,AD7,AG7,AJ7,AM7,AP7),1))-(LARGE((AA7,AD7,AG7,AJ7,AM7,AP7),3))</f>
        <v>0.16059701492537312</v>
      </c>
      <c r="Z7" s="234">
        <f>(LARGE((AA7,AD7,AG7,AJ7,AM7,AP7),1))-(LARGE((AA7,AD7,AG7,AJ7,AM7,AP7),4))</f>
        <v>0.20678236723359944</v>
      </c>
      <c r="AA7" s="235">
        <v>0.30367927802846234</v>
      </c>
      <c r="AB7" s="94">
        <v>0.24635609976065767</v>
      </c>
      <c r="AC7" s="95">
        <f>IF(Tabelle1[[#This Row],[CDU ES 2021]]="","",Tabelle1[[#This Row],[CDU ES 2021]]/Tabelle1[[#This Row],[CDU ZS 2021]])</f>
        <v>1.2326842254910508</v>
      </c>
      <c r="AD7" s="97">
        <v>0.27786185352308224</v>
      </c>
      <c r="AE7" s="97">
        <v>0.26311006278400223</v>
      </c>
      <c r="AF7" s="96">
        <f>IF(Tabelle1[[#This Row],[SPD ES 2021]]="","",Tabelle1[[#This Row],[SPD ES 2021]]/Tabelle1[[#This Row],[SPD ZS 2021]])</f>
        <v>1.0560669956252884</v>
      </c>
      <c r="AG7" s="99">
        <v>5.7438389448108293E-2</v>
      </c>
      <c r="AH7" s="99">
        <v>6.1035762600159561E-2</v>
      </c>
      <c r="AI7" s="98">
        <f>IF(Tabelle1[[#This Row],[AfD ES 2021]]="","",Tabelle1[[#This Row],[AfD ES 2021]]/Tabelle1[[#This Row],[AfD ZS 2021]])</f>
        <v>0.94106122380058765</v>
      </c>
      <c r="AJ7" s="100">
        <v>2.8184658104824713E-2</v>
      </c>
      <c r="AK7" s="100">
        <v>3.0781504734815637E-2</v>
      </c>
      <c r="AL7" s="101">
        <f>IF(Tabelle1[[#This Row],[Linke ES 2021]]="","",Tabelle1[[#This Row],[Linke ES 2021]]/Tabelle1[[#This Row],[Linke ZS 2021]])</f>
        <v>0.91563613759746632</v>
      </c>
      <c r="AM7" s="103">
        <v>0.14308226310308922</v>
      </c>
      <c r="AN7" s="103">
        <v>0.15670331957404002</v>
      </c>
      <c r="AO7" s="102">
        <f>IF(Tabelle1[[#This Row],[Grüne ES 2021]]="","",Tabelle1[[#This Row],[Grüne ES 2021]]/Tabelle1[[#This Row],[Grüne ZS 2021]])</f>
        <v>0.91307742230364786</v>
      </c>
      <c r="AP7" s="104">
        <v>9.68969107948629E-2</v>
      </c>
      <c r="AQ7" s="105">
        <v>0.12730236914218321</v>
      </c>
      <c r="AR7" s="215">
        <f>IF(Tabelle1[[#This Row],[FDP ES 2021]]="","",Tabelle1[[#This Row],[FDP ES 2021]]/Tabelle1[[#This Row],[FDP ZS 2021]])</f>
        <v>0.76115559708585911</v>
      </c>
      <c r="AS7" s="214">
        <v>84.6</v>
      </c>
      <c r="AT7" s="186">
        <v>34160</v>
      </c>
      <c r="AU7" s="186">
        <v>24354</v>
      </c>
      <c r="AV7" s="186">
        <v>6.5</v>
      </c>
      <c r="AW7" s="186">
        <v>620.20000000000005</v>
      </c>
      <c r="AX7" s="186">
        <v>7.7</v>
      </c>
      <c r="AY7" s="187">
        <v>12.8</v>
      </c>
      <c r="AZ7" s="114" t="s">
        <v>1576</v>
      </c>
    </row>
    <row r="8" spans="1:84" ht="16.5" customHeight="1">
      <c r="A8" s="90">
        <f>SUBTOTAL(103,$B$2:$B8)</f>
        <v>7</v>
      </c>
      <c r="B8" s="44" t="s">
        <v>697</v>
      </c>
      <c r="C8" s="201" t="s">
        <v>699</v>
      </c>
      <c r="D8" s="199" t="s">
        <v>14</v>
      </c>
      <c r="E8" s="190" t="s">
        <v>592</v>
      </c>
      <c r="F8" s="198" t="s">
        <v>21</v>
      </c>
      <c r="G8" s="219" t="str">
        <f>""</f>
        <v/>
      </c>
      <c r="H8" s="13" t="s">
        <v>2171</v>
      </c>
      <c r="I8" s="13" t="s">
        <v>2186</v>
      </c>
      <c r="J8" s="8" t="s">
        <v>924</v>
      </c>
      <c r="K8" s="8"/>
      <c r="L8" s="8" t="s">
        <v>922</v>
      </c>
      <c r="M8" s="53"/>
      <c r="N8" s="53"/>
      <c r="O8" s="9"/>
      <c r="P8" s="54"/>
      <c r="Q8" s="121" t="str">
        <f>""</f>
        <v/>
      </c>
      <c r="R8" s="55"/>
      <c r="S8" s="57"/>
      <c r="T8" s="147" t="str">
        <f>IF(MAX((AA8,AD8,AG8,AJ8,AM8,AP8))=AA8,"CDU",IF(MAX(AA8,AD8,AG8,AJ8,AM8,AP8)=AD8,"SPD",IF(MAX(AA8,AD8,AG8,AJ8,AM8,AP8)=AG8,"AfD",IF(MAX(AA8,AD8,AG8,AJ8,AM8,AP8)=AJ8,"Linke",IF(MAX(AA8,AD8,AG8,AJ8,AM8,AP8)=AM8,"Grüne","FDP")))))</f>
        <v>CDU</v>
      </c>
      <c r="U8" s="148" t="str">
        <f>IF(LARGE((AA8,AD8,AG8,AJ8,AM8,AP8),2)=AA8,"CDU",IF(LARGE((AA8,AD8,AG8,AJ8,AM8,AP8),2)=AD8,"SPD",IF(LARGE((AA8,AD8,AG8,AJ8,AM8,AP8),2)=AG8,"AfD",IF(LARGE((AA8,AD8,AG8,AJ8,AM8,AP8),2)=AJ8,"Linke",IF(LARGE((AA8,AD8,AG8,AJ8,AM8,AP8),2)=AM8,"Grüne","FDP")))))</f>
        <v>SPD</v>
      </c>
      <c r="V8" s="148" t="str">
        <f>IF(LARGE((AA8,AD8,AG8,AJ8,AM8,AP8),3)=AA8,"CDU",IF(LARGE((AA8,AD8,AG8,AJ8,AM8,AP8),3)=AD8,"SPD",IF(LARGE((AA8,AD8,AG8,AJ8,AM8,AP8),3)=AG8,"AfD",IF(LARGE((AA8,AD8,AG8,AJ8,AM8,AP8),3)=AJ8,"Linke",IF(LARGE((AA8,AD8,AG8,AJ8,AM8,AP8),3)=AM8,"Grüne","FDP")))))</f>
        <v>FDP</v>
      </c>
      <c r="W8" s="148" t="str">
        <f>IF(LARGE((AA8,AD8,AG8,AJ8,AM8,AP8),4)=AA8,"CDU",IF(LARGE((AA8,AD8,AG8,AJ8,AM8,AP8),4)=AD8,"SPD",IF(LARGE((AA8,AD8,AG8,AJ8,AM8,AP8),4)=AG8,"AfD",IF(LARGE((AA8,AD8,AG8,AJ8,AM8,AP8),4)=AJ8,"Linke",IF(LARGE((AA8,AD8,AG8,AJ8,AM8,AP8),4)=AM8,"Grüne","FDP")))))</f>
        <v>Grüne</v>
      </c>
      <c r="X8" s="149">
        <f>(LARGE((AA8,AD8,AG8,AJ8,AM8,AP8),1))-(LARGE((AA8,AD8,AG8,AJ8,AM8,AP8),2))</f>
        <v>3.8524225811231716E-4</v>
      </c>
      <c r="Y8" s="148">
        <f>(LARGE((AA8,AD8,AG8,AJ8,AM8,AP8),1))-(LARGE((AA8,AD8,AG8,AJ8,AM8,AP8),3))</f>
        <v>0.14902948584975551</v>
      </c>
      <c r="Z8" s="234">
        <f>(LARGE((AA8,AD8,AG8,AJ8,AM8,AP8),1))-(LARGE((AA8,AD8,AG8,AJ8,AM8,AP8),4))</f>
        <v>0.16850644539931842</v>
      </c>
      <c r="AA8" s="235">
        <v>0.29212475922358866</v>
      </c>
      <c r="AB8" s="94">
        <v>0.24307781124869549</v>
      </c>
      <c r="AC8" s="95">
        <f>IF(Tabelle1[[#This Row],[CDU ES 2021]]="","",Tabelle1[[#This Row],[CDU ES 2021]]/Tabelle1[[#This Row],[CDU ZS 2021]])</f>
        <v>1.2017746816253529</v>
      </c>
      <c r="AD8" s="97">
        <v>0.29173951696547634</v>
      </c>
      <c r="AE8" s="97">
        <v>0.2773168330755168</v>
      </c>
      <c r="AF8" s="96">
        <f>IF(Tabelle1[[#This Row],[SPD ES 2021]]="","",Tabelle1[[#This Row],[SPD ES 2021]]/Tabelle1[[#This Row],[SPD ZS 2021]])</f>
        <v>1.0520079640676989</v>
      </c>
      <c r="AG8" s="99">
        <v>7.7263298266409833E-2</v>
      </c>
      <c r="AH8" s="99">
        <v>8.3658379530601221E-2</v>
      </c>
      <c r="AI8" s="98">
        <f>IF(Tabelle1[[#This Row],[AfD ES 2021]]="","",Tabelle1[[#This Row],[AfD ES 2021]]/Tabelle1[[#This Row],[AfD ZS 2021]])</f>
        <v>0.92355719414990411</v>
      </c>
      <c r="AJ8" s="100">
        <v>3.2145503037487033E-2</v>
      </c>
      <c r="AK8" s="100">
        <v>3.3484075820263637E-2</v>
      </c>
      <c r="AL8" s="101">
        <f>IF(Tabelle1[[#This Row],[Linke ES 2021]]="","",Tabelle1[[#This Row],[Linke ES 2021]]/Tabelle1[[#This Row],[Linke ZS 2021]])</f>
        <v>0.96002360077184701</v>
      </c>
      <c r="AM8" s="103">
        <v>0.12361831382427026</v>
      </c>
      <c r="AN8" s="103">
        <v>0.14238133655048887</v>
      </c>
      <c r="AO8" s="102">
        <f>IF(Tabelle1[[#This Row],[Grüne ES 2021]]="","",Tabelle1[[#This Row],[Grüne ES 2021]]/Tabelle1[[#This Row],[Grüne ZS 2021]])</f>
        <v>0.86821992839233397</v>
      </c>
      <c r="AP8" s="104">
        <v>0.14309527337383315</v>
      </c>
      <c r="AQ8" s="105">
        <v>0.13686727013004316</v>
      </c>
      <c r="AR8" s="215">
        <f>IF(Tabelle1[[#This Row],[FDP ES 2021]]="","",Tabelle1[[#This Row],[FDP ES 2021]]/Tabelle1[[#This Row],[FDP ZS 2021]])</f>
        <v>1.0455039633498391</v>
      </c>
      <c r="AS8" s="214">
        <v>110.5</v>
      </c>
      <c r="AT8" s="186">
        <v>31977</v>
      </c>
      <c r="AU8" s="186">
        <v>22292</v>
      </c>
      <c r="AV8" s="186">
        <v>6.4</v>
      </c>
      <c r="AW8" s="186">
        <v>617.79999999999995</v>
      </c>
      <c r="AX8" s="186">
        <v>7.2</v>
      </c>
      <c r="AY8" s="187">
        <v>12.2</v>
      </c>
      <c r="AZ8" s="114" t="s">
        <v>1825</v>
      </c>
      <c r="BA8" s="6"/>
      <c r="BB8" s="6"/>
      <c r="BC8" s="6"/>
      <c r="BD8" s="6"/>
      <c r="BE8" s="6"/>
      <c r="BF8" s="6"/>
      <c r="BG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s="209" customFormat="1" ht="16.5" customHeight="1">
      <c r="A9" s="90">
        <f>SUBTOTAL(103,$B$2:$B9)</f>
        <v>8</v>
      </c>
      <c r="B9" s="46" t="s">
        <v>930</v>
      </c>
      <c r="C9" s="204" t="s">
        <v>934</v>
      </c>
      <c r="D9" s="199" t="s">
        <v>14</v>
      </c>
      <c r="E9" s="189" t="s">
        <v>592</v>
      </c>
      <c r="F9" s="198" t="s">
        <v>21</v>
      </c>
      <c r="G9" s="224" t="s">
        <v>2169</v>
      </c>
      <c r="H9" s="8"/>
      <c r="I9" s="8"/>
      <c r="J9" s="8" t="s">
        <v>927</v>
      </c>
      <c r="K9" s="11"/>
      <c r="L9" s="8" t="s">
        <v>922</v>
      </c>
      <c r="M9" s="53"/>
      <c r="N9" s="53"/>
      <c r="O9" s="9"/>
      <c r="P9" s="54"/>
      <c r="Q9" s="121" t="str">
        <f>""</f>
        <v/>
      </c>
      <c r="R9" s="55"/>
      <c r="S9" s="57"/>
      <c r="T9" s="147" t="str">
        <f>IF(MAX((AA9,AD9,AG9,AJ9,AM9,AP9))=AA9,"CDU",IF(MAX(AA9,AD9,AG9,AJ9,AM9,AP9)=AD9,"SPD",IF(MAX(AA9,AD9,AG9,AJ9,AM9,AP9)=AG9,"AfD",IF(MAX(AA9,AD9,AG9,AJ9,AM9,AP9)=AJ9,"Linke",IF(MAX(AA9,AD9,AG9,AJ9,AM9,AP9)=AM9,"Grüne","FDP")))))</f>
        <v>CDU</v>
      </c>
      <c r="U9" s="148" t="str">
        <f>IF(LARGE((AA9,AD9,AG9,AJ9,AM9,AP9),2)=AA9,"CDU",IF(LARGE((AA9,AD9,AG9,AJ9,AM9,AP9),2)=AD9,"SPD",IF(LARGE((AA9,AD9,AG9,AJ9,AM9,AP9),2)=AG9,"AfD",IF(LARGE((AA9,AD9,AG9,AJ9,AM9,AP9),2)=AJ9,"Linke",IF(LARGE((AA9,AD9,AG9,AJ9,AM9,AP9),2)=AM9,"Grüne","FDP")))))</f>
        <v>SPD</v>
      </c>
      <c r="V9" s="148" t="str">
        <f>IF(LARGE((AA9,AD9,AG9,AJ9,AM9,AP9),3)=AA9,"CDU",IF(LARGE((AA9,AD9,AG9,AJ9,AM9,AP9),3)=AD9,"SPD",IF(LARGE((AA9,AD9,AG9,AJ9,AM9,AP9),3)=AG9,"AfD",IF(LARGE((AA9,AD9,AG9,AJ9,AM9,AP9),3)=AJ9,"Linke",IF(LARGE((AA9,AD9,AG9,AJ9,AM9,AP9),3)=AM9,"Grüne","FDP")))))</f>
        <v>FDP</v>
      </c>
      <c r="W9" s="148" t="str">
        <f>IF(LARGE((AA9,AD9,AG9,AJ9,AM9,AP9),4)=AA9,"CDU",IF(LARGE((AA9,AD9,AG9,AJ9,AM9,AP9),4)=AD9,"SPD",IF(LARGE((AA9,AD9,AG9,AJ9,AM9,AP9),4)=AG9,"AfD",IF(LARGE((AA9,AD9,AG9,AJ9,AM9,AP9),4)=AJ9,"Linke",IF(LARGE((AA9,AD9,AG9,AJ9,AM9,AP9),4)=AM9,"Grüne","FDP")))))</f>
        <v>Grüne</v>
      </c>
      <c r="X9" s="149">
        <f>(LARGE((AA9,AD9,AG9,AJ9,AM9,AP9),1))-(LARGE((AA9,AD9,AG9,AJ9,AM9,AP9),2))</f>
        <v>3.8524225811298329E-4</v>
      </c>
      <c r="Y9" s="148">
        <f>(LARGE((AA9,AD9,AG9,AJ9,AM9,AP9),1))-(LARGE((AA9,AD9,AG9,AJ9,AM9,AP9),3))</f>
        <v>0.149029485849756</v>
      </c>
      <c r="Z9" s="234">
        <f>(LARGE((AA9,AD9,AG9,AJ9,AM9,AP9),1))-(LARGE((AA9,AD9,AG9,AJ9,AM9,AP9),4))</f>
        <v>0.16850644539931897</v>
      </c>
      <c r="AA9" s="235">
        <v>0.29212475922358899</v>
      </c>
      <c r="AB9" s="94">
        <v>0.24307781124869501</v>
      </c>
      <c r="AC9" s="95">
        <f>IF(Tabelle1[[#This Row],[CDU ES 2021]]="","",Tabelle1[[#This Row],[CDU ES 2021]]/Tabelle1[[#This Row],[CDU ZS 2021]])</f>
        <v>1.2017746816253567</v>
      </c>
      <c r="AD9" s="97">
        <v>0.29173951696547601</v>
      </c>
      <c r="AE9" s="97">
        <v>0.27731683307551702</v>
      </c>
      <c r="AF9" s="96">
        <f>IF(Tabelle1[[#This Row],[SPD ES 2021]]="","",Tabelle1[[#This Row],[SPD ES 2021]]/Tabelle1[[#This Row],[SPD ZS 2021]])</f>
        <v>1.0520079640676969</v>
      </c>
      <c r="AG9" s="99">
        <v>7.7263298266409805E-2</v>
      </c>
      <c r="AH9" s="99">
        <v>8.3658379530601207E-2</v>
      </c>
      <c r="AI9" s="98">
        <f>IF(Tabelle1[[#This Row],[AfD ES 2021]]="","",Tabelle1[[#This Row],[AfD ES 2021]]/Tabelle1[[#This Row],[AfD ZS 2021]])</f>
        <v>0.92355719414990389</v>
      </c>
      <c r="AJ9" s="100">
        <v>3.2145503037486998E-2</v>
      </c>
      <c r="AK9" s="100">
        <v>3.3484075820263602E-2</v>
      </c>
      <c r="AL9" s="101">
        <f>IF(Tabelle1[[#This Row],[Linke ES 2021]]="","",Tabelle1[[#This Row],[Linke ES 2021]]/Tabelle1[[#This Row],[Linke ZS 2021]])</f>
        <v>0.96002360077184701</v>
      </c>
      <c r="AM9" s="103">
        <v>0.12361831382427001</v>
      </c>
      <c r="AN9" s="103">
        <v>0.14238133655048901</v>
      </c>
      <c r="AO9" s="102">
        <f>IF(Tabelle1[[#This Row],[Grüne ES 2021]]="","",Tabelle1[[#This Row],[Grüne ES 2021]]/Tabelle1[[#This Row],[Grüne ZS 2021]])</f>
        <v>0.86821992839233142</v>
      </c>
      <c r="AP9" s="104">
        <v>0.14309527337383299</v>
      </c>
      <c r="AQ9" s="105">
        <v>0.13686727013004299</v>
      </c>
      <c r="AR9" s="215">
        <f>IF(Tabelle1[[#This Row],[FDP ES 2021]]="","",Tabelle1[[#This Row],[FDP ES 2021]]/Tabelle1[[#This Row],[FDP ZS 2021]])</f>
        <v>1.0455039633498391</v>
      </c>
      <c r="AS9" s="214">
        <v>110.5</v>
      </c>
      <c r="AT9" s="186">
        <v>31977</v>
      </c>
      <c r="AU9" s="186">
        <v>22292</v>
      </c>
      <c r="AV9" s="186">
        <v>6.4</v>
      </c>
      <c r="AW9" s="186">
        <v>617.79999999999995</v>
      </c>
      <c r="AX9" s="186">
        <v>7.2</v>
      </c>
      <c r="AY9" s="187">
        <v>12.2</v>
      </c>
      <c r="AZ9" s="114" t="s">
        <v>1899</v>
      </c>
    </row>
    <row r="10" spans="1:84" s="209" customFormat="1" ht="16.5" customHeight="1">
      <c r="A10" s="90">
        <f>SUBTOTAL(103,$B$2:$B10)</f>
        <v>9</v>
      </c>
      <c r="B10" s="45" t="s">
        <v>932</v>
      </c>
      <c r="C10" s="203" t="s">
        <v>935</v>
      </c>
      <c r="D10" s="199" t="s">
        <v>14</v>
      </c>
      <c r="E10" s="189" t="s">
        <v>592</v>
      </c>
      <c r="F10" s="198" t="s">
        <v>21</v>
      </c>
      <c r="G10" s="219" t="str">
        <f>""</f>
        <v/>
      </c>
      <c r="H10" s="16" t="s">
        <v>2171</v>
      </c>
      <c r="I10" s="16" t="s">
        <v>2171</v>
      </c>
      <c r="J10" s="8" t="s">
        <v>927</v>
      </c>
      <c r="K10" s="11"/>
      <c r="L10" s="8" t="s">
        <v>922</v>
      </c>
      <c r="M10" s="53"/>
      <c r="N10" s="53"/>
      <c r="O10" s="9"/>
      <c r="P10" s="54"/>
      <c r="Q10" s="121" t="str">
        <f>""</f>
        <v/>
      </c>
      <c r="R10" s="58" t="s">
        <v>631</v>
      </c>
      <c r="S10" s="57"/>
      <c r="T10" s="147" t="str">
        <f>IF(MAX((AA10,AD10,AG10,AJ10,AM10,AP10))=AA10,"CDU",IF(MAX(AA10,AD10,AG10,AJ10,AM10,AP10)=AD10,"SPD",IF(MAX(AA10,AD10,AG10,AJ10,AM10,AP10)=AG10,"AfD",IF(MAX(AA10,AD10,AG10,AJ10,AM10,AP10)=AJ10,"Linke",IF(MAX(AA10,AD10,AG10,AJ10,AM10,AP10)=AM10,"Grüne","FDP")))))</f>
        <v>CDU</v>
      </c>
      <c r="U10" s="148" t="str">
        <f>IF(LARGE((AA10,AD10,AG10,AJ10,AM10,AP10),2)=AA10,"CDU",IF(LARGE((AA10,AD10,AG10,AJ10,AM10,AP10),2)=AD10,"SPD",IF(LARGE((AA10,AD10,AG10,AJ10,AM10,AP10),2)=AG10,"AfD",IF(LARGE((AA10,AD10,AG10,AJ10,AM10,AP10),2)=AJ10,"Linke",IF(LARGE((AA10,AD10,AG10,AJ10,AM10,AP10),2)=AM10,"Grüne","FDP")))))</f>
        <v>SPD</v>
      </c>
      <c r="V10" s="148" t="str">
        <f>IF(LARGE((AA10,AD10,AG10,AJ10,AM10,AP10),3)=AA10,"CDU",IF(LARGE((AA10,AD10,AG10,AJ10,AM10,AP10),3)=AD10,"SPD",IF(LARGE((AA10,AD10,AG10,AJ10,AM10,AP10),3)=AG10,"AfD",IF(LARGE((AA10,AD10,AG10,AJ10,AM10,AP10),3)=AJ10,"Linke",IF(LARGE((AA10,AD10,AG10,AJ10,AM10,AP10),3)=AM10,"Grüne","FDP")))))</f>
        <v>FDP</v>
      </c>
      <c r="W10" s="148" t="str">
        <f>IF(LARGE((AA10,AD10,AG10,AJ10,AM10,AP10),4)=AA10,"CDU",IF(LARGE((AA10,AD10,AG10,AJ10,AM10,AP10),4)=AD10,"SPD",IF(LARGE((AA10,AD10,AG10,AJ10,AM10,AP10),4)=AG10,"AfD",IF(LARGE((AA10,AD10,AG10,AJ10,AM10,AP10),4)=AJ10,"Linke",IF(LARGE((AA10,AD10,AG10,AJ10,AM10,AP10),4)=AM10,"Grüne","FDP")))))</f>
        <v>Grüne</v>
      </c>
      <c r="X10" s="149">
        <f>(LARGE((AA10,AD10,AG10,AJ10,AM10,AP10),1))-(LARGE((AA10,AD10,AG10,AJ10,AM10,AP10),2))</f>
        <v>3.8524225811231716E-4</v>
      </c>
      <c r="Y10" s="148">
        <f>(LARGE((AA10,AD10,AG10,AJ10,AM10,AP10),1))-(LARGE((AA10,AD10,AG10,AJ10,AM10,AP10),3))</f>
        <v>0.14902948584975551</v>
      </c>
      <c r="Z10" s="234">
        <f>(LARGE((AA10,AD10,AG10,AJ10,AM10,AP10),1))-(LARGE((AA10,AD10,AG10,AJ10,AM10,AP10),4))</f>
        <v>0.16850644539931842</v>
      </c>
      <c r="AA10" s="235">
        <v>0.29212475922358866</v>
      </c>
      <c r="AB10" s="94">
        <v>0.24307781124869549</v>
      </c>
      <c r="AC10" s="95">
        <f>IF(Tabelle1[[#This Row],[CDU ES 2021]]="","",Tabelle1[[#This Row],[CDU ES 2021]]/Tabelle1[[#This Row],[CDU ZS 2021]])</f>
        <v>1.2017746816253529</v>
      </c>
      <c r="AD10" s="97">
        <v>0.29173951696547634</v>
      </c>
      <c r="AE10" s="97">
        <v>0.2773168330755168</v>
      </c>
      <c r="AF10" s="96">
        <f>IF(Tabelle1[[#This Row],[SPD ES 2021]]="","",Tabelle1[[#This Row],[SPD ES 2021]]/Tabelle1[[#This Row],[SPD ZS 2021]])</f>
        <v>1.0520079640676989</v>
      </c>
      <c r="AG10" s="99">
        <v>7.7263298266409833E-2</v>
      </c>
      <c r="AH10" s="99">
        <v>8.3658379530601221E-2</v>
      </c>
      <c r="AI10" s="98">
        <f>IF(Tabelle1[[#This Row],[AfD ES 2021]]="","",Tabelle1[[#This Row],[AfD ES 2021]]/Tabelle1[[#This Row],[AfD ZS 2021]])</f>
        <v>0.92355719414990411</v>
      </c>
      <c r="AJ10" s="100">
        <v>3.2145503037487033E-2</v>
      </c>
      <c r="AK10" s="100">
        <v>3.3484075820263637E-2</v>
      </c>
      <c r="AL10" s="101">
        <f>IF(Tabelle1[[#This Row],[Linke ES 2021]]="","",Tabelle1[[#This Row],[Linke ES 2021]]/Tabelle1[[#This Row],[Linke ZS 2021]])</f>
        <v>0.96002360077184701</v>
      </c>
      <c r="AM10" s="103">
        <v>0.12361831382427026</v>
      </c>
      <c r="AN10" s="103">
        <v>0.14238133655048887</v>
      </c>
      <c r="AO10" s="102">
        <f>IF(Tabelle1[[#This Row],[Grüne ES 2021]]="","",Tabelle1[[#This Row],[Grüne ES 2021]]/Tabelle1[[#This Row],[Grüne ZS 2021]])</f>
        <v>0.86821992839233397</v>
      </c>
      <c r="AP10" s="104">
        <v>0.14309527337383315</v>
      </c>
      <c r="AQ10" s="105">
        <v>0.13686727013004316</v>
      </c>
      <c r="AR10" s="215">
        <f>IF(Tabelle1[[#This Row],[FDP ES 2021]]="","",Tabelle1[[#This Row],[FDP ES 2021]]/Tabelle1[[#This Row],[FDP ZS 2021]])</f>
        <v>1.0455039633498391</v>
      </c>
      <c r="AS10" s="214">
        <v>110.5</v>
      </c>
      <c r="AT10" s="186">
        <v>31977</v>
      </c>
      <c r="AU10" s="186">
        <v>22292</v>
      </c>
      <c r="AV10" s="186">
        <v>6.4</v>
      </c>
      <c r="AW10" s="186">
        <v>617.79999999999995</v>
      </c>
      <c r="AX10" s="186">
        <v>7.2</v>
      </c>
      <c r="AY10" s="187">
        <v>12.2</v>
      </c>
      <c r="AZ10" s="114" t="s">
        <v>1970</v>
      </c>
    </row>
    <row r="11" spans="1:84" ht="16.5" customHeight="1">
      <c r="A11" s="90">
        <f>SUBTOTAL(103,$B$2:$B11)</f>
        <v>10</v>
      </c>
      <c r="B11" s="46" t="s">
        <v>930</v>
      </c>
      <c r="C11" s="204" t="s">
        <v>936</v>
      </c>
      <c r="D11" s="199" t="s">
        <v>14</v>
      </c>
      <c r="E11" s="189" t="s">
        <v>581</v>
      </c>
      <c r="F11" s="198" t="s">
        <v>22</v>
      </c>
      <c r="G11" s="224" t="s">
        <v>2170</v>
      </c>
      <c r="H11" s="8"/>
      <c r="I11" s="8"/>
      <c r="J11" s="8" t="s">
        <v>927</v>
      </c>
      <c r="K11" s="11"/>
      <c r="L11" s="8" t="s">
        <v>922</v>
      </c>
      <c r="M11" s="53"/>
      <c r="N11" s="53"/>
      <c r="O11" s="9"/>
      <c r="P11" s="54"/>
      <c r="Q11" s="121" t="str">
        <f>""</f>
        <v/>
      </c>
      <c r="R11" s="55"/>
      <c r="S11" s="57"/>
      <c r="T11" s="147" t="str">
        <f>IF(MAX((AA11,AD11,AG11,AJ11,AM11,AP11))=AA11,"CDU",IF(MAX(AA11,AD11,AG11,AJ11,AM11,AP11)=AD11,"SPD",IF(MAX(AA11,AD11,AG11,AJ11,AM11,AP11)=AG11,"AfD",IF(MAX(AA11,AD11,AG11,AJ11,AM11,AP11)=AJ11,"Linke",IF(MAX(AA11,AD11,AG11,AJ11,AM11,AP11)=AM11,"Grüne","FDP")))))</f>
        <v>SPD</v>
      </c>
      <c r="U11" s="148" t="str">
        <f>IF(LARGE((AA11,AD11,AG11,AJ11,AM11,AP11),2)=AA11,"CDU",IF(LARGE((AA11,AD11,AG11,AJ11,AM11,AP11),2)=AD11,"SPD",IF(LARGE((AA11,AD11,AG11,AJ11,AM11,AP11),2)=AG11,"AfD",IF(LARGE((AA11,AD11,AG11,AJ11,AM11,AP11),2)=AJ11,"Linke",IF(LARGE((AA11,AD11,AG11,AJ11,AM11,AP11),2)=AM11,"Grüne","FDP")))))</f>
        <v>CDU</v>
      </c>
      <c r="V11" s="148" t="str">
        <f>IF(LARGE((AA11,AD11,AG11,AJ11,AM11,AP11),3)=AA11,"CDU",IF(LARGE((AA11,AD11,AG11,AJ11,AM11,AP11),3)=AD11,"SPD",IF(LARGE((AA11,AD11,AG11,AJ11,AM11,AP11),3)=AG11,"AfD",IF(LARGE((AA11,AD11,AG11,AJ11,AM11,AP11),3)=AJ11,"Linke",IF(LARGE((AA11,AD11,AG11,AJ11,AM11,AP11),3)=AM11,"Grüne","FDP")))))</f>
        <v>Grüne</v>
      </c>
      <c r="W11" s="148" t="str">
        <f>IF(LARGE((AA11,AD11,AG11,AJ11,AM11,AP11),4)=AA11,"CDU",IF(LARGE((AA11,AD11,AG11,AJ11,AM11,AP11),4)=AD11,"SPD",IF(LARGE((AA11,AD11,AG11,AJ11,AM11,AP11),4)=AG11,"AfD",IF(LARGE((AA11,AD11,AG11,AJ11,AM11,AP11),4)=AJ11,"Linke",IF(LARGE((AA11,AD11,AG11,AJ11,AM11,AP11),4)=AM11,"Grüne","FDP")))))</f>
        <v>FDP</v>
      </c>
      <c r="X11" s="148">
        <f>(LARGE((AA11,AD11,AG11,AJ11,AM11,AP11),1))-(LARGE((AA11,AD11,AG11,AJ11,AM11,AP11),2))</f>
        <v>1.1117335823218E-2</v>
      </c>
      <c r="Y11" s="148">
        <f>(LARGE((AA11,AD11,AG11,AJ11,AM11,AP11),1))-(LARGE((AA11,AD11,AG11,AJ11,AM11,AP11),3))</f>
        <v>0.159614067849362</v>
      </c>
      <c r="Z11" s="234">
        <f>(LARGE((AA11,AD11,AG11,AJ11,AM11,AP11),1))-(LARGE((AA11,AD11,AG11,AJ11,AM11,AP11),4))</f>
        <v>0.22764394646747571</v>
      </c>
      <c r="AA11" s="235">
        <v>0.296844070961718</v>
      </c>
      <c r="AB11" s="94">
        <v>0.23930291075145199</v>
      </c>
      <c r="AC11" s="95">
        <f>IF(Tabelle1[[#This Row],[CDU ES 2021]]="","",Tabelle1[[#This Row],[CDU ES 2021]]/Tabelle1[[#This Row],[CDU ZS 2021]])</f>
        <v>1.2404532399107764</v>
      </c>
      <c r="AD11" s="97">
        <v>0.307961406784936</v>
      </c>
      <c r="AE11" s="97">
        <v>0.26807492777484399</v>
      </c>
      <c r="AF11" s="96">
        <f>IF(Tabelle1[[#This Row],[SPD ES 2021]]="","",Tabelle1[[#This Row],[SPD ES 2021]]/Tabelle1[[#This Row],[SPD ZS 2021]])</f>
        <v>1.1487885470721553</v>
      </c>
      <c r="AG11" s="99">
        <v>6.3492063492063502E-2</v>
      </c>
      <c r="AH11" s="99">
        <v>6.56332515299307E-2</v>
      </c>
      <c r="AI11" s="98">
        <f>IF(Tabelle1[[#This Row],[AfD ES 2021]]="","",Tabelle1[[#This Row],[AfD ES 2021]]/Tabelle1[[#This Row],[AfD ZS 2021]])</f>
        <v>0.96737647476004218</v>
      </c>
      <c r="AJ11" s="100">
        <v>2.7488328664799298E-2</v>
      </c>
      <c r="AK11" s="100">
        <v>3.2077288683172299E-2</v>
      </c>
      <c r="AL11" s="101">
        <f>IF(Tabelle1[[#This Row],[Linke ES 2021]]="","",Tabelle1[[#This Row],[Linke ES 2021]]/Tabelle1[[#This Row],[Linke ZS 2021]])</f>
        <v>0.85694052687251077</v>
      </c>
      <c r="AM11" s="103">
        <v>0.148347338935574</v>
      </c>
      <c r="AN11" s="103">
        <v>0.17910596129352899</v>
      </c>
      <c r="AO11" s="102">
        <f>IF(Tabelle1[[#This Row],[Grüne ES 2021]]="","",Tabelle1[[#This Row],[Grüne ES 2021]]/Tabelle1[[#This Row],[Grüne ZS 2021]])</f>
        <v>0.82826578112860239</v>
      </c>
      <c r="AP11" s="104">
        <v>8.0317460317460301E-2</v>
      </c>
      <c r="AQ11" s="105">
        <v>0.120045975583238</v>
      </c>
      <c r="AR11" s="215">
        <f>IF(Tabelle1[[#This Row],[FDP ES 2021]]="","",Tabelle1[[#This Row],[FDP ES 2021]]/Tabelle1[[#This Row],[FDP ZS 2021]])</f>
        <v>0.66905583404392788</v>
      </c>
      <c r="AS11" s="214">
        <v>116.4</v>
      </c>
      <c r="AT11" s="186">
        <v>29036</v>
      </c>
      <c r="AU11" s="186">
        <v>23410</v>
      </c>
      <c r="AV11" s="186">
        <v>4.8</v>
      </c>
      <c r="AW11" s="186">
        <v>634</v>
      </c>
      <c r="AX11" s="186">
        <v>7</v>
      </c>
      <c r="AY11" s="187">
        <v>12</v>
      </c>
      <c r="AZ11" s="114" t="s">
        <v>1685</v>
      </c>
      <c r="BA11" s="6"/>
      <c r="BB11" s="6"/>
      <c r="BC11" s="6"/>
      <c r="BD11" s="6"/>
      <c r="BE11" s="6"/>
      <c r="BF11" s="6"/>
      <c r="BG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16.5" customHeight="1">
      <c r="A12" s="90">
        <f>SUBTOTAL(103,$B$2:$B12)</f>
        <v>11</v>
      </c>
      <c r="B12" s="47" t="s">
        <v>751</v>
      </c>
      <c r="C12" s="205" t="s">
        <v>937</v>
      </c>
      <c r="D12" s="199" t="s">
        <v>14</v>
      </c>
      <c r="E12" s="189" t="s">
        <v>581</v>
      </c>
      <c r="F12" s="198" t="s">
        <v>22</v>
      </c>
      <c r="G12" s="219" t="str">
        <f>""</f>
        <v/>
      </c>
      <c r="H12" s="8"/>
      <c r="I12" s="8"/>
      <c r="J12" s="8" t="s">
        <v>927</v>
      </c>
      <c r="K12" s="11"/>
      <c r="L12" s="11" t="s">
        <v>921</v>
      </c>
      <c r="M12" s="53"/>
      <c r="N12" s="53"/>
      <c r="O12" s="9"/>
      <c r="P12" s="54"/>
      <c r="Q12" s="121" t="str">
        <f>""</f>
        <v/>
      </c>
      <c r="R12" s="55"/>
      <c r="S12" s="57"/>
      <c r="T12" s="147" t="str">
        <f>IF(MAX((AA12,AD12,AG12,AJ12,AM12,AP12))=AA12,"CDU",IF(MAX(AA12,AD12,AG12,AJ12,AM12,AP12)=AD12,"SPD",IF(MAX(AA12,AD12,AG12,AJ12,AM12,AP12)=AG12,"AfD",IF(MAX(AA12,AD12,AG12,AJ12,AM12,AP12)=AJ12,"Linke",IF(MAX(AA12,AD12,AG12,AJ12,AM12,AP12)=AM12,"Grüne","FDP")))))</f>
        <v>SPD</v>
      </c>
      <c r="U12" s="148" t="str">
        <f>IF(LARGE((AA12,AD12,AG12,AJ12,AM12,AP12),2)=AA12,"CDU",IF(LARGE((AA12,AD12,AG12,AJ12,AM12,AP12),2)=AD12,"SPD",IF(LARGE((AA12,AD12,AG12,AJ12,AM12,AP12),2)=AG12,"AfD",IF(LARGE((AA12,AD12,AG12,AJ12,AM12,AP12),2)=AJ12,"Linke",IF(LARGE((AA12,AD12,AG12,AJ12,AM12,AP12),2)=AM12,"Grüne","FDP")))))</f>
        <v>CDU</v>
      </c>
      <c r="V12" s="148" t="str">
        <f>IF(LARGE((AA12,AD12,AG12,AJ12,AM12,AP12),3)=AA12,"CDU",IF(LARGE((AA12,AD12,AG12,AJ12,AM12,AP12),3)=AD12,"SPD",IF(LARGE((AA12,AD12,AG12,AJ12,AM12,AP12),3)=AG12,"AfD",IF(LARGE((AA12,AD12,AG12,AJ12,AM12,AP12),3)=AJ12,"Linke",IF(LARGE((AA12,AD12,AG12,AJ12,AM12,AP12),3)=AM12,"Grüne","FDP")))))</f>
        <v>Grüne</v>
      </c>
      <c r="W12" s="148" t="str">
        <f>IF(LARGE((AA12,AD12,AG12,AJ12,AM12,AP12),4)=AA12,"CDU",IF(LARGE((AA12,AD12,AG12,AJ12,AM12,AP12),4)=AD12,"SPD",IF(LARGE((AA12,AD12,AG12,AJ12,AM12,AP12),4)=AG12,"AfD",IF(LARGE((AA12,AD12,AG12,AJ12,AM12,AP12),4)=AJ12,"Linke",IF(LARGE((AA12,AD12,AG12,AJ12,AM12,AP12),4)=AM12,"Grüne","FDP")))))</f>
        <v>FDP</v>
      </c>
      <c r="X12" s="148">
        <f>(LARGE((AA12,AD12,AG12,AJ12,AM12,AP12),1))-(LARGE((AA12,AD12,AG12,AJ12,AM12,AP12),2))</f>
        <v>1.1117335823218E-2</v>
      </c>
      <c r="Y12" s="148">
        <f>(LARGE((AA12,AD12,AG12,AJ12,AM12,AP12),1))-(LARGE((AA12,AD12,AG12,AJ12,AM12,AP12),3))</f>
        <v>0.159614067849362</v>
      </c>
      <c r="Z12" s="234">
        <f>(LARGE((AA12,AD12,AG12,AJ12,AM12,AP12),1))-(LARGE((AA12,AD12,AG12,AJ12,AM12,AP12),4))</f>
        <v>0.22764394646747571</v>
      </c>
      <c r="AA12" s="235">
        <v>0.296844070961718</v>
      </c>
      <c r="AB12" s="94">
        <v>0.23930291075145199</v>
      </c>
      <c r="AC12" s="95">
        <f>IF(Tabelle1[[#This Row],[CDU ES 2021]]="","",Tabelle1[[#This Row],[CDU ES 2021]]/Tabelle1[[#This Row],[CDU ZS 2021]])</f>
        <v>1.2404532399107764</v>
      </c>
      <c r="AD12" s="97">
        <v>0.307961406784936</v>
      </c>
      <c r="AE12" s="97">
        <v>0.26807492777484399</v>
      </c>
      <c r="AF12" s="96">
        <f>IF(Tabelle1[[#This Row],[SPD ES 2021]]="","",Tabelle1[[#This Row],[SPD ES 2021]]/Tabelle1[[#This Row],[SPD ZS 2021]])</f>
        <v>1.1487885470721553</v>
      </c>
      <c r="AG12" s="99">
        <v>6.3492063492063502E-2</v>
      </c>
      <c r="AH12" s="99">
        <v>6.56332515299307E-2</v>
      </c>
      <c r="AI12" s="98">
        <f>IF(Tabelle1[[#This Row],[AfD ES 2021]]="","",Tabelle1[[#This Row],[AfD ES 2021]]/Tabelle1[[#This Row],[AfD ZS 2021]])</f>
        <v>0.96737647476004218</v>
      </c>
      <c r="AJ12" s="100">
        <v>2.7488328664799298E-2</v>
      </c>
      <c r="AK12" s="100">
        <v>3.2077288683172299E-2</v>
      </c>
      <c r="AL12" s="101">
        <f>IF(Tabelle1[[#This Row],[Linke ES 2021]]="","",Tabelle1[[#This Row],[Linke ES 2021]]/Tabelle1[[#This Row],[Linke ZS 2021]])</f>
        <v>0.85694052687251077</v>
      </c>
      <c r="AM12" s="103">
        <v>0.148347338935574</v>
      </c>
      <c r="AN12" s="103">
        <v>0.17910596129352899</v>
      </c>
      <c r="AO12" s="102">
        <f>IF(Tabelle1[[#This Row],[Grüne ES 2021]]="","",Tabelle1[[#This Row],[Grüne ES 2021]]/Tabelle1[[#This Row],[Grüne ZS 2021]])</f>
        <v>0.82826578112860239</v>
      </c>
      <c r="AP12" s="104">
        <v>8.0317460317460301E-2</v>
      </c>
      <c r="AQ12" s="105">
        <v>0.120045975583238</v>
      </c>
      <c r="AR12" s="215">
        <f>IF(Tabelle1[[#This Row],[FDP ES 2021]]="","",Tabelle1[[#This Row],[FDP ES 2021]]/Tabelle1[[#This Row],[FDP ZS 2021]])</f>
        <v>0.66905583404392788</v>
      </c>
      <c r="AS12" s="214">
        <v>116.4</v>
      </c>
      <c r="AT12" s="186">
        <v>29036</v>
      </c>
      <c r="AU12" s="186">
        <v>23410</v>
      </c>
      <c r="AV12" s="186">
        <v>4.8</v>
      </c>
      <c r="AW12" s="186">
        <v>634</v>
      </c>
      <c r="AX12" s="186">
        <v>7</v>
      </c>
      <c r="AY12" s="187">
        <v>12</v>
      </c>
      <c r="AZ12" s="114" t="s">
        <v>1712</v>
      </c>
      <c r="BA12" s="6"/>
      <c r="BB12" s="6"/>
      <c r="BC12" s="6"/>
      <c r="BD12" s="6"/>
      <c r="BE12" s="6"/>
      <c r="BF12" s="6"/>
      <c r="BG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</row>
    <row r="13" spans="1:84" ht="16.5" customHeight="1">
      <c r="A13" s="90">
        <f>SUBTOTAL(103,$B$2:$B13)</f>
        <v>12</v>
      </c>
      <c r="B13" s="48" t="s">
        <v>669</v>
      </c>
      <c r="C13" s="206" t="s">
        <v>700</v>
      </c>
      <c r="D13" s="200" t="s">
        <v>14</v>
      </c>
      <c r="E13" s="188" t="s">
        <v>581</v>
      </c>
      <c r="F13" s="222" t="s">
        <v>22</v>
      </c>
      <c r="G13" s="223" t="s">
        <v>2184</v>
      </c>
      <c r="H13" s="10"/>
      <c r="I13" s="10"/>
      <c r="J13" s="10" t="s">
        <v>924</v>
      </c>
      <c r="K13" s="10"/>
      <c r="L13" s="8" t="s">
        <v>922</v>
      </c>
      <c r="M13" s="67"/>
      <c r="N13" s="67"/>
      <c r="O13" s="59"/>
      <c r="P13" s="83"/>
      <c r="Q13" s="121" t="str">
        <f>""</f>
        <v/>
      </c>
      <c r="R13" s="60"/>
      <c r="S13" s="61"/>
      <c r="T13" s="147" t="str">
        <f>IF(MAX((AA13,AD13,AG13,AJ13,AM13,AP13))=AA13,"CDU",IF(MAX(AA13,AD13,AG13,AJ13,AM13,AP13)=AD13,"SPD",IF(MAX(AA13,AD13,AG13,AJ13,AM13,AP13)=AG13,"AfD",IF(MAX(AA13,AD13,AG13,AJ13,AM13,AP13)=AJ13,"Linke",IF(MAX(AA13,AD13,AG13,AJ13,AM13,AP13)=AM13,"Grüne","FDP")))))</f>
        <v>SPD</v>
      </c>
      <c r="U13" s="148" t="str">
        <f>IF(LARGE((AA13,AD13,AG13,AJ13,AM13,AP13),2)=AA13,"CDU",IF(LARGE((AA13,AD13,AG13,AJ13,AM13,AP13),2)=AD13,"SPD",IF(LARGE((AA13,AD13,AG13,AJ13,AM13,AP13),2)=AG13,"AfD",IF(LARGE((AA13,AD13,AG13,AJ13,AM13,AP13),2)=AJ13,"Linke",IF(LARGE((AA13,AD13,AG13,AJ13,AM13,AP13),2)=AM13,"Grüne","FDP")))))</f>
        <v>CDU</v>
      </c>
      <c r="V13" s="148" t="str">
        <f>IF(LARGE((AA13,AD13,AG13,AJ13,AM13,AP13),3)=AA13,"CDU",IF(LARGE((AA13,AD13,AG13,AJ13,AM13,AP13),3)=AD13,"SPD",IF(LARGE((AA13,AD13,AG13,AJ13,AM13,AP13),3)=AG13,"AfD",IF(LARGE((AA13,AD13,AG13,AJ13,AM13,AP13),3)=AJ13,"Linke",IF(LARGE((AA13,AD13,AG13,AJ13,AM13,AP13),3)=AM13,"Grüne","FDP")))))</f>
        <v>Grüne</v>
      </c>
      <c r="W13" s="148" t="str">
        <f>IF(LARGE((AA13,AD13,AG13,AJ13,AM13,AP13),4)=AA13,"CDU",IF(LARGE((AA13,AD13,AG13,AJ13,AM13,AP13),4)=AD13,"SPD",IF(LARGE((AA13,AD13,AG13,AJ13,AM13,AP13),4)=AG13,"AfD",IF(LARGE((AA13,AD13,AG13,AJ13,AM13,AP13),4)=AJ13,"Linke",IF(LARGE((AA13,AD13,AG13,AJ13,AM13,AP13),4)=AM13,"Grüne","FDP")))))</f>
        <v>FDP</v>
      </c>
      <c r="X13" s="148">
        <f>(LARGE((AA13,AD13,AG13,AJ13,AM13,AP13),1))-(LARGE((AA13,AD13,AG13,AJ13,AM13,AP13),2))</f>
        <v>1.1117335823218222E-2</v>
      </c>
      <c r="Y13" s="148">
        <f>(LARGE((AA13,AD13,AG13,AJ13,AM13,AP13),1))-(LARGE((AA13,AD13,AG13,AJ13,AM13,AP13),3))</f>
        <v>0.159614067849362</v>
      </c>
      <c r="Z13" s="234">
        <f>(LARGE((AA13,AD13,AG13,AJ13,AM13,AP13),1))-(LARGE((AA13,AD13,AG13,AJ13,AM13,AP13),4))</f>
        <v>0.22764394646747591</v>
      </c>
      <c r="AA13" s="235">
        <v>0.296844070961718</v>
      </c>
      <c r="AB13" s="94">
        <v>0.23930291075145227</v>
      </c>
      <c r="AC13" s="95">
        <f>IF(Tabelle1[[#This Row],[CDU ES 2021]]="","",Tabelle1[[#This Row],[CDU ES 2021]]/Tabelle1[[#This Row],[CDU ZS 2021]])</f>
        <v>1.2404532399107751</v>
      </c>
      <c r="AD13" s="97">
        <v>0.30796140678493622</v>
      </c>
      <c r="AE13" s="97">
        <v>0.26807492777484387</v>
      </c>
      <c r="AF13" s="96">
        <f>IF(Tabelle1[[#This Row],[SPD ES 2021]]="","",Tabelle1[[#This Row],[SPD ES 2021]]/Tabelle1[[#This Row],[SPD ZS 2021]])</f>
        <v>1.1487885470721566</v>
      </c>
      <c r="AG13" s="99">
        <v>6.3492063492063489E-2</v>
      </c>
      <c r="AH13" s="99">
        <v>6.5633251529930728E-2</v>
      </c>
      <c r="AI13" s="98">
        <f>IF(Tabelle1[[#This Row],[AfD ES 2021]]="","",Tabelle1[[#This Row],[AfD ES 2021]]/Tabelle1[[#This Row],[AfD ZS 2021]])</f>
        <v>0.96737647476004152</v>
      </c>
      <c r="AJ13" s="100">
        <v>2.7488328664799253E-2</v>
      </c>
      <c r="AK13" s="100">
        <v>3.2077288683172313E-2</v>
      </c>
      <c r="AL13" s="101">
        <f>IF(Tabelle1[[#This Row],[Linke ES 2021]]="","",Tabelle1[[#This Row],[Linke ES 2021]]/Tabelle1[[#This Row],[Linke ZS 2021]])</f>
        <v>0.85694052687250899</v>
      </c>
      <c r="AM13" s="103">
        <v>0.14834733893557422</v>
      </c>
      <c r="AN13" s="103">
        <v>0.17910596129352924</v>
      </c>
      <c r="AO13" s="102">
        <f>IF(Tabelle1[[#This Row],[Grüne ES 2021]]="","",Tabelle1[[#This Row],[Grüne ES 2021]]/Tabelle1[[#This Row],[Grüne ZS 2021]])</f>
        <v>0.82826578112860239</v>
      </c>
      <c r="AP13" s="104">
        <v>8.0317460317460315E-2</v>
      </c>
      <c r="AQ13" s="105">
        <v>0.12004597558323755</v>
      </c>
      <c r="AR13" s="215">
        <f>IF(Tabelle1[[#This Row],[FDP ES 2021]]="","",Tabelle1[[#This Row],[FDP ES 2021]]/Tabelle1[[#This Row],[FDP ZS 2021]])</f>
        <v>0.66905583404393043</v>
      </c>
      <c r="AS13" s="214">
        <v>116.4</v>
      </c>
      <c r="AT13" s="186">
        <v>29036</v>
      </c>
      <c r="AU13" s="186">
        <v>23410</v>
      </c>
      <c r="AV13" s="186">
        <v>4.8</v>
      </c>
      <c r="AW13" s="186">
        <v>634</v>
      </c>
      <c r="AX13" s="186">
        <v>7</v>
      </c>
      <c r="AY13" s="187">
        <v>12</v>
      </c>
      <c r="AZ13" s="114" t="s">
        <v>2004</v>
      </c>
      <c r="BA13" s="6"/>
      <c r="BB13" s="6"/>
      <c r="BC13" s="6"/>
      <c r="BD13" s="6"/>
      <c r="BE13" s="6"/>
      <c r="BF13" s="6"/>
      <c r="BG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</row>
    <row r="14" spans="1:84" ht="16.5" customHeight="1">
      <c r="A14" s="90">
        <f>SUBTOTAL(103,$B$2:$B14)</f>
        <v>13</v>
      </c>
      <c r="B14" s="44" t="s">
        <v>697</v>
      </c>
      <c r="C14" s="201" t="s">
        <v>938</v>
      </c>
      <c r="D14" s="199" t="s">
        <v>14</v>
      </c>
      <c r="E14" s="189" t="s">
        <v>581</v>
      </c>
      <c r="F14" s="198" t="s">
        <v>22</v>
      </c>
      <c r="G14" s="226" t="s">
        <v>2184</v>
      </c>
      <c r="H14" s="8"/>
      <c r="I14" s="8"/>
      <c r="J14" s="8" t="s">
        <v>927</v>
      </c>
      <c r="K14" s="11"/>
      <c r="L14" s="8" t="s">
        <v>922</v>
      </c>
      <c r="M14" s="53"/>
      <c r="N14" s="53"/>
      <c r="O14" s="9"/>
      <c r="P14" s="54"/>
      <c r="Q14" s="121" t="str">
        <f>""</f>
        <v/>
      </c>
      <c r="R14" s="55"/>
      <c r="S14" s="57"/>
      <c r="T14" s="147" t="str">
        <f>IF(MAX((AA14,AD14,AG14,AJ14,AM14,AP14))=AA14,"CDU",IF(MAX(AA14,AD14,AG14,AJ14,AM14,AP14)=AD14,"SPD",IF(MAX(AA14,AD14,AG14,AJ14,AM14,AP14)=AG14,"AfD",IF(MAX(AA14,AD14,AG14,AJ14,AM14,AP14)=AJ14,"Linke",IF(MAX(AA14,AD14,AG14,AJ14,AM14,AP14)=AM14,"Grüne","FDP")))))</f>
        <v>SPD</v>
      </c>
      <c r="U14" s="148" t="str">
        <f>IF(LARGE((AA14,AD14,AG14,AJ14,AM14,AP14),2)=AA14,"CDU",IF(LARGE((AA14,AD14,AG14,AJ14,AM14,AP14),2)=AD14,"SPD",IF(LARGE((AA14,AD14,AG14,AJ14,AM14,AP14),2)=AG14,"AfD",IF(LARGE((AA14,AD14,AG14,AJ14,AM14,AP14),2)=AJ14,"Linke",IF(LARGE((AA14,AD14,AG14,AJ14,AM14,AP14),2)=AM14,"Grüne","FDP")))))</f>
        <v>CDU</v>
      </c>
      <c r="V14" s="148" t="str">
        <f>IF(LARGE((AA14,AD14,AG14,AJ14,AM14,AP14),3)=AA14,"CDU",IF(LARGE((AA14,AD14,AG14,AJ14,AM14,AP14),3)=AD14,"SPD",IF(LARGE((AA14,AD14,AG14,AJ14,AM14,AP14),3)=AG14,"AfD",IF(LARGE((AA14,AD14,AG14,AJ14,AM14,AP14),3)=AJ14,"Linke",IF(LARGE((AA14,AD14,AG14,AJ14,AM14,AP14),3)=AM14,"Grüne","FDP")))))</f>
        <v>Grüne</v>
      </c>
      <c r="W14" s="148" t="str">
        <f>IF(LARGE((AA14,AD14,AG14,AJ14,AM14,AP14),4)=AA14,"CDU",IF(LARGE((AA14,AD14,AG14,AJ14,AM14,AP14),4)=AD14,"SPD",IF(LARGE((AA14,AD14,AG14,AJ14,AM14,AP14),4)=AG14,"AfD",IF(LARGE((AA14,AD14,AG14,AJ14,AM14,AP14),4)=AJ14,"Linke",IF(LARGE((AA14,AD14,AG14,AJ14,AM14,AP14),4)=AM14,"Grüne","FDP")))))</f>
        <v>FDP</v>
      </c>
      <c r="X14" s="148">
        <f>(LARGE((AA14,AD14,AG14,AJ14,AM14,AP14),1))-(LARGE((AA14,AD14,AG14,AJ14,AM14,AP14),2))</f>
        <v>1.1117335823218222E-2</v>
      </c>
      <c r="Y14" s="148">
        <f>(LARGE((AA14,AD14,AG14,AJ14,AM14,AP14),1))-(LARGE((AA14,AD14,AG14,AJ14,AM14,AP14),3))</f>
        <v>0.159614067849362</v>
      </c>
      <c r="Z14" s="234">
        <f>(LARGE((AA14,AD14,AG14,AJ14,AM14,AP14),1))-(LARGE((AA14,AD14,AG14,AJ14,AM14,AP14),4))</f>
        <v>0.22764394646747591</v>
      </c>
      <c r="AA14" s="235">
        <v>0.296844070961718</v>
      </c>
      <c r="AB14" s="94">
        <v>0.23930291075145227</v>
      </c>
      <c r="AC14" s="95">
        <f>IF(Tabelle1[[#This Row],[CDU ES 2021]]="","",Tabelle1[[#This Row],[CDU ES 2021]]/Tabelle1[[#This Row],[CDU ZS 2021]])</f>
        <v>1.2404532399107751</v>
      </c>
      <c r="AD14" s="97">
        <v>0.30796140678493622</v>
      </c>
      <c r="AE14" s="97">
        <v>0.26807492777484387</v>
      </c>
      <c r="AF14" s="96">
        <f>IF(Tabelle1[[#This Row],[SPD ES 2021]]="","",Tabelle1[[#This Row],[SPD ES 2021]]/Tabelle1[[#This Row],[SPD ZS 2021]])</f>
        <v>1.1487885470721566</v>
      </c>
      <c r="AG14" s="99">
        <v>6.3492063492063489E-2</v>
      </c>
      <c r="AH14" s="99">
        <v>6.5633251529930728E-2</v>
      </c>
      <c r="AI14" s="98">
        <f>IF(Tabelle1[[#This Row],[AfD ES 2021]]="","",Tabelle1[[#This Row],[AfD ES 2021]]/Tabelle1[[#This Row],[AfD ZS 2021]])</f>
        <v>0.96737647476004152</v>
      </c>
      <c r="AJ14" s="100">
        <v>2.7488328664799253E-2</v>
      </c>
      <c r="AK14" s="100">
        <v>3.2077288683172313E-2</v>
      </c>
      <c r="AL14" s="101">
        <f>IF(Tabelle1[[#This Row],[Linke ES 2021]]="","",Tabelle1[[#This Row],[Linke ES 2021]]/Tabelle1[[#This Row],[Linke ZS 2021]])</f>
        <v>0.85694052687250899</v>
      </c>
      <c r="AM14" s="103">
        <v>0.14834733893557422</v>
      </c>
      <c r="AN14" s="103">
        <v>0.17910596129352924</v>
      </c>
      <c r="AO14" s="102">
        <f>IF(Tabelle1[[#This Row],[Grüne ES 2021]]="","",Tabelle1[[#This Row],[Grüne ES 2021]]/Tabelle1[[#This Row],[Grüne ZS 2021]])</f>
        <v>0.82826578112860239</v>
      </c>
      <c r="AP14" s="104">
        <v>8.0317460317460315E-2</v>
      </c>
      <c r="AQ14" s="105">
        <v>0.12004597558323755</v>
      </c>
      <c r="AR14" s="215">
        <f>IF(Tabelle1[[#This Row],[FDP ES 2021]]="","",Tabelle1[[#This Row],[FDP ES 2021]]/Tabelle1[[#This Row],[FDP ZS 2021]])</f>
        <v>0.66905583404393043</v>
      </c>
      <c r="AS14" s="214">
        <v>116.4</v>
      </c>
      <c r="AT14" s="186">
        <v>29036</v>
      </c>
      <c r="AU14" s="186">
        <v>23410</v>
      </c>
      <c r="AV14" s="186">
        <v>4.8</v>
      </c>
      <c r="AW14" s="186">
        <v>634</v>
      </c>
      <c r="AX14" s="186">
        <v>7</v>
      </c>
      <c r="AY14" s="187">
        <v>12</v>
      </c>
      <c r="AZ14" s="114" t="s">
        <v>2102</v>
      </c>
      <c r="BA14" s="6"/>
      <c r="BB14" s="6"/>
      <c r="BC14" s="6"/>
      <c r="BD14" s="6"/>
      <c r="BE14" s="6"/>
      <c r="BF14" s="6"/>
      <c r="BG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s="209" customFormat="1" ht="16.5" customHeight="1">
      <c r="A15" s="90">
        <f>SUBTOTAL(103,$B$2:$B15)</f>
        <v>14</v>
      </c>
      <c r="B15" s="48" t="s">
        <v>669</v>
      </c>
      <c r="C15" s="206" t="s">
        <v>701</v>
      </c>
      <c r="D15" s="199" t="s">
        <v>14</v>
      </c>
      <c r="E15" s="190" t="s">
        <v>570</v>
      </c>
      <c r="F15" s="198" t="s">
        <v>23</v>
      </c>
      <c r="G15" s="219" t="str">
        <f>""</f>
        <v/>
      </c>
      <c r="H15" s="14" t="s">
        <v>2175</v>
      </c>
      <c r="I15" s="8"/>
      <c r="J15" s="8" t="s">
        <v>924</v>
      </c>
      <c r="K15" s="8"/>
      <c r="L15" s="8" t="s">
        <v>922</v>
      </c>
      <c r="M15" s="53"/>
      <c r="N15" s="53"/>
      <c r="O15" s="9"/>
      <c r="P15" s="54"/>
      <c r="Q15" s="64" t="s">
        <v>631</v>
      </c>
      <c r="R15" s="65" t="s">
        <v>631</v>
      </c>
      <c r="S15" s="57" t="s">
        <v>615</v>
      </c>
      <c r="T15" s="147" t="str">
        <f>IF(MAX((AA15,AD15,AG15,AJ15,AM15,AP15))=AA15,"CDU",IF(MAX(AA15,AD15,AG15,AJ15,AM15,AP15)=AD15,"SPD",IF(MAX(AA15,AD15,AG15,AJ15,AM15,AP15)=AG15,"AfD",IF(MAX(AA15,AD15,AG15,AJ15,AM15,AP15)=AJ15,"Linke",IF(MAX(AA15,AD15,AG15,AJ15,AM15,AP15)=AM15,"Grüne","FDP")))))</f>
        <v>SPD</v>
      </c>
      <c r="U15" s="148" t="str">
        <f>IF(LARGE((AA15,AD15,AG15,AJ15,AM15,AP15),2)=AA15,"CDU",IF(LARGE((AA15,AD15,AG15,AJ15,AM15,AP15),2)=AD15,"SPD",IF(LARGE((AA15,AD15,AG15,AJ15,AM15,AP15),2)=AG15,"AfD",IF(LARGE((AA15,AD15,AG15,AJ15,AM15,AP15),2)=AJ15,"Linke",IF(LARGE((AA15,AD15,AG15,AJ15,AM15,AP15),2)=AM15,"Grüne","FDP")))))</f>
        <v>Grüne</v>
      </c>
      <c r="V15" s="148" t="str">
        <f>IF(LARGE((AA15,AD15,AG15,AJ15,AM15,AP15),3)=AA15,"CDU",IF(LARGE((AA15,AD15,AG15,AJ15,AM15,AP15),3)=AD15,"SPD",IF(LARGE((AA15,AD15,AG15,AJ15,AM15,AP15),3)=AG15,"AfD",IF(LARGE((AA15,AD15,AG15,AJ15,AM15,AP15),3)=AJ15,"Linke",IF(LARGE((AA15,AD15,AG15,AJ15,AM15,AP15),3)=AM15,"Grüne","FDP")))))</f>
        <v>CDU</v>
      </c>
      <c r="W15" s="148" t="str">
        <f>IF(LARGE((AA15,AD15,AG15,AJ15,AM15,AP15),4)=AA15,"CDU",IF(LARGE((AA15,AD15,AG15,AJ15,AM15,AP15),4)=AD15,"SPD",IF(LARGE((AA15,AD15,AG15,AJ15,AM15,AP15),4)=AG15,"AfD",IF(LARGE((AA15,AD15,AG15,AJ15,AM15,AP15),4)=AJ15,"Linke",IF(LARGE((AA15,AD15,AG15,AJ15,AM15,AP15),4)=AM15,"Grüne","FDP")))))</f>
        <v>FDP</v>
      </c>
      <c r="X15" s="148">
        <f>(LARGE((AA15,AD15,AG15,AJ15,AM15,AP15),1))-(LARGE((AA15,AD15,AG15,AJ15,AM15,AP15),2))</f>
        <v>1.4061854071930557E-2</v>
      </c>
      <c r="Y15" s="148">
        <f>(LARGE((AA15,AD15,AG15,AJ15,AM15,AP15),1))-(LARGE((AA15,AD15,AG15,AJ15,AM15,AP15),3))</f>
        <v>0.11170034105002066</v>
      </c>
      <c r="Z15" s="234">
        <f>(LARGE((AA15,AD15,AG15,AJ15,AM15,AP15),1))-(LARGE((AA15,AD15,AG15,AJ15,AM15,AP15),4))</f>
        <v>0.22132079371641172</v>
      </c>
      <c r="AA15" s="235">
        <v>0.18354692021496485</v>
      </c>
      <c r="AB15" s="94">
        <v>0.1542549075244409</v>
      </c>
      <c r="AC15" s="95">
        <f>IF(Tabelle1[[#This Row],[CDU ES 2021]]="","",Tabelle1[[#This Row],[CDU ES 2021]]/Tabelle1[[#This Row],[CDU ZS 2021]])</f>
        <v>1.1898935545106257</v>
      </c>
      <c r="AD15" s="97">
        <v>0.29524726126498552</v>
      </c>
      <c r="AE15" s="97">
        <v>0.26013103928599068</v>
      </c>
      <c r="AF15" s="96">
        <f>IF(Tabelle1[[#This Row],[SPD ES 2021]]="","",Tabelle1[[#This Row],[SPD ES 2021]]/Tabelle1[[#This Row],[SPD ZS 2021]])</f>
        <v>1.1349943554424804</v>
      </c>
      <c r="AG15" s="99">
        <v>4.6164479123604794E-2</v>
      </c>
      <c r="AH15" s="99">
        <v>4.9358990894317334E-2</v>
      </c>
      <c r="AI15" s="98">
        <f>IF(Tabelle1[[#This Row],[AfD ES 2021]]="","",Tabelle1[[#This Row],[AfD ES 2021]]/Tabelle1[[#This Row],[AfD ZS 2021]])</f>
        <v>0.93528004294998013</v>
      </c>
      <c r="AJ15" s="100">
        <v>4.6991267052501035E-2</v>
      </c>
      <c r="AK15" s="100">
        <v>6.0812030850981504E-2</v>
      </c>
      <c r="AL15" s="101">
        <f>IF(Tabelle1[[#This Row],[Linke ES 2021]]="","",Tabelle1[[#This Row],[Linke ES 2021]]/Tabelle1[[#This Row],[Linke ZS 2021]])</f>
        <v>0.7727297772319438</v>
      </c>
      <c r="AM15" s="103">
        <v>0.28118540719305496</v>
      </c>
      <c r="AN15" s="103">
        <v>0.28432042716743622</v>
      </c>
      <c r="AO15" s="102">
        <f>IF(Tabelle1[[#This Row],[Grüne ES 2021]]="","",Tabelle1[[#This Row],[Grüne ES 2021]]/Tabelle1[[#This Row],[Grüne ZS 2021]])</f>
        <v>0.98897363792811466</v>
      </c>
      <c r="AP15" s="104">
        <v>7.3926467548573793E-2</v>
      </c>
      <c r="AQ15" s="105">
        <v>0.10388990636365981</v>
      </c>
      <c r="AR15" s="215">
        <f>IF(Tabelle1[[#This Row],[FDP ES 2021]]="","",Tabelle1[[#This Row],[FDP ES 2021]]/Tabelle1[[#This Row],[FDP ZS 2021]])</f>
        <v>0.71158469707152339</v>
      </c>
      <c r="AS15" s="214">
        <v>1879.2</v>
      </c>
      <c r="AT15" s="186">
        <v>46128</v>
      </c>
      <c r="AU15" s="186">
        <v>19718</v>
      </c>
      <c r="AV15" s="186">
        <v>8.4</v>
      </c>
      <c r="AW15" s="186">
        <v>465.3</v>
      </c>
      <c r="AX15" s="186">
        <v>10.6</v>
      </c>
      <c r="AY15" s="187">
        <v>10.5</v>
      </c>
      <c r="AZ15" s="114" t="s">
        <v>2066</v>
      </c>
    </row>
    <row r="16" spans="1:84" ht="16.5" customHeight="1">
      <c r="A16" s="90">
        <f>SUBTOTAL(103,$B$2:$B16)</f>
        <v>15</v>
      </c>
      <c r="B16" s="46" t="s">
        <v>930</v>
      </c>
      <c r="C16" s="204" t="s">
        <v>940</v>
      </c>
      <c r="D16" s="199" t="s">
        <v>14</v>
      </c>
      <c r="E16" s="189" t="s">
        <v>570</v>
      </c>
      <c r="F16" s="198" t="s">
        <v>23</v>
      </c>
      <c r="G16" s="219" t="str">
        <f>""</f>
        <v/>
      </c>
      <c r="H16" s="143" t="s">
        <v>2187</v>
      </c>
      <c r="I16" s="8"/>
      <c r="J16" s="8" t="s">
        <v>927</v>
      </c>
      <c r="K16" s="15" t="s">
        <v>631</v>
      </c>
      <c r="L16" s="11" t="s">
        <v>921</v>
      </c>
      <c r="M16" s="53"/>
      <c r="N16" s="53"/>
      <c r="O16" s="9"/>
      <c r="P16" s="54"/>
      <c r="Q16" s="121" t="str">
        <f>""</f>
        <v/>
      </c>
      <c r="R16" s="55"/>
      <c r="S16" s="57"/>
      <c r="T16" s="147" t="str">
        <f>IF(MAX((AA16,AD16,AG16,AJ16,AM16,AP16))=AA16,"CDU",IF(MAX(AA16,AD16,AG16,AJ16,AM16,AP16)=AD16,"SPD",IF(MAX(AA16,AD16,AG16,AJ16,AM16,AP16)=AG16,"AfD",IF(MAX(AA16,AD16,AG16,AJ16,AM16,AP16)=AJ16,"Linke",IF(MAX(AA16,AD16,AG16,AJ16,AM16,AP16)=AM16,"Grüne","FDP")))))</f>
        <v>SPD</v>
      </c>
      <c r="U16" s="148" t="str">
        <f>IF(LARGE((AA16,AD16,AG16,AJ16,AM16,AP16),2)=AA16,"CDU",IF(LARGE((AA16,AD16,AG16,AJ16,AM16,AP16),2)=AD16,"SPD",IF(LARGE((AA16,AD16,AG16,AJ16,AM16,AP16),2)=AG16,"AfD",IF(LARGE((AA16,AD16,AG16,AJ16,AM16,AP16),2)=AJ16,"Linke",IF(LARGE((AA16,AD16,AG16,AJ16,AM16,AP16),2)=AM16,"Grüne","FDP")))))</f>
        <v>Grüne</v>
      </c>
      <c r="V16" s="148" t="str">
        <f>IF(LARGE((AA16,AD16,AG16,AJ16,AM16,AP16),3)=AA16,"CDU",IF(LARGE((AA16,AD16,AG16,AJ16,AM16,AP16),3)=AD16,"SPD",IF(LARGE((AA16,AD16,AG16,AJ16,AM16,AP16),3)=AG16,"AfD",IF(LARGE((AA16,AD16,AG16,AJ16,AM16,AP16),3)=AJ16,"Linke",IF(LARGE((AA16,AD16,AG16,AJ16,AM16,AP16),3)=AM16,"Grüne","FDP")))))</f>
        <v>CDU</v>
      </c>
      <c r="W16" s="148" t="str">
        <f>IF(LARGE((AA16,AD16,AG16,AJ16,AM16,AP16),4)=AA16,"CDU",IF(LARGE((AA16,AD16,AG16,AJ16,AM16,AP16),4)=AD16,"SPD",IF(LARGE((AA16,AD16,AG16,AJ16,AM16,AP16),4)=AG16,"AfD",IF(LARGE((AA16,AD16,AG16,AJ16,AM16,AP16),4)=AJ16,"Linke",IF(LARGE((AA16,AD16,AG16,AJ16,AM16,AP16),4)=AM16,"Grüne","FDP")))))</f>
        <v>FDP</v>
      </c>
      <c r="X16" s="148">
        <f>(LARGE((AA16,AD16,AG16,AJ16,AM16,AP16),1))-(LARGE((AA16,AD16,AG16,AJ16,AM16,AP16),2))</f>
        <v>1.4061854071930557E-2</v>
      </c>
      <c r="Y16" s="148">
        <f>(LARGE((AA16,AD16,AG16,AJ16,AM16,AP16),1))-(LARGE((AA16,AD16,AG16,AJ16,AM16,AP16),3))</f>
        <v>0.11170034105002066</v>
      </c>
      <c r="Z16" s="234">
        <f>(LARGE((AA16,AD16,AG16,AJ16,AM16,AP16),1))-(LARGE((AA16,AD16,AG16,AJ16,AM16,AP16),4))</f>
        <v>0.22132079371641172</v>
      </c>
      <c r="AA16" s="235">
        <v>0.18354692021496485</v>
      </c>
      <c r="AB16" s="94">
        <v>0.1542549075244409</v>
      </c>
      <c r="AC16" s="95">
        <f>IF(Tabelle1[[#This Row],[CDU ES 2021]]="","",Tabelle1[[#This Row],[CDU ES 2021]]/Tabelle1[[#This Row],[CDU ZS 2021]])</f>
        <v>1.1898935545106257</v>
      </c>
      <c r="AD16" s="97">
        <v>0.29524726126498552</v>
      </c>
      <c r="AE16" s="97">
        <v>0.26013103928599068</v>
      </c>
      <c r="AF16" s="96">
        <f>IF(Tabelle1[[#This Row],[SPD ES 2021]]="","",Tabelle1[[#This Row],[SPD ES 2021]]/Tabelle1[[#This Row],[SPD ZS 2021]])</f>
        <v>1.1349943554424804</v>
      </c>
      <c r="AG16" s="99">
        <v>4.6164479123604794E-2</v>
      </c>
      <c r="AH16" s="99">
        <v>4.9358990894317334E-2</v>
      </c>
      <c r="AI16" s="98">
        <f>IF(Tabelle1[[#This Row],[AfD ES 2021]]="","",Tabelle1[[#This Row],[AfD ES 2021]]/Tabelle1[[#This Row],[AfD ZS 2021]])</f>
        <v>0.93528004294998013</v>
      </c>
      <c r="AJ16" s="100">
        <v>4.6991267052501035E-2</v>
      </c>
      <c r="AK16" s="100">
        <v>6.0812030850981504E-2</v>
      </c>
      <c r="AL16" s="101">
        <f>IF(Tabelle1[[#This Row],[Linke ES 2021]]="","",Tabelle1[[#This Row],[Linke ES 2021]]/Tabelle1[[#This Row],[Linke ZS 2021]])</f>
        <v>0.7727297772319438</v>
      </c>
      <c r="AM16" s="103">
        <v>0.28118540719305496</v>
      </c>
      <c r="AN16" s="103">
        <v>0.28432042716743622</v>
      </c>
      <c r="AO16" s="102">
        <f>IF(Tabelle1[[#This Row],[Grüne ES 2021]]="","",Tabelle1[[#This Row],[Grüne ES 2021]]/Tabelle1[[#This Row],[Grüne ZS 2021]])</f>
        <v>0.98897363792811466</v>
      </c>
      <c r="AP16" s="104">
        <v>7.3926467548573793E-2</v>
      </c>
      <c r="AQ16" s="105">
        <v>0.10388990636365981</v>
      </c>
      <c r="AR16" s="215">
        <f>IF(Tabelle1[[#This Row],[FDP ES 2021]]="","",Tabelle1[[#This Row],[FDP ES 2021]]/Tabelle1[[#This Row],[FDP ZS 2021]])</f>
        <v>0.71158469707152339</v>
      </c>
      <c r="AS16" s="214">
        <v>1879.2</v>
      </c>
      <c r="AT16" s="186">
        <v>46128</v>
      </c>
      <c r="AU16" s="186">
        <v>19718</v>
      </c>
      <c r="AV16" s="186">
        <v>8.4</v>
      </c>
      <c r="AW16" s="186">
        <v>465.3</v>
      </c>
      <c r="AX16" s="186">
        <v>10.6</v>
      </c>
      <c r="AY16" s="187">
        <v>10.5</v>
      </c>
      <c r="AZ16" s="114" t="s">
        <v>1622</v>
      </c>
      <c r="BA16" s="6"/>
      <c r="BB16" s="6"/>
      <c r="BC16" s="6"/>
      <c r="BD16" s="6"/>
      <c r="BE16" s="6"/>
      <c r="BF16" s="6"/>
      <c r="BG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6.5" customHeight="1">
      <c r="A17" s="90">
        <f>SUBTOTAL(103,$B$2:$B17)</f>
        <v>16</v>
      </c>
      <c r="B17" s="45" t="s">
        <v>932</v>
      </c>
      <c r="C17" s="203" t="s">
        <v>939</v>
      </c>
      <c r="D17" s="199" t="s">
        <v>14</v>
      </c>
      <c r="E17" s="189" t="s">
        <v>570</v>
      </c>
      <c r="F17" s="198" t="s">
        <v>23</v>
      </c>
      <c r="G17" s="219" t="str">
        <f>""</f>
        <v/>
      </c>
      <c r="H17" s="8"/>
      <c r="I17" s="8"/>
      <c r="J17" s="8" t="s">
        <v>927</v>
      </c>
      <c r="K17" s="11"/>
      <c r="L17" s="8" t="s">
        <v>922</v>
      </c>
      <c r="M17" s="53"/>
      <c r="N17" s="53"/>
      <c r="O17" s="63" t="s">
        <v>631</v>
      </c>
      <c r="P17" s="54"/>
      <c r="Q17" s="121" t="str">
        <f>""</f>
        <v/>
      </c>
      <c r="R17" s="58" t="s">
        <v>631</v>
      </c>
      <c r="S17" s="57"/>
      <c r="T17" s="147" t="str">
        <f>IF(MAX((AA17,AD17,AG17,AJ17,AM17,AP17))=AA17,"CDU",IF(MAX(AA17,AD17,AG17,AJ17,AM17,AP17)=AD17,"SPD",IF(MAX(AA17,AD17,AG17,AJ17,AM17,AP17)=AG17,"AfD",IF(MAX(AA17,AD17,AG17,AJ17,AM17,AP17)=AJ17,"Linke",IF(MAX(AA17,AD17,AG17,AJ17,AM17,AP17)=AM17,"Grüne","FDP")))))</f>
        <v>SPD</v>
      </c>
      <c r="U17" s="148" t="str">
        <f>IF(LARGE((AA17,AD17,AG17,AJ17,AM17,AP17),2)=AA17,"CDU",IF(LARGE((AA17,AD17,AG17,AJ17,AM17,AP17),2)=AD17,"SPD",IF(LARGE((AA17,AD17,AG17,AJ17,AM17,AP17),2)=AG17,"AfD",IF(LARGE((AA17,AD17,AG17,AJ17,AM17,AP17),2)=AJ17,"Linke",IF(LARGE((AA17,AD17,AG17,AJ17,AM17,AP17),2)=AM17,"Grüne","FDP")))))</f>
        <v>Grüne</v>
      </c>
      <c r="V17" s="148" t="str">
        <f>IF(LARGE((AA17,AD17,AG17,AJ17,AM17,AP17),3)=AA17,"CDU",IF(LARGE((AA17,AD17,AG17,AJ17,AM17,AP17),3)=AD17,"SPD",IF(LARGE((AA17,AD17,AG17,AJ17,AM17,AP17),3)=AG17,"AfD",IF(LARGE((AA17,AD17,AG17,AJ17,AM17,AP17),3)=AJ17,"Linke",IF(LARGE((AA17,AD17,AG17,AJ17,AM17,AP17),3)=AM17,"Grüne","FDP")))))</f>
        <v>CDU</v>
      </c>
      <c r="W17" s="148" t="str">
        <f>IF(LARGE((AA17,AD17,AG17,AJ17,AM17,AP17),4)=AA17,"CDU",IF(LARGE((AA17,AD17,AG17,AJ17,AM17,AP17),4)=AD17,"SPD",IF(LARGE((AA17,AD17,AG17,AJ17,AM17,AP17),4)=AG17,"AfD",IF(LARGE((AA17,AD17,AG17,AJ17,AM17,AP17),4)=AJ17,"Linke",IF(LARGE((AA17,AD17,AG17,AJ17,AM17,AP17),4)=AM17,"Grüne","FDP")))))</f>
        <v>FDP</v>
      </c>
      <c r="X17" s="148">
        <f>(LARGE((AA17,AD17,AG17,AJ17,AM17,AP17),1))-(LARGE((AA17,AD17,AG17,AJ17,AM17,AP17),2))</f>
        <v>1.4061854071930557E-2</v>
      </c>
      <c r="Y17" s="148">
        <f>(LARGE((AA17,AD17,AG17,AJ17,AM17,AP17),1))-(LARGE((AA17,AD17,AG17,AJ17,AM17,AP17),3))</f>
        <v>0.11170034105002066</v>
      </c>
      <c r="Z17" s="234">
        <f>(LARGE((AA17,AD17,AG17,AJ17,AM17,AP17),1))-(LARGE((AA17,AD17,AG17,AJ17,AM17,AP17),4))</f>
        <v>0.22132079371641172</v>
      </c>
      <c r="AA17" s="235">
        <v>0.18354692021496485</v>
      </c>
      <c r="AB17" s="94">
        <v>0.1542549075244409</v>
      </c>
      <c r="AC17" s="95">
        <f>IF(Tabelle1[[#This Row],[CDU ES 2021]]="","",Tabelle1[[#This Row],[CDU ES 2021]]/Tabelle1[[#This Row],[CDU ZS 2021]])</f>
        <v>1.1898935545106257</v>
      </c>
      <c r="AD17" s="97">
        <v>0.29524726126498552</v>
      </c>
      <c r="AE17" s="97">
        <v>0.26013103928599068</v>
      </c>
      <c r="AF17" s="96">
        <f>IF(Tabelle1[[#This Row],[SPD ES 2021]]="","",Tabelle1[[#This Row],[SPD ES 2021]]/Tabelle1[[#This Row],[SPD ZS 2021]])</f>
        <v>1.1349943554424804</v>
      </c>
      <c r="AG17" s="99">
        <v>4.6164479123604794E-2</v>
      </c>
      <c r="AH17" s="99">
        <v>4.9358990894317334E-2</v>
      </c>
      <c r="AI17" s="98">
        <f>IF(Tabelle1[[#This Row],[AfD ES 2021]]="","",Tabelle1[[#This Row],[AfD ES 2021]]/Tabelle1[[#This Row],[AfD ZS 2021]])</f>
        <v>0.93528004294998013</v>
      </c>
      <c r="AJ17" s="100">
        <v>4.6991267052501035E-2</v>
      </c>
      <c r="AK17" s="100">
        <v>6.0812030850981504E-2</v>
      </c>
      <c r="AL17" s="101">
        <f>IF(Tabelle1[[#This Row],[Linke ES 2021]]="","",Tabelle1[[#This Row],[Linke ES 2021]]/Tabelle1[[#This Row],[Linke ZS 2021]])</f>
        <v>0.7727297772319438</v>
      </c>
      <c r="AM17" s="103">
        <v>0.28118540719305496</v>
      </c>
      <c r="AN17" s="103">
        <v>0.28432042716743622</v>
      </c>
      <c r="AO17" s="102">
        <f>IF(Tabelle1[[#This Row],[Grüne ES 2021]]="","",Tabelle1[[#This Row],[Grüne ES 2021]]/Tabelle1[[#This Row],[Grüne ZS 2021]])</f>
        <v>0.98897363792811466</v>
      </c>
      <c r="AP17" s="104">
        <v>7.3926467548573793E-2</v>
      </c>
      <c r="AQ17" s="105">
        <v>0.10388990636365981</v>
      </c>
      <c r="AR17" s="215">
        <f>IF(Tabelle1[[#This Row],[FDP ES 2021]]="","",Tabelle1[[#This Row],[FDP ES 2021]]/Tabelle1[[#This Row],[FDP ZS 2021]])</f>
        <v>0.71158469707152339</v>
      </c>
      <c r="AS17" s="214">
        <v>1879.2</v>
      </c>
      <c r="AT17" s="186">
        <v>46128</v>
      </c>
      <c r="AU17" s="186">
        <v>19718</v>
      </c>
      <c r="AV17" s="186">
        <v>8.4</v>
      </c>
      <c r="AW17" s="186">
        <v>465.3</v>
      </c>
      <c r="AX17" s="186">
        <v>10.6</v>
      </c>
      <c r="AY17" s="187">
        <v>10.5</v>
      </c>
      <c r="AZ17" s="114" t="s">
        <v>1683</v>
      </c>
      <c r="BA17" s="6"/>
      <c r="BB17" s="6"/>
      <c r="BC17" s="6"/>
      <c r="BD17" s="6"/>
      <c r="BE17" s="6"/>
      <c r="BF17" s="6"/>
      <c r="BG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s="209" customFormat="1" ht="16.5" customHeight="1">
      <c r="A18" s="90">
        <f>SUBTOTAL(103,$B$2:$B18)</f>
        <v>17</v>
      </c>
      <c r="B18" s="48" t="s">
        <v>669</v>
      </c>
      <c r="C18" s="206" t="s">
        <v>1349</v>
      </c>
      <c r="D18" s="200" t="s">
        <v>14</v>
      </c>
      <c r="E18" s="188" t="s">
        <v>559</v>
      </c>
      <c r="F18" s="222" t="s">
        <v>24</v>
      </c>
      <c r="G18" s="219" t="str">
        <f>""</f>
        <v/>
      </c>
      <c r="H18" s="10"/>
      <c r="I18" s="10"/>
      <c r="J18" s="8" t="s">
        <v>924</v>
      </c>
      <c r="K18" s="10"/>
      <c r="L18" s="10" t="s">
        <v>921</v>
      </c>
      <c r="M18" s="67"/>
      <c r="N18" s="67"/>
      <c r="O18" s="59"/>
      <c r="P18" s="83"/>
      <c r="Q18" s="121" t="str">
        <f>""</f>
        <v/>
      </c>
      <c r="R18" s="60"/>
      <c r="S18" s="61"/>
      <c r="T18" s="147" t="str">
        <f>IF(MAX((AA18,AD18,AG18,AJ18,AM18,AP18))=AA18,"CDU",IF(MAX(AA18,AD18,AG18,AJ18,AM18,AP18)=AD18,"SPD",IF(MAX(AA18,AD18,AG18,AJ18,AM18,AP18)=AG18,"AfD",IF(MAX(AA18,AD18,AG18,AJ18,AM18,AP18)=AJ18,"Linke",IF(MAX(AA18,AD18,AG18,AJ18,AM18,AP18)=AM18,"Grüne","FDP")))))</f>
        <v>SPD</v>
      </c>
      <c r="U18" s="148" t="str">
        <f>IF(LARGE((AA18,AD18,AG18,AJ18,AM18,AP18),2)=AA18,"CDU",IF(LARGE((AA18,AD18,AG18,AJ18,AM18,AP18),2)=AD18,"SPD",IF(LARGE((AA18,AD18,AG18,AJ18,AM18,AP18),2)=AG18,"AfD",IF(LARGE((AA18,AD18,AG18,AJ18,AM18,AP18),2)=AJ18,"Linke",IF(LARGE((AA18,AD18,AG18,AJ18,AM18,AP18),2)=AM18,"Grüne","FDP")))))</f>
        <v>CDU</v>
      </c>
      <c r="V18" s="148" t="str">
        <f>IF(LARGE((AA18,AD18,AG18,AJ18,AM18,AP18),3)=AA18,"CDU",IF(LARGE((AA18,AD18,AG18,AJ18,AM18,AP18),3)=AD18,"SPD",IF(LARGE((AA18,AD18,AG18,AJ18,AM18,AP18),3)=AG18,"AfD",IF(LARGE((AA18,AD18,AG18,AJ18,AM18,AP18),3)=AJ18,"Linke",IF(LARGE((AA18,AD18,AG18,AJ18,AM18,AP18),3)=AM18,"Grüne","FDP")))))</f>
        <v>Grüne</v>
      </c>
      <c r="W18" s="148" t="str">
        <f>IF(LARGE((AA18,AD18,AG18,AJ18,AM18,AP18),4)=AA18,"CDU",IF(LARGE((AA18,AD18,AG18,AJ18,AM18,AP18),4)=AD18,"SPD",IF(LARGE((AA18,AD18,AG18,AJ18,AM18,AP18),4)=AG18,"AfD",IF(LARGE((AA18,AD18,AG18,AJ18,AM18,AP18),4)=AJ18,"Linke",IF(LARGE((AA18,AD18,AG18,AJ18,AM18,AP18),4)=AM18,"Grüne","FDP")))))</f>
        <v>FDP</v>
      </c>
      <c r="X18" s="148">
        <f>(LARGE((AA18,AD18,AG18,AJ18,AM18,AP18),1))-(LARGE((AA18,AD18,AG18,AJ18,AM18,AP18),2))</f>
        <v>3.5063124232733667E-2</v>
      </c>
      <c r="Y18" s="148">
        <f>(LARGE((AA18,AD18,AG18,AJ18,AM18,AP18),1))-(LARGE((AA18,AD18,AG18,AJ18,AM18,AP18),3))</f>
        <v>0.15729528197511408</v>
      </c>
      <c r="Z18" s="234">
        <f>(LARGE((AA18,AD18,AG18,AJ18,AM18,AP18),1))-(LARGE((AA18,AD18,AG18,AJ18,AM18,AP18),4))</f>
        <v>0.22034373531774301</v>
      </c>
      <c r="AA18" s="235">
        <v>0.27939861475273187</v>
      </c>
      <c r="AB18" s="94">
        <v>0.22855719966497393</v>
      </c>
      <c r="AC18" s="95">
        <f>IF(Tabelle1[[#This Row],[CDU ES 2021]]="","",Tabelle1[[#This Row],[CDU ES 2021]]/Tabelle1[[#This Row],[CDU ZS 2021]])</f>
        <v>1.2224450385386365</v>
      </c>
      <c r="AD18" s="97">
        <v>0.31446173898546553</v>
      </c>
      <c r="AE18" s="97">
        <v>0.29178959759143419</v>
      </c>
      <c r="AF18" s="96">
        <f>IF(Tabelle1[[#This Row],[SPD ES 2021]]="","",Tabelle1[[#This Row],[SPD ES 2021]]/Tabelle1[[#This Row],[SPD ZS 2021]])</f>
        <v>1.0777003072802378</v>
      </c>
      <c r="AG18" s="99">
        <v>7.1262939331019542E-2</v>
      </c>
      <c r="AH18" s="99">
        <v>7.3502003365351967E-2</v>
      </c>
      <c r="AI18" s="98">
        <f>IF(Tabelle1[[#This Row],[AfD ES 2021]]="","",Tabelle1[[#This Row],[AfD ES 2021]]/Tabelle1[[#This Row],[AfD ZS 2021]])</f>
        <v>0.96953737406036611</v>
      </c>
      <c r="AJ18" s="100">
        <v>2.8174777587487307E-2</v>
      </c>
      <c r="AK18" s="100">
        <v>3.1933115516083514E-2</v>
      </c>
      <c r="AL18" s="101">
        <f>IF(Tabelle1[[#This Row],[Linke ES 2021]]="","",Tabelle1[[#This Row],[Linke ES 2021]]/Tabelle1[[#This Row],[Linke ZS 2021]])</f>
        <v>0.88230594265995521</v>
      </c>
      <c r="AM18" s="103">
        <v>0.15716645701035145</v>
      </c>
      <c r="AN18" s="103">
        <v>0.17393436809103049</v>
      </c>
      <c r="AO18" s="102">
        <f>IF(Tabelle1[[#This Row],[Grüne ES 2021]]="","",Tabelle1[[#This Row],[Grüne ES 2021]]/Tabelle1[[#This Row],[Grüne ZS 2021]])</f>
        <v>0.90359633196871492</v>
      </c>
      <c r="AP18" s="104">
        <v>9.4118003667722522E-2</v>
      </c>
      <c r="AQ18" s="105">
        <v>0.11998309778384782</v>
      </c>
      <c r="AR18" s="215">
        <f>IF(Tabelle1[[#This Row],[FDP ES 2021]]="","",Tabelle1[[#This Row],[FDP ES 2021]]/Tabelle1[[#This Row],[FDP ZS 2021]])</f>
        <v>0.78442718521302202</v>
      </c>
      <c r="AS18" s="214">
        <v>171.2</v>
      </c>
      <c r="AT18" s="186">
        <v>29053</v>
      </c>
      <c r="AU18" s="186">
        <v>22081</v>
      </c>
      <c r="AV18" s="186">
        <v>6.7</v>
      </c>
      <c r="AW18" s="186">
        <v>588.1</v>
      </c>
      <c r="AX18" s="186">
        <v>7.2</v>
      </c>
      <c r="AY18" s="187">
        <v>13.3</v>
      </c>
      <c r="AZ18" s="115" t="s">
        <v>1473</v>
      </c>
    </row>
    <row r="19" spans="1:84" ht="16.5" customHeight="1">
      <c r="A19" s="90">
        <f>SUBTOTAL(103,$B$2:$B19)</f>
        <v>18</v>
      </c>
      <c r="B19" s="49" t="s">
        <v>941</v>
      </c>
      <c r="C19" s="207" t="s">
        <v>942</v>
      </c>
      <c r="D19" s="199" t="s">
        <v>14</v>
      </c>
      <c r="E19" s="189" t="s">
        <v>548</v>
      </c>
      <c r="F19" s="198" t="s">
        <v>25</v>
      </c>
      <c r="G19" s="219" t="str">
        <f>""</f>
        <v/>
      </c>
      <c r="H19" s="8"/>
      <c r="I19" s="8"/>
      <c r="J19" s="8" t="s">
        <v>927</v>
      </c>
      <c r="K19" s="11"/>
      <c r="L19" s="8" t="s">
        <v>922</v>
      </c>
      <c r="M19" s="53"/>
      <c r="N19" s="53"/>
      <c r="O19" s="9"/>
      <c r="P19" s="54"/>
      <c r="Q19" s="121" t="str">
        <f>""</f>
        <v/>
      </c>
      <c r="R19" s="55"/>
      <c r="S19" s="57"/>
      <c r="T19" s="147" t="str">
        <f>IF(MAX((AA19,AD19,AG19,AJ19,AM19,AP19))=AA19,"CDU",IF(MAX(AA19,AD19,AG19,AJ19,AM19,AP19)=AD19,"SPD",IF(MAX(AA19,AD19,AG19,AJ19,AM19,AP19)=AG19,"AfD",IF(MAX(AA19,AD19,AG19,AJ19,AM19,AP19)=AJ19,"Linke",IF(MAX(AA19,AD19,AG19,AJ19,AM19,AP19)=AM19,"Grüne","FDP")))))</f>
        <v>SPD</v>
      </c>
      <c r="U19" s="148" t="str">
        <f>IF(LARGE((AA19,AD19,AG19,AJ19,AM19,AP19),2)=AA19,"CDU",IF(LARGE((AA19,AD19,AG19,AJ19,AM19,AP19),2)=AD19,"SPD",IF(LARGE((AA19,AD19,AG19,AJ19,AM19,AP19),2)=AG19,"AfD",IF(LARGE((AA19,AD19,AG19,AJ19,AM19,AP19),2)=AJ19,"Linke",IF(LARGE((AA19,AD19,AG19,AJ19,AM19,AP19),2)=AM19,"Grüne","FDP")))))</f>
        <v>CDU</v>
      </c>
      <c r="V19" s="148" t="str">
        <f>IF(LARGE((AA19,AD19,AG19,AJ19,AM19,AP19),3)=AA19,"CDU",IF(LARGE((AA19,AD19,AG19,AJ19,AM19,AP19),3)=AD19,"SPD",IF(LARGE((AA19,AD19,AG19,AJ19,AM19,AP19),3)=AG19,"AfD",IF(LARGE((AA19,AD19,AG19,AJ19,AM19,AP19),3)=AJ19,"Linke",IF(LARGE((AA19,AD19,AG19,AJ19,AM19,AP19),3)=AM19,"Grüne","FDP")))))</f>
        <v>Grüne</v>
      </c>
      <c r="W19" s="148" t="str">
        <f>IF(LARGE((AA19,AD19,AG19,AJ19,AM19,AP19),4)=AA19,"CDU",IF(LARGE((AA19,AD19,AG19,AJ19,AM19,AP19),4)=AD19,"SPD",IF(LARGE((AA19,AD19,AG19,AJ19,AM19,AP19),4)=AG19,"AfD",IF(LARGE((AA19,AD19,AG19,AJ19,AM19,AP19),4)=AJ19,"Linke",IF(LARGE((AA19,AD19,AG19,AJ19,AM19,AP19),4)=AM19,"Grüne","FDP")))))</f>
        <v>FDP</v>
      </c>
      <c r="X19" s="148">
        <f>(LARGE((AA19,AD19,AG19,AJ19,AM19,AP19),1))-(LARGE((AA19,AD19,AG19,AJ19,AM19,AP19),2))</f>
        <v>5.0444838453403806E-2</v>
      </c>
      <c r="Y19" s="148">
        <f>(LARGE((AA19,AD19,AG19,AJ19,AM19,AP19),1))-(LARGE((AA19,AD19,AG19,AJ19,AM19,AP19),3))</f>
        <v>0.14304805097096318</v>
      </c>
      <c r="Z19" s="234">
        <f>(LARGE((AA19,AD19,AG19,AJ19,AM19,AP19),1))-(LARGE((AA19,AD19,AG19,AJ19,AM19,AP19),4))</f>
        <v>0.20287895448495022</v>
      </c>
      <c r="AA19" s="235">
        <v>0.26153659986636429</v>
      </c>
      <c r="AB19" s="94">
        <v>0.22103852420244915</v>
      </c>
      <c r="AC19" s="95">
        <f>IF(Tabelle1[[#This Row],[CDU ES 2021]]="","",Tabelle1[[#This Row],[CDU ES 2021]]/Tabelle1[[#This Row],[CDU ZS 2021]])</f>
        <v>1.183217273142952</v>
      </c>
      <c r="AD19" s="97">
        <v>0.3119814383197681</v>
      </c>
      <c r="AE19" s="97">
        <v>0.29270510327429444</v>
      </c>
      <c r="AF19" s="96">
        <f>IF(Tabelle1[[#This Row],[SPD ES 2021]]="","",Tabelle1[[#This Row],[SPD ES 2021]]/Tabelle1[[#This Row],[SPD ZS 2021]])</f>
        <v>1.0658558215413476</v>
      </c>
      <c r="AG19" s="99">
        <v>6.3876802634832613E-2</v>
      </c>
      <c r="AH19" s="99">
        <v>6.8744415830136116E-2</v>
      </c>
      <c r="AI19" s="98">
        <f>IF(Tabelle1[[#This Row],[AfD ES 2021]]="","",Tabelle1[[#This Row],[AfD ES 2021]]/Tabelle1[[#This Row],[AfD ZS 2021]])</f>
        <v>0.92919260224232436</v>
      </c>
      <c r="AJ19" s="100">
        <v>2.977339808174926E-2</v>
      </c>
      <c r="AK19" s="100">
        <v>3.3441950911862091E-2</v>
      </c>
      <c r="AL19" s="101">
        <f>IF(Tabelle1[[#This Row],[Linke ES 2021]]="","",Tabelle1[[#This Row],[Linke ES 2021]]/Tabelle1[[#This Row],[Linke ZS 2021]])</f>
        <v>0.89030087270382396</v>
      </c>
      <c r="AM19" s="103">
        <v>0.16893338734880492</v>
      </c>
      <c r="AN19" s="103">
        <v>0.18022284122562673</v>
      </c>
      <c r="AO19" s="102">
        <f>IF(Tabelle1[[#This Row],[Grüne ES 2021]]="","",Tabelle1[[#This Row],[Grüne ES 2021]]/Tabelle1[[#This Row],[Grüne ZS 2021]])</f>
        <v>0.9373583625691031</v>
      </c>
      <c r="AP19" s="104">
        <v>0.10910248383481788</v>
      </c>
      <c r="AQ19" s="105">
        <v>0.13487675408629843</v>
      </c>
      <c r="AR19" s="215">
        <f>IF(Tabelle1[[#This Row],[FDP ES 2021]]="","",Tabelle1[[#This Row],[FDP ES 2021]]/Tabelle1[[#This Row],[FDP ZS 2021]])</f>
        <v>0.80890502276627041</v>
      </c>
      <c r="AS19" s="214">
        <v>475.9</v>
      </c>
      <c r="AT19" s="186">
        <v>29803</v>
      </c>
      <c r="AU19" s="186">
        <v>24708</v>
      </c>
      <c r="AV19" s="186">
        <v>5.9</v>
      </c>
      <c r="AW19" s="186">
        <v>560.79999999999995</v>
      </c>
      <c r="AX19" s="186">
        <v>7.1</v>
      </c>
      <c r="AY19" s="187">
        <v>12.1</v>
      </c>
      <c r="AZ19" s="114" t="s">
        <v>1948</v>
      </c>
      <c r="BA19" s="6"/>
      <c r="BB19" s="6"/>
      <c r="BC19" s="6"/>
      <c r="BD19" s="6"/>
      <c r="BE19" s="6"/>
      <c r="BF19" s="6"/>
      <c r="BG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s="209" customFormat="1" ht="16.5" customHeight="1">
      <c r="A20" s="90">
        <f>SUBTOTAL(103,$B$2:$B20)</f>
        <v>19</v>
      </c>
      <c r="B20" s="48" t="s">
        <v>669</v>
      </c>
      <c r="C20" s="206" t="s">
        <v>1370</v>
      </c>
      <c r="D20" s="199" t="s">
        <v>14</v>
      </c>
      <c r="E20" s="190" t="s">
        <v>548</v>
      </c>
      <c r="F20" s="198" t="s">
        <v>25</v>
      </c>
      <c r="G20" s="219" t="str">
        <f>""</f>
        <v/>
      </c>
      <c r="H20" s="8"/>
      <c r="I20" s="8"/>
      <c r="J20" s="8" t="s">
        <v>924</v>
      </c>
      <c r="K20" s="8"/>
      <c r="L20" s="8" t="s">
        <v>921</v>
      </c>
      <c r="M20" s="53"/>
      <c r="N20" s="53"/>
      <c r="O20" s="9"/>
      <c r="P20" s="54"/>
      <c r="Q20" s="121" t="str">
        <f>""</f>
        <v/>
      </c>
      <c r="R20" s="55"/>
      <c r="S20" s="57"/>
      <c r="T20" s="147" t="str">
        <f>IF(MAX((AA20,AD20,AG20,AJ20,AM20,AP20))=AA20,"CDU",IF(MAX(AA20,AD20,AG20,AJ20,AM20,AP20)=AD20,"SPD",IF(MAX(AA20,AD20,AG20,AJ20,AM20,AP20)=AG20,"AfD",IF(MAX(AA20,AD20,AG20,AJ20,AM20,AP20)=AJ20,"Linke",IF(MAX(AA20,AD20,AG20,AJ20,AM20,AP20)=AM20,"Grüne","FDP")))))</f>
        <v>SPD</v>
      </c>
      <c r="U20" s="148" t="str">
        <f>IF(LARGE((AA20,AD20,AG20,AJ20,AM20,AP20),2)=AA20,"CDU",IF(LARGE((AA20,AD20,AG20,AJ20,AM20,AP20),2)=AD20,"SPD",IF(LARGE((AA20,AD20,AG20,AJ20,AM20,AP20),2)=AG20,"AfD",IF(LARGE((AA20,AD20,AG20,AJ20,AM20,AP20),2)=AJ20,"Linke",IF(LARGE((AA20,AD20,AG20,AJ20,AM20,AP20),2)=AM20,"Grüne","FDP")))))</f>
        <v>CDU</v>
      </c>
      <c r="V20" s="148" t="str">
        <f>IF(LARGE((AA20,AD20,AG20,AJ20,AM20,AP20),3)=AA20,"CDU",IF(LARGE((AA20,AD20,AG20,AJ20,AM20,AP20),3)=AD20,"SPD",IF(LARGE((AA20,AD20,AG20,AJ20,AM20,AP20),3)=AG20,"AfD",IF(LARGE((AA20,AD20,AG20,AJ20,AM20,AP20),3)=AJ20,"Linke",IF(LARGE((AA20,AD20,AG20,AJ20,AM20,AP20),3)=AM20,"Grüne","FDP")))))</f>
        <v>Grüne</v>
      </c>
      <c r="W20" s="148" t="str">
        <f>IF(LARGE((AA20,AD20,AG20,AJ20,AM20,AP20),4)=AA20,"CDU",IF(LARGE((AA20,AD20,AG20,AJ20,AM20,AP20),4)=AD20,"SPD",IF(LARGE((AA20,AD20,AG20,AJ20,AM20,AP20),4)=AG20,"AfD",IF(LARGE((AA20,AD20,AG20,AJ20,AM20,AP20),4)=AJ20,"Linke",IF(LARGE((AA20,AD20,AG20,AJ20,AM20,AP20),4)=AM20,"Grüne","FDP")))))</f>
        <v>FDP</v>
      </c>
      <c r="X20" s="148">
        <f>(LARGE((AA20,AD20,AG20,AJ20,AM20,AP20),1))-(LARGE((AA20,AD20,AG20,AJ20,AM20,AP20),2))</f>
        <v>5.0444838453403806E-2</v>
      </c>
      <c r="Y20" s="148">
        <f>(LARGE((AA20,AD20,AG20,AJ20,AM20,AP20),1))-(LARGE((AA20,AD20,AG20,AJ20,AM20,AP20),3))</f>
        <v>0.14304805097096318</v>
      </c>
      <c r="Z20" s="234">
        <f>(LARGE((AA20,AD20,AG20,AJ20,AM20,AP20),1))-(LARGE((AA20,AD20,AG20,AJ20,AM20,AP20),4))</f>
        <v>0.20287895448495022</v>
      </c>
      <c r="AA20" s="235">
        <v>0.26153659986636429</v>
      </c>
      <c r="AB20" s="94">
        <v>0.22103852420244915</v>
      </c>
      <c r="AC20" s="95">
        <f>IF(Tabelle1[[#This Row],[CDU ES 2021]]="","",Tabelle1[[#This Row],[CDU ES 2021]]/Tabelle1[[#This Row],[CDU ZS 2021]])</f>
        <v>1.183217273142952</v>
      </c>
      <c r="AD20" s="97">
        <v>0.3119814383197681</v>
      </c>
      <c r="AE20" s="97">
        <v>0.29270510327429444</v>
      </c>
      <c r="AF20" s="96">
        <f>IF(Tabelle1[[#This Row],[SPD ES 2021]]="","",Tabelle1[[#This Row],[SPD ES 2021]]/Tabelle1[[#This Row],[SPD ZS 2021]])</f>
        <v>1.0658558215413476</v>
      </c>
      <c r="AG20" s="99">
        <v>6.3876802634832613E-2</v>
      </c>
      <c r="AH20" s="99">
        <v>6.8744415830136116E-2</v>
      </c>
      <c r="AI20" s="98">
        <f>IF(Tabelle1[[#This Row],[AfD ES 2021]]="","",Tabelle1[[#This Row],[AfD ES 2021]]/Tabelle1[[#This Row],[AfD ZS 2021]])</f>
        <v>0.92919260224232436</v>
      </c>
      <c r="AJ20" s="100">
        <v>2.977339808174926E-2</v>
      </c>
      <c r="AK20" s="100">
        <v>3.3441950911862091E-2</v>
      </c>
      <c r="AL20" s="101">
        <f>IF(Tabelle1[[#This Row],[Linke ES 2021]]="","",Tabelle1[[#This Row],[Linke ES 2021]]/Tabelle1[[#This Row],[Linke ZS 2021]])</f>
        <v>0.89030087270382396</v>
      </c>
      <c r="AM20" s="103">
        <v>0.16893338734880492</v>
      </c>
      <c r="AN20" s="103">
        <v>0.18022284122562673</v>
      </c>
      <c r="AO20" s="102">
        <f>IF(Tabelle1[[#This Row],[Grüne ES 2021]]="","",Tabelle1[[#This Row],[Grüne ES 2021]]/Tabelle1[[#This Row],[Grüne ZS 2021]])</f>
        <v>0.9373583625691031</v>
      </c>
      <c r="AP20" s="104">
        <v>0.10910248383481788</v>
      </c>
      <c r="AQ20" s="105">
        <v>0.13487675408629843</v>
      </c>
      <c r="AR20" s="215">
        <f>IF(Tabelle1[[#This Row],[FDP ES 2021]]="","",Tabelle1[[#This Row],[FDP ES 2021]]/Tabelle1[[#This Row],[FDP ZS 2021]])</f>
        <v>0.80890502276627041</v>
      </c>
      <c r="AS20" s="214">
        <v>475.9</v>
      </c>
      <c r="AT20" s="186">
        <v>29803</v>
      </c>
      <c r="AU20" s="186">
        <v>24708</v>
      </c>
      <c r="AV20" s="186">
        <v>5.9</v>
      </c>
      <c r="AW20" s="186">
        <v>560.79999999999995</v>
      </c>
      <c r="AX20" s="186">
        <v>7.1</v>
      </c>
      <c r="AY20" s="187">
        <v>12.1</v>
      </c>
      <c r="AZ20" s="114" t="s">
        <v>1522</v>
      </c>
    </row>
    <row r="21" spans="1:84" ht="16.5" customHeight="1">
      <c r="A21" s="90">
        <f>SUBTOTAL(103,$B$2:$B21)</f>
        <v>20</v>
      </c>
      <c r="B21" s="48" t="s">
        <v>669</v>
      </c>
      <c r="C21" s="206" t="s">
        <v>702</v>
      </c>
      <c r="D21" s="200" t="s">
        <v>14</v>
      </c>
      <c r="E21" s="188" t="s">
        <v>538</v>
      </c>
      <c r="F21" s="222" t="s">
        <v>26</v>
      </c>
      <c r="G21" s="219" t="str">
        <f>""</f>
        <v/>
      </c>
      <c r="H21" s="42" t="s">
        <v>2171</v>
      </c>
      <c r="I21" s="10"/>
      <c r="J21" s="8" t="s">
        <v>924</v>
      </c>
      <c r="K21" s="10"/>
      <c r="L21" s="10" t="s">
        <v>921</v>
      </c>
      <c r="M21" s="67"/>
      <c r="N21" s="67"/>
      <c r="O21" s="59"/>
      <c r="P21" s="83"/>
      <c r="Q21" s="121" t="str">
        <f>""</f>
        <v/>
      </c>
      <c r="R21" s="60"/>
      <c r="S21" s="150"/>
      <c r="T21" s="147" t="str">
        <f>IF(MAX((AA21,AD21,AG21,AJ21,AM21,AP21))=AA21,"CDU",IF(MAX(AA21,AD21,AG21,AJ21,AM21,AP21)=AD21,"SPD",IF(MAX(AA21,AD21,AG21,AJ21,AM21,AP21)=AG21,"AfD",IF(MAX(AA21,AD21,AG21,AJ21,AM21,AP21)=AJ21,"Linke",IF(MAX(AA21,AD21,AG21,AJ21,AM21,AP21)=AM21,"Grüne","FDP")))))</f>
        <v>SPD</v>
      </c>
      <c r="U21" s="148" t="str">
        <f>IF(LARGE((AA21,AD21,AG21,AJ21,AM21,AP21),2)=AA21,"CDU",IF(LARGE((AA21,AD21,AG21,AJ21,AM21,AP21),2)=AD21,"SPD",IF(LARGE((AA21,AD21,AG21,AJ21,AM21,AP21),2)=AG21,"AfD",IF(LARGE((AA21,AD21,AG21,AJ21,AM21,AP21),2)=AJ21,"Linke",IF(LARGE((AA21,AD21,AG21,AJ21,AM21,AP21),2)=AM21,"Grüne","FDP")))))</f>
        <v>CDU</v>
      </c>
      <c r="V21" s="148" t="str">
        <f>IF(LARGE((AA21,AD21,AG21,AJ21,AM21,AP21),3)=AA21,"CDU",IF(LARGE((AA21,AD21,AG21,AJ21,AM21,AP21),3)=AD21,"SPD",IF(LARGE((AA21,AD21,AG21,AJ21,AM21,AP21),3)=AG21,"AfD",IF(LARGE((AA21,AD21,AG21,AJ21,AM21,AP21),3)=AJ21,"Linke",IF(LARGE((AA21,AD21,AG21,AJ21,AM21,AP21),3)=AM21,"Grüne","FDP")))))</f>
        <v>Grüne</v>
      </c>
      <c r="W21" s="148" t="str">
        <f>IF(LARGE((AA21,AD21,AG21,AJ21,AM21,AP21),4)=AA21,"CDU",IF(LARGE((AA21,AD21,AG21,AJ21,AM21,AP21),4)=AD21,"SPD",IF(LARGE((AA21,AD21,AG21,AJ21,AM21,AP21),4)=AG21,"AfD",IF(LARGE((AA21,AD21,AG21,AJ21,AM21,AP21),4)=AJ21,"Linke",IF(LARGE((AA21,AD21,AG21,AJ21,AM21,AP21),4)=AM21,"Grüne","FDP")))))</f>
        <v>FDP</v>
      </c>
      <c r="X21" s="148">
        <f>(LARGE((AA21,AD21,AG21,AJ21,AM21,AP21),1))-(LARGE((AA21,AD21,AG21,AJ21,AM21,AP21),2))</f>
        <v>4.0946250467365275E-2</v>
      </c>
      <c r="Y21" s="148">
        <f>(LARGE((AA21,AD21,AG21,AJ21,AM21,AP21),1))-(LARGE((AA21,AD21,AG21,AJ21,AM21,AP21),3))</f>
        <v>0.18320718681474146</v>
      </c>
      <c r="Z21" s="234">
        <f>(LARGE((AA21,AD21,AG21,AJ21,AM21,AP21),1))-(LARGE((AA21,AD21,AG21,AJ21,AM21,AP21),4))</f>
        <v>0.21622085914368577</v>
      </c>
      <c r="AA21" s="235">
        <v>0.27923180306995826</v>
      </c>
      <c r="AB21" s="94">
        <v>0.22336267117242076</v>
      </c>
      <c r="AC21" s="95">
        <f>IF(Tabelle1[[#This Row],[CDU ES 2021]]="","",Tabelle1[[#This Row],[CDU ES 2021]]/Tabelle1[[#This Row],[CDU ZS 2021]])</f>
        <v>1.2501274344736428</v>
      </c>
      <c r="AD21" s="97">
        <v>0.32017805353732354</v>
      </c>
      <c r="AE21" s="97">
        <v>0.2857690464781984</v>
      </c>
      <c r="AF21" s="96">
        <f>IF(Tabelle1[[#This Row],[SPD ES 2021]]="","",Tabelle1[[#This Row],[SPD ES 2021]]/Tabelle1[[#This Row],[SPD ZS 2021]])</f>
        <v>1.1204084469020694</v>
      </c>
      <c r="AG21" s="99">
        <v>7.093846946715307E-2</v>
      </c>
      <c r="AH21" s="99">
        <v>7.3270622651501777E-2</v>
      </c>
      <c r="AI21" s="98">
        <f>IF(Tabelle1[[#This Row],[AfD ES 2021]]="","",Tabelle1[[#This Row],[AfD ES 2021]]/Tabelle1[[#This Row],[AfD ZS 2021]])</f>
        <v>0.96817069242824416</v>
      </c>
      <c r="AJ21" s="100">
        <v>3.1336209945532996E-2</v>
      </c>
      <c r="AK21" s="100">
        <v>3.2623004564597886E-2</v>
      </c>
      <c r="AL21" s="101">
        <f>IF(Tabelle1[[#This Row],[Linke ES 2021]]="","",Tabelle1[[#This Row],[Linke ES 2021]]/Tabelle1[[#This Row],[Linke ZS 2021]])</f>
        <v>0.96055560681062147</v>
      </c>
      <c r="AM21" s="103">
        <v>0.13697086672258207</v>
      </c>
      <c r="AN21" s="103">
        <v>0.16826469623988097</v>
      </c>
      <c r="AO21" s="102">
        <f>IF(Tabelle1[[#This Row],[Grüne ES 2021]]="","",Tabelle1[[#This Row],[Grüne ES 2021]]/Tabelle1[[#This Row],[Grüne ZS 2021]])</f>
        <v>0.81402022993173873</v>
      </c>
      <c r="AP21" s="104">
        <v>0.10395719439363776</v>
      </c>
      <c r="AQ21" s="105">
        <v>0.1395859077497289</v>
      </c>
      <c r="AR21" s="215">
        <f>IF(Tabelle1[[#This Row],[FDP ES 2021]]="","",Tabelle1[[#This Row],[FDP ES 2021]]/Tabelle1[[#This Row],[FDP ZS 2021]])</f>
        <v>0.74475422390079826</v>
      </c>
      <c r="AS21" s="214">
        <v>240.5</v>
      </c>
      <c r="AT21" s="186">
        <v>31902</v>
      </c>
      <c r="AU21" s="186">
        <v>23952</v>
      </c>
      <c r="AV21" s="186">
        <v>5</v>
      </c>
      <c r="AW21" s="186">
        <v>609.79999999999995</v>
      </c>
      <c r="AX21" s="186">
        <v>6.8</v>
      </c>
      <c r="AY21" s="187">
        <v>11.6</v>
      </c>
      <c r="AZ21" s="115" t="s">
        <v>1446</v>
      </c>
      <c r="BA21" s="6"/>
      <c r="BB21" s="6"/>
      <c r="BC21" s="6"/>
      <c r="BD21" s="6"/>
      <c r="BE21" s="6"/>
      <c r="BF21" s="6"/>
      <c r="BG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spans="1:84" ht="16.5" customHeight="1">
      <c r="A22" s="90">
        <f>SUBTOTAL(103,$B$2:$B22)</f>
        <v>21</v>
      </c>
      <c r="B22" s="44" t="s">
        <v>697</v>
      </c>
      <c r="C22" s="201" t="s">
        <v>670</v>
      </c>
      <c r="D22" s="199" t="s">
        <v>14</v>
      </c>
      <c r="E22" s="189" t="s">
        <v>538</v>
      </c>
      <c r="F22" s="198" t="s">
        <v>26</v>
      </c>
      <c r="G22" s="219" t="str">
        <f>""</f>
        <v/>
      </c>
      <c r="H22" s="8"/>
      <c r="I22" s="8"/>
      <c r="J22" s="8" t="s">
        <v>927</v>
      </c>
      <c r="K22" s="11"/>
      <c r="L22" s="8" t="s">
        <v>922</v>
      </c>
      <c r="M22" s="53"/>
      <c r="N22" s="53"/>
      <c r="O22" s="9"/>
      <c r="P22" s="54"/>
      <c r="Q22" s="121" t="str">
        <f>""</f>
        <v/>
      </c>
      <c r="R22" s="55"/>
      <c r="S22" s="66" t="s">
        <v>631</v>
      </c>
      <c r="T22" s="147" t="str">
        <f>IF(MAX((AA22,AD22,AG22,AJ22,AM22,AP22))=AA22,"CDU",IF(MAX(AA22,AD22,AG22,AJ22,AM22,AP22)=AD22,"SPD",IF(MAX(AA22,AD22,AG22,AJ22,AM22,AP22)=AG22,"AfD",IF(MAX(AA22,AD22,AG22,AJ22,AM22,AP22)=AJ22,"Linke",IF(MAX(AA22,AD22,AG22,AJ22,AM22,AP22)=AM22,"Grüne","FDP")))))</f>
        <v>SPD</v>
      </c>
      <c r="U22" s="148" t="str">
        <f>IF(LARGE((AA22,AD22,AG22,AJ22,AM22,AP22),2)=AA22,"CDU",IF(LARGE((AA22,AD22,AG22,AJ22,AM22,AP22),2)=AD22,"SPD",IF(LARGE((AA22,AD22,AG22,AJ22,AM22,AP22),2)=AG22,"AfD",IF(LARGE((AA22,AD22,AG22,AJ22,AM22,AP22),2)=AJ22,"Linke",IF(LARGE((AA22,AD22,AG22,AJ22,AM22,AP22),2)=AM22,"Grüne","FDP")))))</f>
        <v>CDU</v>
      </c>
      <c r="V22" s="148" t="str">
        <f>IF(LARGE((AA22,AD22,AG22,AJ22,AM22,AP22),3)=AA22,"CDU",IF(LARGE((AA22,AD22,AG22,AJ22,AM22,AP22),3)=AD22,"SPD",IF(LARGE((AA22,AD22,AG22,AJ22,AM22,AP22),3)=AG22,"AfD",IF(LARGE((AA22,AD22,AG22,AJ22,AM22,AP22),3)=AJ22,"Linke",IF(LARGE((AA22,AD22,AG22,AJ22,AM22,AP22),3)=AM22,"Grüne","FDP")))))</f>
        <v>Grüne</v>
      </c>
      <c r="W22" s="148" t="str">
        <f>IF(LARGE((AA22,AD22,AG22,AJ22,AM22,AP22),4)=AA22,"CDU",IF(LARGE((AA22,AD22,AG22,AJ22,AM22,AP22),4)=AD22,"SPD",IF(LARGE((AA22,AD22,AG22,AJ22,AM22,AP22),4)=AG22,"AfD",IF(LARGE((AA22,AD22,AG22,AJ22,AM22,AP22),4)=AJ22,"Linke",IF(LARGE((AA22,AD22,AG22,AJ22,AM22,AP22),4)=AM22,"Grüne","FDP")))))</f>
        <v>FDP</v>
      </c>
      <c r="X22" s="148">
        <f>(LARGE((AA22,AD22,AG22,AJ22,AM22,AP22),1))-(LARGE((AA22,AD22,AG22,AJ22,AM22,AP22),2))</f>
        <v>4.0946250467365275E-2</v>
      </c>
      <c r="Y22" s="148">
        <f>(LARGE((AA22,AD22,AG22,AJ22,AM22,AP22),1))-(LARGE((AA22,AD22,AG22,AJ22,AM22,AP22),3))</f>
        <v>0.18320718681474146</v>
      </c>
      <c r="Z22" s="234">
        <f>(LARGE((AA22,AD22,AG22,AJ22,AM22,AP22),1))-(LARGE((AA22,AD22,AG22,AJ22,AM22,AP22),4))</f>
        <v>0.21622085914368577</v>
      </c>
      <c r="AA22" s="235">
        <v>0.27923180306995826</v>
      </c>
      <c r="AB22" s="94">
        <v>0.22336267117242076</v>
      </c>
      <c r="AC22" s="95">
        <f>IF(Tabelle1[[#This Row],[CDU ES 2021]]="","",Tabelle1[[#This Row],[CDU ES 2021]]/Tabelle1[[#This Row],[CDU ZS 2021]])</f>
        <v>1.2501274344736428</v>
      </c>
      <c r="AD22" s="97">
        <v>0.32017805353732354</v>
      </c>
      <c r="AE22" s="97">
        <v>0.2857690464781984</v>
      </c>
      <c r="AF22" s="96">
        <f>IF(Tabelle1[[#This Row],[SPD ES 2021]]="","",Tabelle1[[#This Row],[SPD ES 2021]]/Tabelle1[[#This Row],[SPD ZS 2021]])</f>
        <v>1.1204084469020694</v>
      </c>
      <c r="AG22" s="99">
        <v>7.093846946715307E-2</v>
      </c>
      <c r="AH22" s="99">
        <v>7.3270622651501777E-2</v>
      </c>
      <c r="AI22" s="98">
        <f>IF(Tabelle1[[#This Row],[AfD ES 2021]]="","",Tabelle1[[#This Row],[AfD ES 2021]]/Tabelle1[[#This Row],[AfD ZS 2021]])</f>
        <v>0.96817069242824416</v>
      </c>
      <c r="AJ22" s="100">
        <v>3.1336209945532996E-2</v>
      </c>
      <c r="AK22" s="100">
        <v>3.2623004564597886E-2</v>
      </c>
      <c r="AL22" s="101">
        <f>IF(Tabelle1[[#This Row],[Linke ES 2021]]="","",Tabelle1[[#This Row],[Linke ES 2021]]/Tabelle1[[#This Row],[Linke ZS 2021]])</f>
        <v>0.96055560681062147</v>
      </c>
      <c r="AM22" s="103">
        <v>0.13697086672258207</v>
      </c>
      <c r="AN22" s="103">
        <v>0.16826469623988097</v>
      </c>
      <c r="AO22" s="102">
        <f>IF(Tabelle1[[#This Row],[Grüne ES 2021]]="","",Tabelle1[[#This Row],[Grüne ES 2021]]/Tabelle1[[#This Row],[Grüne ZS 2021]])</f>
        <v>0.81402022993173873</v>
      </c>
      <c r="AP22" s="104">
        <v>0.10395719439363776</v>
      </c>
      <c r="AQ22" s="105">
        <v>0.1395859077497289</v>
      </c>
      <c r="AR22" s="215">
        <f>IF(Tabelle1[[#This Row],[FDP ES 2021]]="","",Tabelle1[[#This Row],[FDP ES 2021]]/Tabelle1[[#This Row],[FDP ZS 2021]])</f>
        <v>0.74475422390079826</v>
      </c>
      <c r="AS22" s="214">
        <v>240.5</v>
      </c>
      <c r="AT22" s="186">
        <v>31902</v>
      </c>
      <c r="AU22" s="186">
        <v>23952</v>
      </c>
      <c r="AV22" s="186">
        <v>5</v>
      </c>
      <c r="AW22" s="186">
        <v>609.79999999999995</v>
      </c>
      <c r="AX22" s="186">
        <v>6.8</v>
      </c>
      <c r="AY22" s="187">
        <v>11.6</v>
      </c>
      <c r="AZ22" s="114" t="s">
        <v>2070</v>
      </c>
      <c r="BA22" s="6"/>
      <c r="BB22" s="6"/>
      <c r="BC22" s="6"/>
      <c r="BD22" s="6"/>
      <c r="BE22" s="6"/>
      <c r="BF22" s="6"/>
      <c r="BG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</row>
    <row r="23" spans="1:84" ht="16.5" customHeight="1">
      <c r="A23" s="90">
        <f>SUBTOTAL(103,$B$2:$B23)</f>
        <v>22</v>
      </c>
      <c r="B23" s="44" t="s">
        <v>697</v>
      </c>
      <c r="C23" s="201" t="s">
        <v>943</v>
      </c>
      <c r="D23" s="199" t="s">
        <v>14</v>
      </c>
      <c r="E23" s="189" t="s">
        <v>526</v>
      </c>
      <c r="F23" s="198" t="s">
        <v>27</v>
      </c>
      <c r="G23" s="219" t="str">
        <f>""</f>
        <v/>
      </c>
      <c r="H23" s="8"/>
      <c r="I23" s="8"/>
      <c r="J23" s="8" t="s">
        <v>927</v>
      </c>
      <c r="K23" s="11"/>
      <c r="L23" s="8" t="s">
        <v>922</v>
      </c>
      <c r="M23" s="53"/>
      <c r="N23" s="53"/>
      <c r="O23" s="9"/>
      <c r="P23" s="54"/>
      <c r="Q23" s="121" t="str">
        <f>""</f>
        <v/>
      </c>
      <c r="R23" s="55"/>
      <c r="S23" s="57"/>
      <c r="T23" s="147" t="str">
        <f>IF(MAX((AA23,AD23,AG23,AJ23,AM23,AP23))=AA23,"CDU",IF(MAX(AA23,AD23,AG23,AJ23,AM23,AP23)=AD23,"SPD",IF(MAX(AA23,AD23,AG23,AJ23,AM23,AP23)=AG23,"AfD",IF(MAX(AA23,AD23,AG23,AJ23,AM23,AP23)=AJ23,"Linke",IF(MAX(AA23,AD23,AG23,AJ23,AM23,AP23)=AM23,"Grüne","FDP")))))</f>
        <v>SPD</v>
      </c>
      <c r="U23" s="148" t="str">
        <f>IF(LARGE((AA23,AD23,AG23,AJ23,AM23,AP23),2)=AA23,"CDU",IF(LARGE((AA23,AD23,AG23,AJ23,AM23,AP23),2)=AD23,"SPD",IF(LARGE((AA23,AD23,AG23,AJ23,AM23,AP23),2)=AG23,"AfD",IF(LARGE((AA23,AD23,AG23,AJ23,AM23,AP23),2)=AJ23,"Linke",IF(LARGE((AA23,AD23,AG23,AJ23,AM23,AP23),2)=AM23,"Grüne","FDP")))))</f>
        <v>CDU</v>
      </c>
      <c r="V23" s="148" t="str">
        <f>IF(LARGE((AA23,AD23,AG23,AJ23,AM23,AP23),3)=AA23,"CDU",IF(LARGE((AA23,AD23,AG23,AJ23,AM23,AP23),3)=AD23,"SPD",IF(LARGE((AA23,AD23,AG23,AJ23,AM23,AP23),3)=AG23,"AfD",IF(LARGE((AA23,AD23,AG23,AJ23,AM23,AP23),3)=AJ23,"Linke",IF(LARGE((AA23,AD23,AG23,AJ23,AM23,AP23),3)=AM23,"Grüne","FDP")))))</f>
        <v>Grüne</v>
      </c>
      <c r="W23" s="148" t="str">
        <f>IF(LARGE((AA23,AD23,AG23,AJ23,AM23,AP23),4)=AA23,"CDU",IF(LARGE((AA23,AD23,AG23,AJ23,AM23,AP23),4)=AD23,"SPD",IF(LARGE((AA23,AD23,AG23,AJ23,AM23,AP23),4)=AG23,"AfD",IF(LARGE((AA23,AD23,AG23,AJ23,AM23,AP23),4)=AJ23,"Linke",IF(LARGE((AA23,AD23,AG23,AJ23,AM23,AP23),4)=AM23,"Grüne","FDP")))))</f>
        <v>FDP</v>
      </c>
      <c r="X23" s="148">
        <f>(LARGE((AA23,AD23,AG23,AJ23,AM23,AP23),1))-(LARGE((AA23,AD23,AG23,AJ23,AM23,AP23),2))</f>
        <v>3.3309589466186118E-2</v>
      </c>
      <c r="Y23" s="148">
        <f>(LARGE((AA23,AD23,AG23,AJ23,AM23,AP23),1))-(LARGE((AA23,AD23,AG23,AJ23,AM23,AP23),3))</f>
        <v>0.20233301126305617</v>
      </c>
      <c r="Z23" s="234">
        <f>(LARGE((AA23,AD23,AG23,AJ23,AM23,AP23),1))-(LARGE((AA23,AD23,AG23,AJ23,AM23,AP23),4))</f>
        <v>0.24278691877481645</v>
      </c>
      <c r="AA23" s="235">
        <v>0.30319977995782527</v>
      </c>
      <c r="AB23" s="94">
        <v>0.2505106856571292</v>
      </c>
      <c r="AC23" s="95">
        <f>IF(Tabelle1[[#This Row],[CDU ES 2021]]="","",Tabelle1[[#This Row],[CDU ES 2021]]/Tabelle1[[#This Row],[CDU ZS 2021]])</f>
        <v>1.2103267338176982</v>
      </c>
      <c r="AD23" s="97">
        <v>0.33650936942401138</v>
      </c>
      <c r="AE23" s="97">
        <v>0.29950833298113633</v>
      </c>
      <c r="AF23" s="96">
        <f>IF(Tabelle1[[#This Row],[SPD ES 2021]]="","",Tabelle1[[#This Row],[SPD ES 2021]]/Tabelle1[[#This Row],[SPD ZS 2021]])</f>
        <v>1.1235392554009689</v>
      </c>
      <c r="AG23" s="99">
        <v>6.8036758327397362E-2</v>
      </c>
      <c r="AH23" s="99">
        <v>7.0953608610512378E-2</v>
      </c>
      <c r="AI23" s="98">
        <f>IF(Tabelle1[[#This Row],[AfD ES 2021]]="","",Tabelle1[[#This Row],[AfD ES 2021]]/Tabelle1[[#This Row],[AfD ZS 2021]])</f>
        <v>0.95889074086243364</v>
      </c>
      <c r="AJ23" s="100">
        <v>2.9070956548723121E-2</v>
      </c>
      <c r="AK23" s="100">
        <v>2.8429342236873618E-2</v>
      </c>
      <c r="AL23" s="101">
        <f>IF(Tabelle1[[#This Row],[Linke ES 2021]]="","",Tabelle1[[#This Row],[Linke ES 2021]]/Tabelle1[[#This Row],[Linke ZS 2021]])</f>
        <v>1.0225687357274595</v>
      </c>
      <c r="AM23" s="103">
        <v>0.13417635816095522</v>
      </c>
      <c r="AN23" s="103">
        <v>0.15717847935421156</v>
      </c>
      <c r="AO23" s="102">
        <f>IF(Tabelle1[[#This Row],[Grüne ES 2021]]="","",Tabelle1[[#This Row],[Grüne ES 2021]]/Tabelle1[[#This Row],[Grüne ZS 2021]])</f>
        <v>0.85365603937788692</v>
      </c>
      <c r="AP23" s="104">
        <v>9.3722450649194947E-2</v>
      </c>
      <c r="AQ23" s="105">
        <v>0.1266923066086246</v>
      </c>
      <c r="AR23" s="215">
        <f>IF(Tabelle1[[#This Row],[FDP ES 2021]]="","",Tabelle1[[#This Row],[FDP ES 2021]]/Tabelle1[[#This Row],[FDP ZS 2021]])</f>
        <v>0.73976434053506113</v>
      </c>
      <c r="AS23" s="214">
        <v>143.9</v>
      </c>
      <c r="AT23" s="186">
        <v>27539</v>
      </c>
      <c r="AU23" s="186">
        <v>23411</v>
      </c>
      <c r="AV23" s="186">
        <v>6.1</v>
      </c>
      <c r="AW23" s="186">
        <v>630.20000000000005</v>
      </c>
      <c r="AX23" s="186">
        <v>6.3</v>
      </c>
      <c r="AY23" s="187">
        <v>14.3</v>
      </c>
      <c r="AZ23" s="114" t="s">
        <v>1781</v>
      </c>
      <c r="BA23" s="6"/>
      <c r="BB23" s="6"/>
      <c r="BC23" s="6"/>
      <c r="BD23" s="6"/>
      <c r="BE23" s="6"/>
      <c r="BF23" s="6"/>
      <c r="BG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pans="1:84" ht="16.5" customHeight="1">
      <c r="A24" s="90">
        <f>SUBTOTAL(103,$B$2:$B24)</f>
        <v>23</v>
      </c>
      <c r="B24" s="48" t="s">
        <v>669</v>
      </c>
      <c r="C24" s="206" t="s">
        <v>703</v>
      </c>
      <c r="D24" s="199" t="s">
        <v>14</v>
      </c>
      <c r="E24" s="190" t="s">
        <v>526</v>
      </c>
      <c r="F24" s="198" t="s">
        <v>27</v>
      </c>
      <c r="G24" s="219" t="str">
        <f>""</f>
        <v/>
      </c>
      <c r="H24" s="8"/>
      <c r="I24" s="8"/>
      <c r="J24" s="8" t="s">
        <v>924</v>
      </c>
      <c r="K24" s="8"/>
      <c r="L24" s="8" t="s">
        <v>922</v>
      </c>
      <c r="M24" s="53"/>
      <c r="N24" s="53"/>
      <c r="O24" s="9"/>
      <c r="P24" s="54"/>
      <c r="Q24" s="121" t="str">
        <f>""</f>
        <v/>
      </c>
      <c r="R24" s="55"/>
      <c r="S24" s="57"/>
      <c r="T24" s="147" t="str">
        <f>IF(MAX((AA24,AD24,AG24,AJ24,AM24,AP24))=AA24,"CDU",IF(MAX(AA24,AD24,AG24,AJ24,AM24,AP24)=AD24,"SPD",IF(MAX(AA24,AD24,AG24,AJ24,AM24,AP24)=AG24,"AfD",IF(MAX(AA24,AD24,AG24,AJ24,AM24,AP24)=AJ24,"Linke",IF(MAX(AA24,AD24,AG24,AJ24,AM24,AP24)=AM24,"Grüne","FDP")))))</f>
        <v>SPD</v>
      </c>
      <c r="U24" s="148" t="str">
        <f>IF(LARGE((AA24,AD24,AG24,AJ24,AM24,AP24),2)=AA24,"CDU",IF(LARGE((AA24,AD24,AG24,AJ24,AM24,AP24),2)=AD24,"SPD",IF(LARGE((AA24,AD24,AG24,AJ24,AM24,AP24),2)=AG24,"AfD",IF(LARGE((AA24,AD24,AG24,AJ24,AM24,AP24),2)=AJ24,"Linke",IF(LARGE((AA24,AD24,AG24,AJ24,AM24,AP24),2)=AM24,"Grüne","FDP")))))</f>
        <v>CDU</v>
      </c>
      <c r="V24" s="148" t="str">
        <f>IF(LARGE((AA24,AD24,AG24,AJ24,AM24,AP24),3)=AA24,"CDU",IF(LARGE((AA24,AD24,AG24,AJ24,AM24,AP24),3)=AD24,"SPD",IF(LARGE((AA24,AD24,AG24,AJ24,AM24,AP24),3)=AG24,"AfD",IF(LARGE((AA24,AD24,AG24,AJ24,AM24,AP24),3)=AJ24,"Linke",IF(LARGE((AA24,AD24,AG24,AJ24,AM24,AP24),3)=AM24,"Grüne","FDP")))))</f>
        <v>Grüne</v>
      </c>
      <c r="W24" s="148" t="str">
        <f>IF(LARGE((AA24,AD24,AG24,AJ24,AM24,AP24),4)=AA24,"CDU",IF(LARGE((AA24,AD24,AG24,AJ24,AM24,AP24),4)=AD24,"SPD",IF(LARGE((AA24,AD24,AG24,AJ24,AM24,AP24),4)=AG24,"AfD",IF(LARGE((AA24,AD24,AG24,AJ24,AM24,AP24),4)=AJ24,"Linke",IF(LARGE((AA24,AD24,AG24,AJ24,AM24,AP24),4)=AM24,"Grüne","FDP")))))</f>
        <v>FDP</v>
      </c>
      <c r="X24" s="148">
        <f>(LARGE((AA24,AD24,AG24,AJ24,AM24,AP24),1))-(LARGE((AA24,AD24,AG24,AJ24,AM24,AP24),2))</f>
        <v>3.3309589466186118E-2</v>
      </c>
      <c r="Y24" s="148">
        <f>(LARGE((AA24,AD24,AG24,AJ24,AM24,AP24),1))-(LARGE((AA24,AD24,AG24,AJ24,AM24,AP24),3))</f>
        <v>0.20233301126305617</v>
      </c>
      <c r="Z24" s="234">
        <f>(LARGE((AA24,AD24,AG24,AJ24,AM24,AP24),1))-(LARGE((AA24,AD24,AG24,AJ24,AM24,AP24),4))</f>
        <v>0.24278691877481645</v>
      </c>
      <c r="AA24" s="235">
        <v>0.30319977995782527</v>
      </c>
      <c r="AB24" s="94">
        <v>0.2505106856571292</v>
      </c>
      <c r="AC24" s="95">
        <f>IF(Tabelle1[[#This Row],[CDU ES 2021]]="","",Tabelle1[[#This Row],[CDU ES 2021]]/Tabelle1[[#This Row],[CDU ZS 2021]])</f>
        <v>1.2103267338176982</v>
      </c>
      <c r="AD24" s="97">
        <v>0.33650936942401138</v>
      </c>
      <c r="AE24" s="97">
        <v>0.29950833298113633</v>
      </c>
      <c r="AF24" s="96">
        <f>IF(Tabelle1[[#This Row],[SPD ES 2021]]="","",Tabelle1[[#This Row],[SPD ES 2021]]/Tabelle1[[#This Row],[SPD ZS 2021]])</f>
        <v>1.1235392554009689</v>
      </c>
      <c r="AG24" s="99">
        <v>6.8036758327397362E-2</v>
      </c>
      <c r="AH24" s="99">
        <v>7.0953608610512378E-2</v>
      </c>
      <c r="AI24" s="98">
        <f>IF(Tabelle1[[#This Row],[AfD ES 2021]]="","",Tabelle1[[#This Row],[AfD ES 2021]]/Tabelle1[[#This Row],[AfD ZS 2021]])</f>
        <v>0.95889074086243364</v>
      </c>
      <c r="AJ24" s="100">
        <v>2.9070956548723121E-2</v>
      </c>
      <c r="AK24" s="100">
        <v>2.8429342236873618E-2</v>
      </c>
      <c r="AL24" s="101">
        <f>IF(Tabelle1[[#This Row],[Linke ES 2021]]="","",Tabelle1[[#This Row],[Linke ES 2021]]/Tabelle1[[#This Row],[Linke ZS 2021]])</f>
        <v>1.0225687357274595</v>
      </c>
      <c r="AM24" s="103">
        <v>0.13417635816095522</v>
      </c>
      <c r="AN24" s="103">
        <v>0.15717847935421156</v>
      </c>
      <c r="AO24" s="102">
        <f>IF(Tabelle1[[#This Row],[Grüne ES 2021]]="","",Tabelle1[[#This Row],[Grüne ES 2021]]/Tabelle1[[#This Row],[Grüne ZS 2021]])</f>
        <v>0.85365603937788692</v>
      </c>
      <c r="AP24" s="104">
        <v>9.3722450649194947E-2</v>
      </c>
      <c r="AQ24" s="105">
        <v>0.1266923066086246</v>
      </c>
      <c r="AR24" s="215">
        <f>IF(Tabelle1[[#This Row],[FDP ES 2021]]="","",Tabelle1[[#This Row],[FDP ES 2021]]/Tabelle1[[#This Row],[FDP ZS 2021]])</f>
        <v>0.73976434053506113</v>
      </c>
      <c r="AS24" s="214">
        <v>143.9</v>
      </c>
      <c r="AT24" s="186">
        <v>27539</v>
      </c>
      <c r="AU24" s="186">
        <v>23411</v>
      </c>
      <c r="AV24" s="186">
        <v>6.1</v>
      </c>
      <c r="AW24" s="186">
        <v>630.20000000000005</v>
      </c>
      <c r="AX24" s="186">
        <v>6.3</v>
      </c>
      <c r="AY24" s="187">
        <v>14.3</v>
      </c>
      <c r="AZ24" s="114" t="s">
        <v>1809</v>
      </c>
      <c r="BA24" s="6"/>
      <c r="BB24" s="6"/>
      <c r="BC24" s="6"/>
      <c r="BD24" s="6"/>
      <c r="BE24" s="6"/>
      <c r="BF24" s="6"/>
      <c r="BG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6.5" customHeight="1">
      <c r="A25" s="90">
        <f>SUBTOTAL(103,$B$2:$B25)</f>
        <v>24</v>
      </c>
      <c r="B25" s="47" t="s">
        <v>751</v>
      </c>
      <c r="C25" s="205" t="s">
        <v>944</v>
      </c>
      <c r="D25" s="199" t="s">
        <v>14</v>
      </c>
      <c r="E25" s="189" t="s">
        <v>526</v>
      </c>
      <c r="F25" s="198" t="s">
        <v>27</v>
      </c>
      <c r="G25" s="219" t="str">
        <f>""</f>
        <v/>
      </c>
      <c r="H25" s="8"/>
      <c r="I25" s="8"/>
      <c r="J25" s="8" t="s">
        <v>927</v>
      </c>
      <c r="K25" s="11"/>
      <c r="L25" s="11" t="s">
        <v>922</v>
      </c>
      <c r="M25" s="53"/>
      <c r="N25" s="53"/>
      <c r="O25" s="9"/>
      <c r="P25" s="54"/>
      <c r="Q25" s="121" t="str">
        <f>""</f>
        <v/>
      </c>
      <c r="R25" s="55"/>
      <c r="S25" s="57"/>
      <c r="T25" s="147" t="str">
        <f>IF(MAX((AA25,AD25,AG25,AJ25,AM25,AP25))=AA25,"CDU",IF(MAX(AA25,AD25,AG25,AJ25,AM25,AP25)=AD25,"SPD",IF(MAX(AA25,AD25,AG25,AJ25,AM25,AP25)=AG25,"AfD",IF(MAX(AA25,AD25,AG25,AJ25,AM25,AP25)=AJ25,"Linke",IF(MAX(AA25,AD25,AG25,AJ25,AM25,AP25)=AM25,"Grüne","FDP")))))</f>
        <v>SPD</v>
      </c>
      <c r="U25" s="148" t="str">
        <f>IF(LARGE((AA25,AD25,AG25,AJ25,AM25,AP25),2)=AA25,"CDU",IF(LARGE((AA25,AD25,AG25,AJ25,AM25,AP25),2)=AD25,"SPD",IF(LARGE((AA25,AD25,AG25,AJ25,AM25,AP25),2)=AG25,"AfD",IF(LARGE((AA25,AD25,AG25,AJ25,AM25,AP25),2)=AJ25,"Linke",IF(LARGE((AA25,AD25,AG25,AJ25,AM25,AP25),2)=AM25,"Grüne","FDP")))))</f>
        <v>CDU</v>
      </c>
      <c r="V25" s="148" t="str">
        <f>IF(LARGE((AA25,AD25,AG25,AJ25,AM25,AP25),3)=AA25,"CDU",IF(LARGE((AA25,AD25,AG25,AJ25,AM25,AP25),3)=AD25,"SPD",IF(LARGE((AA25,AD25,AG25,AJ25,AM25,AP25),3)=AG25,"AfD",IF(LARGE((AA25,AD25,AG25,AJ25,AM25,AP25),3)=AJ25,"Linke",IF(LARGE((AA25,AD25,AG25,AJ25,AM25,AP25),3)=AM25,"Grüne","FDP")))))</f>
        <v>Grüne</v>
      </c>
      <c r="W25" s="148" t="str">
        <f>IF(LARGE((AA25,AD25,AG25,AJ25,AM25,AP25),4)=AA25,"CDU",IF(LARGE((AA25,AD25,AG25,AJ25,AM25,AP25),4)=AD25,"SPD",IF(LARGE((AA25,AD25,AG25,AJ25,AM25,AP25),4)=AG25,"AfD",IF(LARGE((AA25,AD25,AG25,AJ25,AM25,AP25),4)=AJ25,"Linke",IF(LARGE((AA25,AD25,AG25,AJ25,AM25,AP25),4)=AM25,"Grüne","FDP")))))</f>
        <v>FDP</v>
      </c>
      <c r="X25" s="148">
        <f>(LARGE((AA25,AD25,AG25,AJ25,AM25,AP25),1))-(LARGE((AA25,AD25,AG25,AJ25,AM25,AP25),2))</f>
        <v>3.3309589466186007E-2</v>
      </c>
      <c r="Y25" s="148">
        <f>(LARGE((AA25,AD25,AG25,AJ25,AM25,AP25),1))-(LARGE((AA25,AD25,AG25,AJ25,AM25,AP25),3))</f>
        <v>0.202333011263056</v>
      </c>
      <c r="Z25" s="234">
        <f>(LARGE((AA25,AD25,AG25,AJ25,AM25,AP25),1))-(LARGE((AA25,AD25,AG25,AJ25,AM25,AP25),4))</f>
        <v>0.24278691877481609</v>
      </c>
      <c r="AA25" s="235">
        <v>0.30319977995782499</v>
      </c>
      <c r="AB25" s="94">
        <v>0.25051068565712897</v>
      </c>
      <c r="AC25" s="95">
        <f>IF(Tabelle1[[#This Row],[CDU ES 2021]]="","",Tabelle1[[#This Row],[CDU ES 2021]]/Tabelle1[[#This Row],[CDU ZS 2021]])</f>
        <v>1.2103267338176982</v>
      </c>
      <c r="AD25" s="97">
        <v>0.336509369424011</v>
      </c>
      <c r="AE25" s="97">
        <v>0.29950833298113599</v>
      </c>
      <c r="AF25" s="96">
        <f>IF(Tabelle1[[#This Row],[SPD ES 2021]]="","",Tabelle1[[#This Row],[SPD ES 2021]]/Tabelle1[[#This Row],[SPD ZS 2021]])</f>
        <v>1.1235392554009689</v>
      </c>
      <c r="AG25" s="99">
        <v>6.8036758327397404E-2</v>
      </c>
      <c r="AH25" s="99">
        <v>7.0953608610512406E-2</v>
      </c>
      <c r="AI25" s="98">
        <f>IF(Tabelle1[[#This Row],[AfD ES 2021]]="","",Tabelle1[[#This Row],[AfD ES 2021]]/Tabelle1[[#This Row],[AfD ZS 2021]])</f>
        <v>0.95889074086243375</v>
      </c>
      <c r="AJ25" s="100">
        <v>2.90709565487231E-2</v>
      </c>
      <c r="AK25" s="100">
        <v>2.84293422368736E-2</v>
      </c>
      <c r="AL25" s="101">
        <f>IF(Tabelle1[[#This Row],[Linke ES 2021]]="","",Tabelle1[[#This Row],[Linke ES 2021]]/Tabelle1[[#This Row],[Linke ZS 2021]])</f>
        <v>1.0225687357274593</v>
      </c>
      <c r="AM25" s="103">
        <v>0.13417635816095499</v>
      </c>
      <c r="AN25" s="103">
        <v>0.157178479354212</v>
      </c>
      <c r="AO25" s="102">
        <f>IF(Tabelle1[[#This Row],[Grüne ES 2021]]="","",Tabelle1[[#This Row],[Grüne ES 2021]]/Tabelle1[[#This Row],[Grüne ZS 2021]])</f>
        <v>0.85365603937788315</v>
      </c>
      <c r="AP25" s="104">
        <v>9.3722450649194905E-2</v>
      </c>
      <c r="AQ25" s="105">
        <v>0.12669230660862499</v>
      </c>
      <c r="AR25" s="215">
        <f>IF(Tabelle1[[#This Row],[FDP ES 2021]]="","",Tabelle1[[#This Row],[FDP ES 2021]]/Tabelle1[[#This Row],[FDP ZS 2021]])</f>
        <v>0.73976434053505857</v>
      </c>
      <c r="AS25" s="214">
        <v>143.9</v>
      </c>
      <c r="AT25" s="186">
        <v>27539</v>
      </c>
      <c r="AU25" s="186">
        <v>23411</v>
      </c>
      <c r="AV25" s="186">
        <v>6.1</v>
      </c>
      <c r="AW25" s="186">
        <v>630.20000000000005</v>
      </c>
      <c r="AX25" s="186">
        <v>6.3</v>
      </c>
      <c r="AY25" s="187">
        <v>14.3</v>
      </c>
      <c r="AZ25" s="114" t="s">
        <v>2119</v>
      </c>
      <c r="BA25" s="6"/>
      <c r="BB25" s="6"/>
      <c r="BC25" s="6"/>
      <c r="BD25" s="6"/>
      <c r="BE25" s="6"/>
      <c r="BF25" s="6"/>
      <c r="BG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s="209" customFormat="1" ht="16.5" customHeight="1">
      <c r="A26" s="90">
        <f>SUBTOTAL(103,$B$2:$B26)</f>
        <v>25</v>
      </c>
      <c r="B26" s="45" t="s">
        <v>932</v>
      </c>
      <c r="C26" s="203" t="s">
        <v>945</v>
      </c>
      <c r="D26" s="199" t="s">
        <v>14</v>
      </c>
      <c r="E26" s="189" t="s">
        <v>614</v>
      </c>
      <c r="F26" s="222" t="s">
        <v>28</v>
      </c>
      <c r="G26" s="225" t="s">
        <v>2184</v>
      </c>
      <c r="H26" s="8"/>
      <c r="I26" s="8"/>
      <c r="J26" s="8" t="s">
        <v>927</v>
      </c>
      <c r="K26" s="11"/>
      <c r="L26" s="8" t="s">
        <v>922</v>
      </c>
      <c r="M26" s="53"/>
      <c r="N26" s="53"/>
      <c r="O26" s="9"/>
      <c r="P26" s="54"/>
      <c r="Q26" s="121" t="str">
        <f>""</f>
        <v/>
      </c>
      <c r="R26" s="55"/>
      <c r="S26" s="57"/>
      <c r="T26" s="147" t="str">
        <f>IF(MAX((AA26,AD26,AG26,AJ26,AM26,AP26))=AA26,"CDU",IF(MAX(AA26,AD26,AG26,AJ26,AM26,AP26)=AD26,"SPD",IF(MAX(AA26,AD26,AG26,AJ26,AM26,AP26)=AG26,"AfD",IF(MAX(AA26,AD26,AG26,AJ26,AM26,AP26)=AJ26,"Linke",IF(MAX(AA26,AD26,AG26,AJ26,AM26,AP26)=AM26,"Grüne","FDP")))))</f>
        <v>SPD</v>
      </c>
      <c r="U26" s="148" t="str">
        <f>IF(LARGE((AA26,AD26,AG26,AJ26,AM26,AP26),2)=AA26,"CDU",IF(LARGE((AA26,AD26,AG26,AJ26,AM26,AP26),2)=AD26,"SPD",IF(LARGE((AA26,AD26,AG26,AJ26,AM26,AP26),2)=AG26,"AfD",IF(LARGE((AA26,AD26,AG26,AJ26,AM26,AP26),2)=AJ26,"Linke",IF(LARGE((AA26,AD26,AG26,AJ26,AM26,AP26),2)=AM26,"Grüne","FDP")))))</f>
        <v>CDU</v>
      </c>
      <c r="V26" s="148" t="str">
        <f>IF(LARGE((AA26,AD26,AG26,AJ26,AM26,AP26),3)=AA26,"CDU",IF(LARGE((AA26,AD26,AG26,AJ26,AM26,AP26),3)=AD26,"SPD",IF(LARGE((AA26,AD26,AG26,AJ26,AM26,AP26),3)=AG26,"AfD",IF(LARGE((AA26,AD26,AG26,AJ26,AM26,AP26),3)=AJ26,"Linke",IF(LARGE((AA26,AD26,AG26,AJ26,AM26,AP26),3)=AM26,"Grüne","FDP")))))</f>
        <v>Grüne</v>
      </c>
      <c r="W26" s="148" t="str">
        <f>IF(LARGE((AA26,AD26,AG26,AJ26,AM26,AP26),4)=AA26,"CDU",IF(LARGE((AA26,AD26,AG26,AJ26,AM26,AP26),4)=AD26,"SPD",IF(LARGE((AA26,AD26,AG26,AJ26,AM26,AP26),4)=AG26,"AfD",IF(LARGE((AA26,AD26,AG26,AJ26,AM26,AP26),4)=AJ26,"Linke",IF(LARGE((AA26,AD26,AG26,AJ26,AM26,AP26),4)=AM26,"Grüne","FDP")))))</f>
        <v>FDP</v>
      </c>
      <c r="X26" s="148">
        <f>(LARGE((AA26,AD26,AG26,AJ26,AM26,AP26),1))-(LARGE((AA26,AD26,AG26,AJ26,AM26,AP26),2))</f>
        <v>4.4648205317237288E-2</v>
      </c>
      <c r="Y26" s="148">
        <f>(LARGE((AA26,AD26,AG26,AJ26,AM26,AP26),1))-(LARGE((AA26,AD26,AG26,AJ26,AM26,AP26),3))</f>
        <v>0.13640715313295143</v>
      </c>
      <c r="Z26" s="234">
        <f>(LARGE((AA26,AD26,AG26,AJ26,AM26,AP26),1))-(LARGE((AA26,AD26,AG26,AJ26,AM26,AP26),4))</f>
        <v>0.20500494043322226</v>
      </c>
      <c r="AA26" s="235">
        <v>0.26556492446000807</v>
      </c>
      <c r="AB26" s="94">
        <v>0.23193770547122253</v>
      </c>
      <c r="AC26" s="95">
        <f>IF(Tabelle1[[#This Row],[CDU ES 2021]]="","",Tabelle1[[#This Row],[CDU ES 2021]]/Tabelle1[[#This Row],[CDU ZS 2021]])</f>
        <v>1.1449838391755489</v>
      </c>
      <c r="AD26" s="97">
        <v>0.31021312977724536</v>
      </c>
      <c r="AE26" s="97">
        <v>0.28847520540731236</v>
      </c>
      <c r="AF26" s="96">
        <f>IF(Tabelle1[[#This Row],[SPD ES 2021]]="","",Tabelle1[[#This Row],[SPD ES 2021]]/Tabelle1[[#This Row],[SPD ZS 2021]])</f>
        <v>1.075354567610898</v>
      </c>
      <c r="AG26" s="99">
        <v>7.1946018727569672E-2</v>
      </c>
      <c r="AH26" s="99">
        <v>7.5066338764846335E-2</v>
      </c>
      <c r="AI26" s="98">
        <f>IF(Tabelle1[[#This Row],[AfD ES 2021]]="","",Tabelle1[[#This Row],[AfD ES 2021]]/Tabelle1[[#This Row],[AfD ZS 2021]])</f>
        <v>0.95843249999108904</v>
      </c>
      <c r="AJ26" s="100">
        <v>2.6458195743547998E-2</v>
      </c>
      <c r="AK26" s="100">
        <v>3.2338550108136022E-2</v>
      </c>
      <c r="AL26" s="101">
        <f>IF(Tabelle1[[#This Row],[Linke ES 2021]]="","",Tabelle1[[#This Row],[Linke ES 2021]]/Tabelle1[[#This Row],[Linke ZS 2021]])</f>
        <v>0.81816270844163197</v>
      </c>
      <c r="AM26" s="103">
        <v>0.17380597664429392</v>
      </c>
      <c r="AN26" s="103">
        <v>0.16603864265007387</v>
      </c>
      <c r="AO26" s="102">
        <f>IF(Tabelle1[[#This Row],[Grüne ES 2021]]="","",Tabelle1[[#This Row],[Grüne ES 2021]]/Tabelle1[[#This Row],[Grüne ZS 2021]])</f>
        <v>1.0467802787968443</v>
      </c>
      <c r="AP26" s="104">
        <v>0.1052081893440231</v>
      </c>
      <c r="AQ26" s="105">
        <v>0.14175277497993222</v>
      </c>
      <c r="AR26" s="215">
        <f>IF(Tabelle1[[#This Row],[FDP ES 2021]]="","",Tabelle1[[#This Row],[FDP ES 2021]]/Tabelle1[[#This Row],[FDP ZS 2021]])</f>
        <v>0.74219491899835688</v>
      </c>
      <c r="AS26" s="214">
        <v>236.8</v>
      </c>
      <c r="AT26" s="186">
        <v>27988</v>
      </c>
      <c r="AU26" s="186">
        <v>24571</v>
      </c>
      <c r="AV26" s="186">
        <v>5.0999999999999996</v>
      </c>
      <c r="AW26" s="186">
        <v>606.29999999999995</v>
      </c>
      <c r="AX26" s="186">
        <v>6.6</v>
      </c>
      <c r="AY26" s="187">
        <v>13.5</v>
      </c>
      <c r="AZ26" s="114" t="s">
        <v>2134</v>
      </c>
    </row>
    <row r="27" spans="1:84" s="209" customFormat="1" ht="16.5" customHeight="1">
      <c r="A27" s="90">
        <f>SUBTOTAL(103,$B$2:$B27)</f>
        <v>26</v>
      </c>
      <c r="B27" s="48" t="s">
        <v>669</v>
      </c>
      <c r="C27" s="206" t="s">
        <v>1366</v>
      </c>
      <c r="D27" s="200" t="s">
        <v>14</v>
      </c>
      <c r="E27" s="188" t="s">
        <v>614</v>
      </c>
      <c r="F27" s="222" t="s">
        <v>28</v>
      </c>
      <c r="G27" s="219" t="str">
        <f>""</f>
        <v/>
      </c>
      <c r="H27" s="42" t="s">
        <v>2171</v>
      </c>
      <c r="I27" s="42" t="s">
        <v>2171</v>
      </c>
      <c r="J27" s="8" t="s">
        <v>924</v>
      </c>
      <c r="K27" s="10"/>
      <c r="L27" s="10" t="s">
        <v>922</v>
      </c>
      <c r="M27" s="67"/>
      <c r="N27" s="67"/>
      <c r="O27" s="59"/>
      <c r="P27" s="83"/>
      <c r="Q27" s="121" t="str">
        <f>""</f>
        <v/>
      </c>
      <c r="R27" s="60"/>
      <c r="S27" s="61"/>
      <c r="T27" s="147" t="str">
        <f>IF(MAX((AA27,AD27,AG27,AJ27,AM27,AP27))=AA27,"CDU",IF(MAX(AA27,AD27,AG27,AJ27,AM27,AP27)=AD27,"SPD",IF(MAX(AA27,AD27,AG27,AJ27,AM27,AP27)=AG27,"AfD",IF(MAX(AA27,AD27,AG27,AJ27,AM27,AP27)=AJ27,"Linke",IF(MAX(AA27,AD27,AG27,AJ27,AM27,AP27)=AM27,"Grüne","FDP")))))</f>
        <v>SPD</v>
      </c>
      <c r="U27" s="148" t="str">
        <f>IF(LARGE((AA27,AD27,AG27,AJ27,AM27,AP27),2)=AA27,"CDU",IF(LARGE((AA27,AD27,AG27,AJ27,AM27,AP27),2)=AD27,"SPD",IF(LARGE((AA27,AD27,AG27,AJ27,AM27,AP27),2)=AG27,"AfD",IF(LARGE((AA27,AD27,AG27,AJ27,AM27,AP27),2)=AJ27,"Linke",IF(LARGE((AA27,AD27,AG27,AJ27,AM27,AP27),2)=AM27,"Grüne","FDP")))))</f>
        <v>CDU</v>
      </c>
      <c r="V27" s="148" t="str">
        <f>IF(LARGE((AA27,AD27,AG27,AJ27,AM27,AP27),3)=AA27,"CDU",IF(LARGE((AA27,AD27,AG27,AJ27,AM27,AP27),3)=AD27,"SPD",IF(LARGE((AA27,AD27,AG27,AJ27,AM27,AP27),3)=AG27,"AfD",IF(LARGE((AA27,AD27,AG27,AJ27,AM27,AP27),3)=AJ27,"Linke",IF(LARGE((AA27,AD27,AG27,AJ27,AM27,AP27),3)=AM27,"Grüne","FDP")))))</f>
        <v>Grüne</v>
      </c>
      <c r="W27" s="148" t="str">
        <f>IF(LARGE((AA27,AD27,AG27,AJ27,AM27,AP27),4)=AA27,"CDU",IF(LARGE((AA27,AD27,AG27,AJ27,AM27,AP27),4)=AD27,"SPD",IF(LARGE((AA27,AD27,AG27,AJ27,AM27,AP27),4)=AG27,"AfD",IF(LARGE((AA27,AD27,AG27,AJ27,AM27,AP27),4)=AJ27,"Linke",IF(LARGE((AA27,AD27,AG27,AJ27,AM27,AP27),4)=AM27,"Grüne","FDP")))))</f>
        <v>FDP</v>
      </c>
      <c r="X27" s="148">
        <f>(LARGE((AA27,AD27,AG27,AJ27,AM27,AP27),1))-(LARGE((AA27,AD27,AG27,AJ27,AM27,AP27),2))</f>
        <v>4.4648205317237288E-2</v>
      </c>
      <c r="Y27" s="148">
        <f>(LARGE((AA27,AD27,AG27,AJ27,AM27,AP27),1))-(LARGE((AA27,AD27,AG27,AJ27,AM27,AP27),3))</f>
        <v>0.13640715313295143</v>
      </c>
      <c r="Z27" s="234">
        <f>(LARGE((AA27,AD27,AG27,AJ27,AM27,AP27),1))-(LARGE((AA27,AD27,AG27,AJ27,AM27,AP27),4))</f>
        <v>0.20500494043322226</v>
      </c>
      <c r="AA27" s="235">
        <v>0.26556492446000807</v>
      </c>
      <c r="AB27" s="94">
        <v>0.23193770547122253</v>
      </c>
      <c r="AC27" s="95">
        <f>IF(Tabelle1[[#This Row],[CDU ES 2021]]="","",Tabelle1[[#This Row],[CDU ES 2021]]/Tabelle1[[#This Row],[CDU ZS 2021]])</f>
        <v>1.1449838391755489</v>
      </c>
      <c r="AD27" s="97">
        <v>0.31021312977724536</v>
      </c>
      <c r="AE27" s="97">
        <v>0.28847520540731236</v>
      </c>
      <c r="AF27" s="96">
        <f>IF(Tabelle1[[#This Row],[SPD ES 2021]]="","",Tabelle1[[#This Row],[SPD ES 2021]]/Tabelle1[[#This Row],[SPD ZS 2021]])</f>
        <v>1.075354567610898</v>
      </c>
      <c r="AG27" s="99">
        <v>7.1946018727569672E-2</v>
      </c>
      <c r="AH27" s="99">
        <v>7.5066338764846335E-2</v>
      </c>
      <c r="AI27" s="98">
        <f>IF(Tabelle1[[#This Row],[AfD ES 2021]]="","",Tabelle1[[#This Row],[AfD ES 2021]]/Tabelle1[[#This Row],[AfD ZS 2021]])</f>
        <v>0.95843249999108904</v>
      </c>
      <c r="AJ27" s="100">
        <v>2.6458195743547998E-2</v>
      </c>
      <c r="AK27" s="100">
        <v>3.2338550108136022E-2</v>
      </c>
      <c r="AL27" s="101">
        <f>IF(Tabelle1[[#This Row],[Linke ES 2021]]="","",Tabelle1[[#This Row],[Linke ES 2021]]/Tabelle1[[#This Row],[Linke ZS 2021]])</f>
        <v>0.81816270844163197</v>
      </c>
      <c r="AM27" s="103">
        <v>0.17380597664429392</v>
      </c>
      <c r="AN27" s="103">
        <v>0.16603864265007387</v>
      </c>
      <c r="AO27" s="102">
        <f>IF(Tabelle1[[#This Row],[Grüne ES 2021]]="","",Tabelle1[[#This Row],[Grüne ES 2021]]/Tabelle1[[#This Row],[Grüne ZS 2021]])</f>
        <v>1.0467802787968443</v>
      </c>
      <c r="AP27" s="104">
        <v>0.1052081893440231</v>
      </c>
      <c r="AQ27" s="105">
        <v>0.14175277497993222</v>
      </c>
      <c r="AR27" s="215">
        <f>IF(Tabelle1[[#This Row],[FDP ES 2021]]="","",Tabelle1[[#This Row],[FDP ES 2021]]/Tabelle1[[#This Row],[FDP ZS 2021]])</f>
        <v>0.74219491899835688</v>
      </c>
      <c r="AS27" s="214">
        <v>236.8</v>
      </c>
      <c r="AT27" s="186">
        <v>27988</v>
      </c>
      <c r="AU27" s="186">
        <v>24571</v>
      </c>
      <c r="AV27" s="186">
        <v>5.0999999999999996</v>
      </c>
      <c r="AW27" s="186">
        <v>606.29999999999995</v>
      </c>
      <c r="AX27" s="186">
        <v>6.6</v>
      </c>
      <c r="AY27" s="187">
        <v>13.5</v>
      </c>
      <c r="AZ27" s="114" t="s">
        <v>2024</v>
      </c>
    </row>
    <row r="28" spans="1:84" s="209" customFormat="1" ht="16.5" customHeight="1">
      <c r="A28" s="90">
        <f>SUBTOTAL(103,$B$2:$B28)</f>
        <v>27</v>
      </c>
      <c r="B28" s="45" t="s">
        <v>932</v>
      </c>
      <c r="C28" s="203" t="s">
        <v>946</v>
      </c>
      <c r="D28" s="199" t="s">
        <v>14</v>
      </c>
      <c r="E28" s="189" t="s">
        <v>612</v>
      </c>
      <c r="F28" s="218" t="s">
        <v>18</v>
      </c>
      <c r="G28" s="219" t="str">
        <f>""</f>
        <v/>
      </c>
      <c r="H28" s="8"/>
      <c r="I28" s="8"/>
      <c r="J28" s="8" t="s">
        <v>927</v>
      </c>
      <c r="K28" s="17" t="s">
        <v>631</v>
      </c>
      <c r="L28" s="11" t="s">
        <v>921</v>
      </c>
      <c r="M28" s="53"/>
      <c r="N28" s="53"/>
      <c r="O28" s="9"/>
      <c r="P28" s="54"/>
      <c r="Q28" s="121" t="str">
        <f>""</f>
        <v/>
      </c>
      <c r="R28" s="55"/>
      <c r="S28" s="57"/>
      <c r="T28" s="147" t="str">
        <f>IF(MAX((AA28,AD28,AG28,AJ28,AM28,AP28))=AA28,"CDU",IF(MAX(AA28,AD28,AG28,AJ28,AM28,AP28)=AD28,"SPD",IF(MAX(AA28,AD28,AG28,AJ28,AM28,AP28)=AG28,"AfD",IF(MAX(AA28,AD28,AG28,AJ28,AM28,AP28)=AJ28,"Linke",IF(MAX(AA28,AD28,AG28,AJ28,AM28,AP28)=AM28,"Grüne","FDP")))))</f>
        <v>SPD</v>
      </c>
      <c r="U28" s="148" t="str">
        <f>IF(LARGE((AA28,AD28,AG28,AJ28,AM28,AP28),2)=AA28,"CDU",IF(LARGE((AA28,AD28,AG28,AJ28,AM28,AP28),2)=AD28,"SPD",IF(LARGE((AA28,AD28,AG28,AJ28,AM28,AP28),2)=AG28,"AfD",IF(LARGE((AA28,AD28,AG28,AJ28,AM28,AP28),2)=AJ28,"Linke",IF(LARGE((AA28,AD28,AG28,AJ28,AM28,AP28),2)=AM28,"Grüne","FDP")))))</f>
        <v>CDU</v>
      </c>
      <c r="V28" s="148" t="str">
        <f>IF(LARGE((AA28,AD28,AG28,AJ28,AM28,AP28),3)=AA28,"CDU",IF(LARGE((AA28,AD28,AG28,AJ28,AM28,AP28),3)=AD28,"SPD",IF(LARGE((AA28,AD28,AG28,AJ28,AM28,AP28),3)=AG28,"AfD",IF(LARGE((AA28,AD28,AG28,AJ28,AM28,AP28),3)=AJ28,"Linke",IF(LARGE((AA28,AD28,AG28,AJ28,AM28,AP28),3)=AM28,"Grüne","FDP")))))</f>
        <v>Grüne</v>
      </c>
      <c r="W28" s="148" t="str">
        <f>IF(LARGE((AA28,AD28,AG28,AJ28,AM28,AP28),4)=AA28,"CDU",IF(LARGE((AA28,AD28,AG28,AJ28,AM28,AP28),4)=AD28,"SPD",IF(LARGE((AA28,AD28,AG28,AJ28,AM28,AP28),4)=AG28,"AfD",IF(LARGE((AA28,AD28,AG28,AJ28,AM28,AP28),4)=AJ28,"Linke",IF(LARGE((AA28,AD28,AG28,AJ28,AM28,AP28),4)=AM28,"Grüne","FDP")))))</f>
        <v>FDP</v>
      </c>
      <c r="X28" s="148">
        <f>(LARGE((AA28,AD28,AG28,AJ28,AM28,AP28),1))-(LARGE((AA28,AD28,AG28,AJ28,AM28,AP28),2))</f>
        <v>0.12357266602502406</v>
      </c>
      <c r="Y28" s="148">
        <f>(LARGE((AA28,AD28,AG28,AJ28,AM28,AP28),1))-(LARGE((AA28,AD28,AG28,AJ28,AM28,AP28),3))</f>
        <v>0.12709143407122234</v>
      </c>
      <c r="Z28" s="234">
        <f>(LARGE((AA28,AD28,AG28,AJ28,AM28,AP28),1))-(LARGE((AA28,AD28,AG28,AJ28,AM28,AP28),4))</f>
        <v>0.26652550529355151</v>
      </c>
      <c r="AA28" s="236">
        <v>0.21764003849855632</v>
      </c>
      <c r="AB28" s="93">
        <v>0.18142309789076838</v>
      </c>
      <c r="AC28" s="95">
        <f>IF(Tabelle1[[#This Row],[CDU ES 2021]]="","",Tabelle1[[#This Row],[CDU ES 2021]]/Tabelle1[[#This Row],[CDU ZS 2021]])</f>
        <v>1.199626955050638</v>
      </c>
      <c r="AD28" s="97">
        <v>0.34121270452358038</v>
      </c>
      <c r="AE28" s="106">
        <v>0.30485960210999946</v>
      </c>
      <c r="AF28" s="96">
        <f>IF(Tabelle1[[#This Row],[SPD ES 2021]]="","",Tabelle1[[#This Row],[SPD ES 2021]]/Tabelle1[[#This Row],[SPD ZS 2021]])</f>
        <v>1.1192453908683644</v>
      </c>
      <c r="AG28" s="99">
        <v>6.5740134744947068E-2</v>
      </c>
      <c r="AH28" s="107">
        <v>6.7776438339335207E-2</v>
      </c>
      <c r="AI28" s="98">
        <f>IF(Tabelle1[[#This Row],[AfD ES 2021]]="","",Tabelle1[[#This Row],[AfD ES 2021]]/Tabelle1[[#This Row],[AfD ZS 2021]])</f>
        <v>0.96995558273226146</v>
      </c>
      <c r="AJ28" s="100">
        <v>3.0952839268527429E-2</v>
      </c>
      <c r="AK28" s="108">
        <v>4.4419020708400841E-2</v>
      </c>
      <c r="AL28" s="101">
        <f>IF(Tabelle1[[#This Row],[Linke ES 2021]]="","",Tabelle1[[#This Row],[Linke ES 2021]]/Tabelle1[[#This Row],[Linke ZS 2021]])</f>
        <v>0.69683749832587838</v>
      </c>
      <c r="AM28" s="103">
        <v>0.21412127045235804</v>
      </c>
      <c r="AN28" s="109">
        <v>0.22442930964318897</v>
      </c>
      <c r="AO28" s="102">
        <f>IF(Tabelle1[[#This Row],[Grüne ES 2021]]="","",Tabelle1[[#This Row],[Grüne ES 2021]]/Tabelle1[[#This Row],[Grüne ZS 2021]])</f>
        <v>0.95406999554906946</v>
      </c>
      <c r="AP28" s="104">
        <v>7.4687199230028881E-2</v>
      </c>
      <c r="AQ28" s="105">
        <v>0.10462464583797232</v>
      </c>
      <c r="AR28" s="215">
        <f>IF(Tabelle1[[#This Row],[FDP ES 2021]]="","",Tabelle1[[#This Row],[FDP ES 2021]]/Tabelle1[[#This Row],[FDP ZS 2021]])</f>
        <v>0.71385856202269715</v>
      </c>
      <c r="AS28" s="214">
        <v>580</v>
      </c>
      <c r="AT28" s="186">
        <v>42134</v>
      </c>
      <c r="AU28" s="186">
        <v>20404</v>
      </c>
      <c r="AV28" s="186">
        <v>8.5</v>
      </c>
      <c r="AW28" s="186">
        <v>471.1</v>
      </c>
      <c r="AX28" s="186">
        <v>8.1</v>
      </c>
      <c r="AY28" s="187">
        <v>12.6</v>
      </c>
      <c r="AZ28" s="114" t="s">
        <v>1567</v>
      </c>
    </row>
    <row r="29" spans="1:84" s="209" customFormat="1" ht="16.5" customHeight="1">
      <c r="A29" s="90">
        <f>SUBTOTAL(103,$B$2:$B29)</f>
        <v>28</v>
      </c>
      <c r="B29" s="48" t="s">
        <v>669</v>
      </c>
      <c r="C29" s="206" t="s">
        <v>704</v>
      </c>
      <c r="D29" s="199" t="s">
        <v>14</v>
      </c>
      <c r="E29" s="190" t="s">
        <v>612</v>
      </c>
      <c r="F29" s="218" t="s">
        <v>18</v>
      </c>
      <c r="G29" s="219" t="str">
        <f>""</f>
        <v/>
      </c>
      <c r="H29" s="14" t="s">
        <v>2187</v>
      </c>
      <c r="I29" s="8"/>
      <c r="J29" s="8" t="s">
        <v>924</v>
      </c>
      <c r="K29" s="8"/>
      <c r="L29" s="8" t="s">
        <v>921</v>
      </c>
      <c r="M29" s="53"/>
      <c r="N29" s="53"/>
      <c r="O29" s="9"/>
      <c r="P29" s="54"/>
      <c r="Q29" s="121" t="str">
        <f>""</f>
        <v/>
      </c>
      <c r="R29" s="55"/>
      <c r="S29" s="57"/>
      <c r="T29" s="147" t="str">
        <f>IF(MAX((AA29,AD29,AG29,AJ29,AM29,AP29))=AA29,"CDU",IF(MAX(AA29,AD29,AG29,AJ29,AM29,AP29)=AD29,"SPD",IF(MAX(AA29,AD29,AG29,AJ29,AM29,AP29)=AG29,"AfD",IF(MAX(AA29,AD29,AG29,AJ29,AM29,AP29)=AJ29,"Linke",IF(MAX(AA29,AD29,AG29,AJ29,AM29,AP29)=AM29,"Grüne","FDP")))))</f>
        <v>SPD</v>
      </c>
      <c r="U29" s="148" t="str">
        <f>IF(LARGE((AA29,AD29,AG29,AJ29,AM29,AP29),2)=AA29,"CDU",IF(LARGE((AA29,AD29,AG29,AJ29,AM29,AP29),2)=AD29,"SPD",IF(LARGE((AA29,AD29,AG29,AJ29,AM29,AP29),2)=AG29,"AfD",IF(LARGE((AA29,AD29,AG29,AJ29,AM29,AP29),2)=AJ29,"Linke",IF(LARGE((AA29,AD29,AG29,AJ29,AM29,AP29),2)=AM29,"Grüne","FDP")))))</f>
        <v>CDU</v>
      </c>
      <c r="V29" s="148" t="str">
        <f>IF(LARGE((AA29,AD29,AG29,AJ29,AM29,AP29),3)=AA29,"CDU",IF(LARGE((AA29,AD29,AG29,AJ29,AM29,AP29),3)=AD29,"SPD",IF(LARGE((AA29,AD29,AG29,AJ29,AM29,AP29),3)=AG29,"AfD",IF(LARGE((AA29,AD29,AG29,AJ29,AM29,AP29),3)=AJ29,"Linke",IF(LARGE((AA29,AD29,AG29,AJ29,AM29,AP29),3)=AM29,"Grüne","FDP")))))</f>
        <v>Grüne</v>
      </c>
      <c r="W29" s="148" t="str">
        <f>IF(LARGE((AA29,AD29,AG29,AJ29,AM29,AP29),4)=AA29,"CDU",IF(LARGE((AA29,AD29,AG29,AJ29,AM29,AP29),4)=AD29,"SPD",IF(LARGE((AA29,AD29,AG29,AJ29,AM29,AP29),4)=AG29,"AfD",IF(LARGE((AA29,AD29,AG29,AJ29,AM29,AP29),4)=AJ29,"Linke",IF(LARGE((AA29,AD29,AG29,AJ29,AM29,AP29),4)=AM29,"Grüne","FDP")))))</f>
        <v>FDP</v>
      </c>
      <c r="X29" s="148">
        <f>(LARGE((AA29,AD29,AG29,AJ29,AM29,AP29),1))-(LARGE((AA29,AD29,AG29,AJ29,AM29,AP29),2))</f>
        <v>0.12357266602502406</v>
      </c>
      <c r="Y29" s="148">
        <f>(LARGE((AA29,AD29,AG29,AJ29,AM29,AP29),1))-(LARGE((AA29,AD29,AG29,AJ29,AM29,AP29),3))</f>
        <v>0.12709143407122234</v>
      </c>
      <c r="Z29" s="234">
        <f>(LARGE((AA29,AD29,AG29,AJ29,AM29,AP29),1))-(LARGE((AA29,AD29,AG29,AJ29,AM29,AP29),4))</f>
        <v>0.26652550529355151</v>
      </c>
      <c r="AA29" s="236">
        <v>0.21764003849855632</v>
      </c>
      <c r="AB29" s="93">
        <v>0.18142309789076838</v>
      </c>
      <c r="AC29" s="95">
        <f>IF(Tabelle1[[#This Row],[CDU ES 2021]]="","",Tabelle1[[#This Row],[CDU ES 2021]]/Tabelle1[[#This Row],[CDU ZS 2021]])</f>
        <v>1.199626955050638</v>
      </c>
      <c r="AD29" s="97">
        <v>0.34121270452358038</v>
      </c>
      <c r="AE29" s="106">
        <v>0.30485960210999946</v>
      </c>
      <c r="AF29" s="96">
        <f>IF(Tabelle1[[#This Row],[SPD ES 2021]]="","",Tabelle1[[#This Row],[SPD ES 2021]]/Tabelle1[[#This Row],[SPD ZS 2021]])</f>
        <v>1.1192453908683644</v>
      </c>
      <c r="AG29" s="99">
        <v>6.5740134744947068E-2</v>
      </c>
      <c r="AH29" s="107">
        <v>6.7776438339335207E-2</v>
      </c>
      <c r="AI29" s="98">
        <f>IF(Tabelle1[[#This Row],[AfD ES 2021]]="","",Tabelle1[[#This Row],[AfD ES 2021]]/Tabelle1[[#This Row],[AfD ZS 2021]])</f>
        <v>0.96995558273226146</v>
      </c>
      <c r="AJ29" s="100">
        <v>3.0952839268527429E-2</v>
      </c>
      <c r="AK29" s="108">
        <v>4.4419020708400841E-2</v>
      </c>
      <c r="AL29" s="101">
        <f>IF(Tabelle1[[#This Row],[Linke ES 2021]]="","",Tabelle1[[#This Row],[Linke ES 2021]]/Tabelle1[[#This Row],[Linke ZS 2021]])</f>
        <v>0.69683749832587838</v>
      </c>
      <c r="AM29" s="103">
        <v>0.21412127045235804</v>
      </c>
      <c r="AN29" s="109">
        <v>0.22442930964318897</v>
      </c>
      <c r="AO29" s="102">
        <f>IF(Tabelle1[[#This Row],[Grüne ES 2021]]="","",Tabelle1[[#This Row],[Grüne ES 2021]]/Tabelle1[[#This Row],[Grüne ZS 2021]])</f>
        <v>0.95406999554906946</v>
      </c>
      <c r="AP29" s="104">
        <v>7.4687199230028881E-2</v>
      </c>
      <c r="AQ29" s="105">
        <v>0.10462464583797232</v>
      </c>
      <c r="AR29" s="215">
        <f>IF(Tabelle1[[#This Row],[FDP ES 2021]]="","",Tabelle1[[#This Row],[FDP ES 2021]]/Tabelle1[[#This Row],[FDP ZS 2021]])</f>
        <v>0.71385856202269715</v>
      </c>
      <c r="AS29" s="214">
        <v>580</v>
      </c>
      <c r="AT29" s="186">
        <v>42134</v>
      </c>
      <c r="AU29" s="186">
        <v>20404</v>
      </c>
      <c r="AV29" s="186">
        <v>8.5</v>
      </c>
      <c r="AW29" s="186">
        <v>471.1</v>
      </c>
      <c r="AX29" s="186">
        <v>8.1</v>
      </c>
      <c r="AY29" s="187">
        <v>12.6</v>
      </c>
      <c r="AZ29" s="114" t="s">
        <v>1475</v>
      </c>
    </row>
    <row r="30" spans="1:84" s="209" customFormat="1" ht="16.5" customHeight="1">
      <c r="A30" s="90">
        <f>SUBTOTAL(103,$B$2:$B30)</f>
        <v>29</v>
      </c>
      <c r="B30" s="48" t="s">
        <v>669</v>
      </c>
      <c r="C30" s="206" t="s">
        <v>705</v>
      </c>
      <c r="D30" s="200" t="s">
        <v>7</v>
      </c>
      <c r="E30" s="188" t="s">
        <v>611</v>
      </c>
      <c r="F30" s="222" t="s">
        <v>29</v>
      </c>
      <c r="G30" s="223" t="s">
        <v>2167</v>
      </c>
      <c r="H30" s="10"/>
      <c r="I30" s="10"/>
      <c r="J30" s="8" t="s">
        <v>924</v>
      </c>
      <c r="K30" s="10"/>
      <c r="L30" s="10" t="s">
        <v>921</v>
      </c>
      <c r="M30" s="67"/>
      <c r="N30" s="67"/>
      <c r="O30" s="69" t="s">
        <v>631</v>
      </c>
      <c r="P30" s="83"/>
      <c r="Q30" s="121" t="str">
        <f>""</f>
        <v/>
      </c>
      <c r="R30" s="60"/>
      <c r="S30" s="61"/>
      <c r="T30" s="147" t="str">
        <f>IF(MAX((AA30,AD30,AG30,AJ30,AM30,AP30))=AA30,"CDU",IF(MAX(AA30,AD30,AG30,AJ30,AM30,AP30)=AD30,"SPD",IF(MAX(AA30,AD30,AG30,AJ30,AM30,AP30)=AG30,"AfD",IF(MAX(AA30,AD30,AG30,AJ30,AM30,AP30)=AJ30,"Linke",IF(MAX(AA30,AD30,AG30,AJ30,AM30,AP30)=AM30,"Grüne","FDP")))))</f>
        <v>SPD</v>
      </c>
      <c r="U30" s="148" t="str">
        <f>IF(LARGE((AA30,AD30,AG30,AJ30,AM30,AP30),2)=AA30,"CDU",IF(LARGE((AA30,AD30,AG30,AJ30,AM30,AP30),2)=AD30,"SPD",IF(LARGE((AA30,AD30,AG30,AJ30,AM30,AP30),2)=AG30,"AfD",IF(LARGE((AA30,AD30,AG30,AJ30,AM30,AP30),2)=AJ30,"Linke",IF(LARGE((AA30,AD30,AG30,AJ30,AM30,AP30),2)=AM30,"Grüne","FDP")))))</f>
        <v>CDU</v>
      </c>
      <c r="V30" s="148" t="str">
        <f>IF(LARGE((AA30,AD30,AG30,AJ30,AM30,AP30),3)=AA30,"CDU",IF(LARGE((AA30,AD30,AG30,AJ30,AM30,AP30),3)=AD30,"SPD",IF(LARGE((AA30,AD30,AG30,AJ30,AM30,AP30),3)=AG30,"AfD",IF(LARGE((AA30,AD30,AG30,AJ30,AM30,AP30),3)=AJ30,"Linke",IF(LARGE((AA30,AD30,AG30,AJ30,AM30,AP30),3)=AM30,"Grüne","FDP")))))</f>
        <v>AfD</v>
      </c>
      <c r="W30" s="148" t="str">
        <f>IF(LARGE((AA30,AD30,AG30,AJ30,AM30,AP30),4)=AA30,"CDU",IF(LARGE((AA30,AD30,AG30,AJ30,AM30,AP30),4)=AD30,"SPD",IF(LARGE((AA30,AD30,AG30,AJ30,AM30,AP30),4)=AG30,"AfD",IF(LARGE((AA30,AD30,AG30,AJ30,AM30,AP30),4)=AJ30,"Linke",IF(LARGE((AA30,AD30,AG30,AJ30,AM30,AP30),4)=AM30,"Grüne","FDP")))))</f>
        <v>Linke</v>
      </c>
      <c r="X30" s="148">
        <f>(LARGE((AA30,AD30,AG30,AJ30,AM30,AP30),1))-(LARGE((AA30,AD30,AG30,AJ30,AM30,AP30),2))</f>
        <v>8.746289255767925E-2</v>
      </c>
      <c r="Y30" s="148">
        <f>(LARGE((AA30,AD30,AG30,AJ30,AM30,AP30),1))-(LARGE((AA30,AD30,AG30,AJ30,AM30,AP30),3))</f>
        <v>0.12887349617207436</v>
      </c>
      <c r="Z30" s="234">
        <f>(LARGE((AA30,AD30,AG30,AJ30,AM30,AP30),1))-(LARGE((AA30,AD30,AG30,AJ30,AM30,AP30),4))</f>
        <v>0.17761444716421015</v>
      </c>
      <c r="AA30" s="236">
        <v>0.20672100411436906</v>
      </c>
      <c r="AB30" s="94">
        <v>0.17113704325940726</v>
      </c>
      <c r="AC30" s="95">
        <f>IF(Tabelle1[[#This Row],[CDU ES 2021]]="","",Tabelle1[[#This Row],[CDU ES 2021]]/Tabelle1[[#This Row],[CDU ZS 2021]])</f>
        <v>1.2079267011819532</v>
      </c>
      <c r="AD30" s="97">
        <v>0.29418389667204831</v>
      </c>
      <c r="AE30" s="97">
        <v>0.31960327705091363</v>
      </c>
      <c r="AF30" s="96">
        <f>IF(Tabelle1[[#This Row],[SPD ES 2021]]="","",Tabelle1[[#This Row],[SPD ES 2021]]/Tabelle1[[#This Row],[SPD ZS 2021]])</f>
        <v>0.92046583309965269</v>
      </c>
      <c r="AG30" s="99">
        <v>0.16531040049997395</v>
      </c>
      <c r="AH30" s="99">
        <v>0.15687940686156859</v>
      </c>
      <c r="AI30" s="98">
        <f>IF(Tabelle1[[#This Row],[AfD ES 2021]]="","",Tabelle1[[#This Row],[AfD ES 2021]]/Tabelle1[[#This Row],[AfD ZS 2021]])</f>
        <v>1.0537418760503405</v>
      </c>
      <c r="AJ30" s="100">
        <v>0.11656944950783814</v>
      </c>
      <c r="AK30" s="100">
        <v>0.10770418323462828</v>
      </c>
      <c r="AL30" s="101">
        <f>IF(Tabelle1[[#This Row],[Linke ES 2021]]="","",Tabelle1[[#This Row],[Linke ES 2021]]/Tabelle1[[#This Row],[Linke ZS 2021]])</f>
        <v>1.0823112529798151</v>
      </c>
      <c r="AM30" s="103">
        <v>7.8518045935107542E-2</v>
      </c>
      <c r="AN30" s="103">
        <v>8.0557591640017384E-2</v>
      </c>
      <c r="AO30" s="102">
        <f>IF(Tabelle1[[#This Row],[Grüne ES 2021]]="","",Tabelle1[[#This Row],[Grüne ES 2021]]/Tabelle1[[#This Row],[Grüne ZS 2021]])</f>
        <v>0.97468214151654597</v>
      </c>
      <c r="AP30" s="104">
        <v>7.6617103275871054E-2</v>
      </c>
      <c r="AQ30" s="105">
        <v>8.5896096988252693E-2</v>
      </c>
      <c r="AR30" s="215">
        <f>IF(Tabelle1[[#This Row],[FDP ES 2021]]="","",Tabelle1[[#This Row],[FDP ES 2021]]/Tabelle1[[#This Row],[FDP ZS 2021]])</f>
        <v>0.89197421026416779</v>
      </c>
      <c r="AS30" s="214">
        <v>73.900000000000006</v>
      </c>
      <c r="AT30" s="186">
        <v>29893</v>
      </c>
      <c r="AU30" s="186">
        <v>19927</v>
      </c>
      <c r="AV30" s="186">
        <v>8</v>
      </c>
      <c r="AW30" s="186">
        <v>547.1</v>
      </c>
      <c r="AX30" s="186">
        <v>5.5</v>
      </c>
      <c r="AY30" s="187">
        <v>12.2</v>
      </c>
      <c r="AZ30" s="115" t="s">
        <v>1440</v>
      </c>
    </row>
    <row r="31" spans="1:84" s="209" customFormat="1" ht="16.5" customHeight="1">
      <c r="A31" s="90">
        <f>SUBTOTAL(103,$B$2:$B31)</f>
        <v>30</v>
      </c>
      <c r="B31" s="49" t="s">
        <v>941</v>
      </c>
      <c r="C31" s="207" t="s">
        <v>947</v>
      </c>
      <c r="D31" s="199" t="s">
        <v>5</v>
      </c>
      <c r="E31" s="189" t="s">
        <v>611</v>
      </c>
      <c r="F31" s="198" t="s">
        <v>29</v>
      </c>
      <c r="G31" s="219" t="str">
        <f>""</f>
        <v/>
      </c>
      <c r="H31" s="184" t="s">
        <v>2207</v>
      </c>
      <c r="I31" s="8"/>
      <c r="J31" s="8" t="s">
        <v>927</v>
      </c>
      <c r="K31" s="11"/>
      <c r="L31" s="11" t="s">
        <v>921</v>
      </c>
      <c r="M31" s="53"/>
      <c r="N31" s="53"/>
      <c r="O31" s="9"/>
      <c r="P31" s="54"/>
      <c r="Q31" s="121" t="str">
        <f>""</f>
        <v/>
      </c>
      <c r="R31" s="55"/>
      <c r="S31" s="57"/>
      <c r="T31" s="147" t="str">
        <f>IF(MAX((AA31,AD31,AG31,AJ31,AM31,AP31))=AA31,"CDU",IF(MAX(AA31,AD31,AG31,AJ31,AM31,AP31)=AD31,"SPD",IF(MAX(AA31,AD31,AG31,AJ31,AM31,AP31)=AG31,"AfD",IF(MAX(AA31,AD31,AG31,AJ31,AM31,AP31)=AJ31,"Linke",IF(MAX(AA31,AD31,AG31,AJ31,AM31,AP31)=AM31,"Grüne","FDP")))))</f>
        <v>SPD</v>
      </c>
      <c r="U31" s="148" t="str">
        <f>IF(LARGE((AA31,AD31,AG31,AJ31,AM31,AP31),2)=AA31,"CDU",IF(LARGE((AA31,AD31,AG31,AJ31,AM31,AP31),2)=AD31,"SPD",IF(LARGE((AA31,AD31,AG31,AJ31,AM31,AP31),2)=AG31,"AfD",IF(LARGE((AA31,AD31,AG31,AJ31,AM31,AP31),2)=AJ31,"Linke",IF(LARGE((AA31,AD31,AG31,AJ31,AM31,AP31),2)=AM31,"Grüne","FDP")))))</f>
        <v>CDU</v>
      </c>
      <c r="V31" s="148" t="str">
        <f>IF(LARGE((AA31,AD31,AG31,AJ31,AM31,AP31),3)=AA31,"CDU",IF(LARGE((AA31,AD31,AG31,AJ31,AM31,AP31),3)=AD31,"SPD",IF(LARGE((AA31,AD31,AG31,AJ31,AM31,AP31),3)=AG31,"AfD",IF(LARGE((AA31,AD31,AG31,AJ31,AM31,AP31),3)=AJ31,"Linke",IF(LARGE((AA31,AD31,AG31,AJ31,AM31,AP31),3)=AM31,"Grüne","FDP")))))</f>
        <v>AfD</v>
      </c>
      <c r="W31" s="148" t="str">
        <f>IF(LARGE((AA31,AD31,AG31,AJ31,AM31,AP31),4)=AA31,"CDU",IF(LARGE((AA31,AD31,AG31,AJ31,AM31,AP31),4)=AD31,"SPD",IF(LARGE((AA31,AD31,AG31,AJ31,AM31,AP31),4)=AG31,"AfD",IF(LARGE((AA31,AD31,AG31,AJ31,AM31,AP31),4)=AJ31,"Linke",IF(LARGE((AA31,AD31,AG31,AJ31,AM31,AP31),4)=AM31,"Grüne","FDP")))))</f>
        <v>Linke</v>
      </c>
      <c r="X31" s="148">
        <f>(LARGE((AA31,AD31,AG31,AJ31,AM31,AP31),1))-(LARGE((AA31,AD31,AG31,AJ31,AM31,AP31),2))</f>
        <v>8.746289255767925E-2</v>
      </c>
      <c r="Y31" s="148">
        <f>(LARGE((AA31,AD31,AG31,AJ31,AM31,AP31),1))-(LARGE((AA31,AD31,AG31,AJ31,AM31,AP31),3))</f>
        <v>0.12887349617207436</v>
      </c>
      <c r="Z31" s="234">
        <f>(LARGE((AA31,AD31,AG31,AJ31,AM31,AP31),1))-(LARGE((AA31,AD31,AG31,AJ31,AM31,AP31),4))</f>
        <v>0.17761444716421015</v>
      </c>
      <c r="AA31" s="236">
        <v>0.20672100411436906</v>
      </c>
      <c r="AB31" s="94">
        <v>0.17113704325940726</v>
      </c>
      <c r="AC31" s="95">
        <f>IF(Tabelle1[[#This Row],[CDU ES 2021]]="","",Tabelle1[[#This Row],[CDU ES 2021]]/Tabelle1[[#This Row],[CDU ZS 2021]])</f>
        <v>1.2079267011819532</v>
      </c>
      <c r="AD31" s="97">
        <v>0.29418389667204831</v>
      </c>
      <c r="AE31" s="97">
        <v>0.31960327705091363</v>
      </c>
      <c r="AF31" s="96">
        <f>IF(Tabelle1[[#This Row],[SPD ES 2021]]="","",Tabelle1[[#This Row],[SPD ES 2021]]/Tabelle1[[#This Row],[SPD ZS 2021]])</f>
        <v>0.92046583309965269</v>
      </c>
      <c r="AG31" s="99">
        <v>0.16531040049997395</v>
      </c>
      <c r="AH31" s="99">
        <v>0.15687940686156859</v>
      </c>
      <c r="AI31" s="98">
        <f>IF(Tabelle1[[#This Row],[AfD ES 2021]]="","",Tabelle1[[#This Row],[AfD ES 2021]]/Tabelle1[[#This Row],[AfD ZS 2021]])</f>
        <v>1.0537418760503405</v>
      </c>
      <c r="AJ31" s="100">
        <v>0.11656944950783814</v>
      </c>
      <c r="AK31" s="100">
        <v>0.10770418323462828</v>
      </c>
      <c r="AL31" s="101">
        <f>IF(Tabelle1[[#This Row],[Linke ES 2021]]="","",Tabelle1[[#This Row],[Linke ES 2021]]/Tabelle1[[#This Row],[Linke ZS 2021]])</f>
        <v>1.0823112529798151</v>
      </c>
      <c r="AM31" s="103">
        <v>7.8518045935107542E-2</v>
      </c>
      <c r="AN31" s="103">
        <v>8.0557591640017384E-2</v>
      </c>
      <c r="AO31" s="102">
        <f>IF(Tabelle1[[#This Row],[Grüne ES 2021]]="","",Tabelle1[[#This Row],[Grüne ES 2021]]/Tabelle1[[#This Row],[Grüne ZS 2021]])</f>
        <v>0.97468214151654597</v>
      </c>
      <c r="AP31" s="104">
        <v>7.6617103275871054E-2</v>
      </c>
      <c r="AQ31" s="105">
        <v>8.5896096988252693E-2</v>
      </c>
      <c r="AR31" s="215">
        <f>IF(Tabelle1[[#This Row],[FDP ES 2021]]="","",Tabelle1[[#This Row],[FDP ES 2021]]/Tabelle1[[#This Row],[FDP ZS 2021]])</f>
        <v>0.89197421026416779</v>
      </c>
      <c r="AS31" s="214">
        <v>73.900000000000006</v>
      </c>
      <c r="AT31" s="186">
        <v>29893</v>
      </c>
      <c r="AU31" s="186">
        <v>19927</v>
      </c>
      <c r="AV31" s="186">
        <v>8</v>
      </c>
      <c r="AW31" s="186">
        <v>547.1</v>
      </c>
      <c r="AX31" s="186">
        <v>5.5</v>
      </c>
      <c r="AY31" s="187">
        <v>12.2</v>
      </c>
      <c r="AZ31" s="114" t="s">
        <v>1542</v>
      </c>
    </row>
    <row r="32" spans="1:84" ht="16.5" customHeight="1">
      <c r="A32" s="90">
        <f>SUBTOTAL(103,$B$2:$B32)</f>
        <v>31</v>
      </c>
      <c r="B32" s="44" t="s">
        <v>697</v>
      </c>
      <c r="C32" s="201" t="s">
        <v>658</v>
      </c>
      <c r="D32" s="199" t="s">
        <v>5</v>
      </c>
      <c r="E32" s="189" t="s">
        <v>611</v>
      </c>
      <c r="F32" s="198" t="s">
        <v>29</v>
      </c>
      <c r="G32" s="219" t="str">
        <f>""</f>
        <v/>
      </c>
      <c r="H32" s="8"/>
      <c r="I32" s="8"/>
      <c r="J32" s="8" t="s">
        <v>927</v>
      </c>
      <c r="K32" s="11"/>
      <c r="L32" s="8" t="s">
        <v>922</v>
      </c>
      <c r="M32" s="53"/>
      <c r="N32" s="53"/>
      <c r="O32" s="9"/>
      <c r="P32" s="54"/>
      <c r="Q32" s="121" t="str">
        <f>""</f>
        <v/>
      </c>
      <c r="R32" s="55"/>
      <c r="S32" s="57"/>
      <c r="T32" s="147" t="str">
        <f>IF(MAX((AA32,AD32,AG32,AJ32,AM32,AP32))=AA32,"CDU",IF(MAX(AA32,AD32,AG32,AJ32,AM32,AP32)=AD32,"SPD",IF(MAX(AA32,AD32,AG32,AJ32,AM32,AP32)=AG32,"AfD",IF(MAX(AA32,AD32,AG32,AJ32,AM32,AP32)=AJ32,"Linke",IF(MAX(AA32,AD32,AG32,AJ32,AM32,AP32)=AM32,"Grüne","FDP")))))</f>
        <v>SPD</v>
      </c>
      <c r="U32" s="148" t="str">
        <f>IF(LARGE((AA32,AD32,AG32,AJ32,AM32,AP32),2)=AA32,"CDU",IF(LARGE((AA32,AD32,AG32,AJ32,AM32,AP32),2)=AD32,"SPD",IF(LARGE((AA32,AD32,AG32,AJ32,AM32,AP32),2)=AG32,"AfD",IF(LARGE((AA32,AD32,AG32,AJ32,AM32,AP32),2)=AJ32,"Linke",IF(LARGE((AA32,AD32,AG32,AJ32,AM32,AP32),2)=AM32,"Grüne","FDP")))))</f>
        <v>CDU</v>
      </c>
      <c r="V32" s="148" t="str">
        <f>IF(LARGE((AA32,AD32,AG32,AJ32,AM32,AP32),3)=AA32,"CDU",IF(LARGE((AA32,AD32,AG32,AJ32,AM32,AP32),3)=AD32,"SPD",IF(LARGE((AA32,AD32,AG32,AJ32,AM32,AP32),3)=AG32,"AfD",IF(LARGE((AA32,AD32,AG32,AJ32,AM32,AP32),3)=AJ32,"Linke",IF(LARGE((AA32,AD32,AG32,AJ32,AM32,AP32),3)=AM32,"Grüne","FDP")))))</f>
        <v>AfD</v>
      </c>
      <c r="W32" s="148" t="str">
        <f>IF(LARGE((AA32,AD32,AG32,AJ32,AM32,AP32),4)=AA32,"CDU",IF(LARGE((AA32,AD32,AG32,AJ32,AM32,AP32),4)=AD32,"SPD",IF(LARGE((AA32,AD32,AG32,AJ32,AM32,AP32),4)=AG32,"AfD",IF(LARGE((AA32,AD32,AG32,AJ32,AM32,AP32),4)=AJ32,"Linke",IF(LARGE((AA32,AD32,AG32,AJ32,AM32,AP32),4)=AM32,"Grüne","FDP")))))</f>
        <v>Linke</v>
      </c>
      <c r="X32" s="148">
        <f>(LARGE((AA32,AD32,AG32,AJ32,AM32,AP32),1))-(LARGE((AA32,AD32,AG32,AJ32,AM32,AP32),2))</f>
        <v>8.746289255767925E-2</v>
      </c>
      <c r="Y32" s="148">
        <f>(LARGE((AA32,AD32,AG32,AJ32,AM32,AP32),1))-(LARGE((AA32,AD32,AG32,AJ32,AM32,AP32),3))</f>
        <v>0.12887349617207436</v>
      </c>
      <c r="Z32" s="234">
        <f>(LARGE((AA32,AD32,AG32,AJ32,AM32,AP32),1))-(LARGE((AA32,AD32,AG32,AJ32,AM32,AP32),4))</f>
        <v>0.17761444716421015</v>
      </c>
      <c r="AA32" s="236">
        <v>0.20672100411436906</v>
      </c>
      <c r="AB32" s="94">
        <v>0.17113704325940726</v>
      </c>
      <c r="AC32" s="95">
        <f>IF(Tabelle1[[#This Row],[CDU ES 2021]]="","",Tabelle1[[#This Row],[CDU ES 2021]]/Tabelle1[[#This Row],[CDU ZS 2021]])</f>
        <v>1.2079267011819532</v>
      </c>
      <c r="AD32" s="97">
        <v>0.29418389667204831</v>
      </c>
      <c r="AE32" s="97">
        <v>0.31960327705091363</v>
      </c>
      <c r="AF32" s="96">
        <f>IF(Tabelle1[[#This Row],[SPD ES 2021]]="","",Tabelle1[[#This Row],[SPD ES 2021]]/Tabelle1[[#This Row],[SPD ZS 2021]])</f>
        <v>0.92046583309965269</v>
      </c>
      <c r="AG32" s="99">
        <v>0.16531040049997395</v>
      </c>
      <c r="AH32" s="99">
        <v>0.15687940686156859</v>
      </c>
      <c r="AI32" s="98">
        <f>IF(Tabelle1[[#This Row],[AfD ES 2021]]="","",Tabelle1[[#This Row],[AfD ES 2021]]/Tabelle1[[#This Row],[AfD ZS 2021]])</f>
        <v>1.0537418760503405</v>
      </c>
      <c r="AJ32" s="100">
        <v>0.11656944950783814</v>
      </c>
      <c r="AK32" s="100">
        <v>0.10770418323462828</v>
      </c>
      <c r="AL32" s="101">
        <f>IF(Tabelle1[[#This Row],[Linke ES 2021]]="","",Tabelle1[[#This Row],[Linke ES 2021]]/Tabelle1[[#This Row],[Linke ZS 2021]])</f>
        <v>1.0823112529798151</v>
      </c>
      <c r="AM32" s="103">
        <v>7.8518045935107542E-2</v>
      </c>
      <c r="AN32" s="103">
        <v>8.0557591640017384E-2</v>
      </c>
      <c r="AO32" s="102">
        <f>IF(Tabelle1[[#This Row],[Grüne ES 2021]]="","",Tabelle1[[#This Row],[Grüne ES 2021]]/Tabelle1[[#This Row],[Grüne ZS 2021]])</f>
        <v>0.97468214151654597</v>
      </c>
      <c r="AP32" s="104">
        <v>7.6617103275871054E-2</v>
      </c>
      <c r="AQ32" s="105">
        <v>8.5896096988252693E-2</v>
      </c>
      <c r="AR32" s="215">
        <f>IF(Tabelle1[[#This Row],[FDP ES 2021]]="","",Tabelle1[[#This Row],[FDP ES 2021]]/Tabelle1[[#This Row],[FDP ZS 2021]])</f>
        <v>0.89197421026416779</v>
      </c>
      <c r="AS32" s="214">
        <v>73.900000000000006</v>
      </c>
      <c r="AT32" s="186">
        <v>29893</v>
      </c>
      <c r="AU32" s="186">
        <v>19927</v>
      </c>
      <c r="AV32" s="186">
        <v>8</v>
      </c>
      <c r="AW32" s="186">
        <v>547.1</v>
      </c>
      <c r="AX32" s="186">
        <v>5.5</v>
      </c>
      <c r="AY32" s="187">
        <v>12.2</v>
      </c>
      <c r="AZ32" s="114" t="s">
        <v>1953</v>
      </c>
      <c r="BA32" s="6"/>
      <c r="BB32" s="6"/>
      <c r="BC32" s="6"/>
      <c r="BD32" s="6"/>
      <c r="BE32" s="6"/>
      <c r="BF32" s="6"/>
      <c r="BG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s="209" customFormat="1" ht="16.5" customHeight="1">
      <c r="A33" s="90">
        <f>SUBTOTAL(103,$B$2:$B33)</f>
        <v>32</v>
      </c>
      <c r="B33" s="44" t="s">
        <v>697</v>
      </c>
      <c r="C33" s="201" t="s">
        <v>948</v>
      </c>
      <c r="D33" s="199" t="s">
        <v>5</v>
      </c>
      <c r="E33" s="189" t="s">
        <v>610</v>
      </c>
      <c r="F33" s="198" t="s">
        <v>30</v>
      </c>
      <c r="G33" s="219" t="str">
        <f>""</f>
        <v/>
      </c>
      <c r="H33" s="8"/>
      <c r="I33" s="8"/>
      <c r="J33" s="8" t="s">
        <v>927</v>
      </c>
      <c r="K33" s="11"/>
      <c r="L33" s="11" t="s">
        <v>921</v>
      </c>
      <c r="M33" s="53"/>
      <c r="N33" s="53"/>
      <c r="O33" s="9"/>
      <c r="P33" s="159" t="s">
        <v>1404</v>
      </c>
      <c r="Q33" s="121" t="str">
        <f>""</f>
        <v/>
      </c>
      <c r="R33" s="55"/>
      <c r="S33" s="57"/>
      <c r="T33" s="147" t="str">
        <f>IF(MAX((AA33,AD33,AG33,AJ33,AM33,AP33))=AA33,"CDU",IF(MAX(AA33,AD33,AG33,AJ33,AM33,AP33)=AD33,"SPD",IF(MAX(AA33,AD33,AG33,AJ33,AM33,AP33)=AG33,"AfD",IF(MAX(AA33,AD33,AG33,AJ33,AM33,AP33)=AJ33,"Linke",IF(MAX(AA33,AD33,AG33,AJ33,AM33,AP33)=AM33,"Grüne","FDP")))))</f>
        <v>SPD</v>
      </c>
      <c r="U33" s="148" t="str">
        <f>IF(LARGE((AA33,AD33,AG33,AJ33,AM33,AP33),2)=AA33,"CDU",IF(LARGE((AA33,AD33,AG33,AJ33,AM33,AP33),2)=AD33,"SPD",IF(LARGE((AA33,AD33,AG33,AJ33,AM33,AP33),2)=AG33,"AfD",IF(LARGE((AA33,AD33,AG33,AJ33,AM33,AP33),2)=AJ33,"Linke",IF(LARGE((AA33,AD33,AG33,AJ33,AM33,AP33),2)=AM33,"Grüne","FDP")))))</f>
        <v>CDU</v>
      </c>
      <c r="V33" s="148" t="str">
        <f>IF(LARGE((AA33,AD33,AG33,AJ33,AM33,AP33),3)=AA33,"CDU",IF(LARGE((AA33,AD33,AG33,AJ33,AM33,AP33),3)=AD33,"SPD",IF(LARGE((AA33,AD33,AG33,AJ33,AM33,AP33),3)=AG33,"AfD",IF(LARGE((AA33,AD33,AG33,AJ33,AM33,AP33),3)=AJ33,"Linke",IF(LARGE((AA33,AD33,AG33,AJ33,AM33,AP33),3)=AM33,"Grüne","FDP")))))</f>
        <v>AfD</v>
      </c>
      <c r="W33" s="148" t="str">
        <f>IF(LARGE((AA33,AD33,AG33,AJ33,AM33,AP33),4)=AA33,"CDU",IF(LARGE((AA33,AD33,AG33,AJ33,AM33,AP33),4)=AD33,"SPD",IF(LARGE((AA33,AD33,AG33,AJ33,AM33,AP33),4)=AG33,"AfD",IF(LARGE((AA33,AD33,AG33,AJ33,AM33,AP33),4)=AJ33,"Linke",IF(LARGE((AA33,AD33,AG33,AJ33,AM33,AP33),4)=AM33,"Grüne","FDP")))))</f>
        <v>Linke</v>
      </c>
      <c r="X33" s="148">
        <f>(LARGE((AA33,AD33,AG33,AJ33,AM33,AP33),1))-(LARGE((AA33,AD33,AG33,AJ33,AM33,AP33),2))</f>
        <v>0.17027893867236851</v>
      </c>
      <c r="Y33" s="148">
        <f>(LARGE((AA33,AD33,AG33,AJ33,AM33,AP33),1))-(LARGE((AA33,AD33,AG33,AJ33,AM33,AP33),3))</f>
        <v>0.18033128306235505</v>
      </c>
      <c r="Z33" s="234">
        <f>(LARGE((AA33,AD33,AG33,AJ33,AM33,AP33),1))-(LARGE((AA33,AD33,AG33,AJ33,AM33,AP33),4))</f>
        <v>0.24844147008594475</v>
      </c>
      <c r="AA33" s="236">
        <v>0.18194187967732531</v>
      </c>
      <c r="AB33" s="94">
        <v>0.17085577083217676</v>
      </c>
      <c r="AC33" s="95">
        <f>IF(Tabelle1[[#This Row],[CDU ES 2021]]="","",Tabelle1[[#This Row],[CDU ES 2021]]/Tabelle1[[#This Row],[CDU ZS 2021]])</f>
        <v>1.064885773486913</v>
      </c>
      <c r="AD33" s="97">
        <v>0.35222081834969382</v>
      </c>
      <c r="AE33" s="97">
        <v>0.32508466107811024</v>
      </c>
      <c r="AF33" s="96">
        <f>IF(Tabelle1[[#This Row],[SPD ES 2021]]="","",Tabelle1[[#This Row],[SPD ES 2021]]/Tabelle1[[#This Row],[SPD ZS 2021]])</f>
        <v>1.0834741238838808</v>
      </c>
      <c r="AG33" s="99">
        <v>0.17188953528733877</v>
      </c>
      <c r="AH33" s="99">
        <v>0.17121662132904014</v>
      </c>
      <c r="AI33" s="98">
        <f>IF(Tabelle1[[#This Row],[AfD ES 2021]]="","",Tabelle1[[#This Row],[AfD ES 2021]]/Tabelle1[[#This Row],[AfD ZS 2021]])</f>
        <v>1.0039301906151124</v>
      </c>
      <c r="AJ33" s="100">
        <v>0.10377934826374909</v>
      </c>
      <c r="AK33" s="100">
        <v>0.10394576139454838</v>
      </c>
      <c r="AL33" s="101">
        <f>IF(Tabelle1[[#This Row],[Linke ES 2021]]="","",Tabelle1[[#This Row],[Linke ES 2021]]/Tabelle1[[#This Row],[Linke ZS 2021]])</f>
        <v>0.99839903880094127</v>
      </c>
      <c r="AM33" s="103">
        <v>5.6669397275870205E-2</v>
      </c>
      <c r="AN33" s="103">
        <v>7.0414422916782321E-2</v>
      </c>
      <c r="AO33" s="102">
        <f>IF(Tabelle1[[#This Row],[Grüne ES 2021]]="","",Tabelle1[[#This Row],[Grüne ES 2021]]/Tabelle1[[#This Row],[Grüne ZS 2021]])</f>
        <v>0.80479814970355779</v>
      </c>
      <c r="AP33" s="104">
        <v>7.1657664912597369E-2</v>
      </c>
      <c r="AQ33" s="105">
        <v>8.0761116971076449E-2</v>
      </c>
      <c r="AR33" s="215">
        <f>IF(Tabelle1[[#This Row],[FDP ES 2021]]="","",Tabelle1[[#This Row],[FDP ES 2021]]/Tabelle1[[#This Row],[FDP ZS 2021]])</f>
        <v>0.88727927002620133</v>
      </c>
      <c r="AS33" s="214">
        <v>63.3</v>
      </c>
      <c r="AT33" s="186">
        <v>24594</v>
      </c>
      <c r="AU33" s="186">
        <v>20014</v>
      </c>
      <c r="AV33" s="186">
        <v>6.8</v>
      </c>
      <c r="AW33" s="186">
        <v>585.9</v>
      </c>
      <c r="AX33" s="186">
        <v>4.9000000000000004</v>
      </c>
      <c r="AY33" s="187">
        <v>13.1</v>
      </c>
      <c r="AZ33" s="114" t="s">
        <v>1631</v>
      </c>
    </row>
    <row r="34" spans="1:84" s="209" customFormat="1" ht="16.5" customHeight="1">
      <c r="A34" s="90">
        <f>SUBTOTAL(103,$B$2:$B34)</f>
        <v>33</v>
      </c>
      <c r="B34" s="48" t="s">
        <v>669</v>
      </c>
      <c r="C34" s="206" t="s">
        <v>706</v>
      </c>
      <c r="D34" s="199" t="s">
        <v>7</v>
      </c>
      <c r="E34" s="190" t="s">
        <v>610</v>
      </c>
      <c r="F34" s="198" t="s">
        <v>30</v>
      </c>
      <c r="G34" s="219" t="str">
        <f>""</f>
        <v/>
      </c>
      <c r="H34" s="8"/>
      <c r="I34" s="8"/>
      <c r="J34" s="8" t="s">
        <v>924</v>
      </c>
      <c r="K34" s="8"/>
      <c r="L34" s="8" t="s">
        <v>922</v>
      </c>
      <c r="M34" s="53"/>
      <c r="N34" s="53"/>
      <c r="O34" s="9"/>
      <c r="P34" s="169" t="s">
        <v>1404</v>
      </c>
      <c r="Q34" s="121" t="str">
        <f>""</f>
        <v/>
      </c>
      <c r="R34" s="55"/>
      <c r="S34" s="57"/>
      <c r="T34" s="147" t="str">
        <f>IF(MAX((AA34,AD34,AG34,AJ34,AM34,AP34))=AA34,"CDU",IF(MAX(AA34,AD34,AG34,AJ34,AM34,AP34)=AD34,"SPD",IF(MAX(AA34,AD34,AG34,AJ34,AM34,AP34)=AG34,"AfD",IF(MAX(AA34,AD34,AG34,AJ34,AM34,AP34)=AJ34,"Linke",IF(MAX(AA34,AD34,AG34,AJ34,AM34,AP34)=AM34,"Grüne","FDP")))))</f>
        <v>SPD</v>
      </c>
      <c r="U34" s="148" t="str">
        <f>IF(LARGE((AA34,AD34,AG34,AJ34,AM34,AP34),2)=AA34,"CDU",IF(LARGE((AA34,AD34,AG34,AJ34,AM34,AP34),2)=AD34,"SPD",IF(LARGE((AA34,AD34,AG34,AJ34,AM34,AP34),2)=AG34,"AfD",IF(LARGE((AA34,AD34,AG34,AJ34,AM34,AP34),2)=AJ34,"Linke",IF(LARGE((AA34,AD34,AG34,AJ34,AM34,AP34),2)=AM34,"Grüne","FDP")))))</f>
        <v>CDU</v>
      </c>
      <c r="V34" s="148" t="str">
        <f>IF(LARGE((AA34,AD34,AG34,AJ34,AM34,AP34),3)=AA34,"CDU",IF(LARGE((AA34,AD34,AG34,AJ34,AM34,AP34),3)=AD34,"SPD",IF(LARGE((AA34,AD34,AG34,AJ34,AM34,AP34),3)=AG34,"AfD",IF(LARGE((AA34,AD34,AG34,AJ34,AM34,AP34),3)=AJ34,"Linke",IF(LARGE((AA34,AD34,AG34,AJ34,AM34,AP34),3)=AM34,"Grüne","FDP")))))</f>
        <v>AfD</v>
      </c>
      <c r="W34" s="148" t="str">
        <f>IF(LARGE((AA34,AD34,AG34,AJ34,AM34,AP34),4)=AA34,"CDU",IF(LARGE((AA34,AD34,AG34,AJ34,AM34,AP34),4)=AD34,"SPD",IF(LARGE((AA34,AD34,AG34,AJ34,AM34,AP34),4)=AG34,"AfD",IF(LARGE((AA34,AD34,AG34,AJ34,AM34,AP34),4)=AJ34,"Linke",IF(LARGE((AA34,AD34,AG34,AJ34,AM34,AP34),4)=AM34,"Grüne","FDP")))))</f>
        <v>Linke</v>
      </c>
      <c r="X34" s="148">
        <f>(LARGE((AA34,AD34,AG34,AJ34,AM34,AP34),1))-(LARGE((AA34,AD34,AG34,AJ34,AM34,AP34),2))</f>
        <v>0.17027893867236851</v>
      </c>
      <c r="Y34" s="148">
        <f>(LARGE((AA34,AD34,AG34,AJ34,AM34,AP34),1))-(LARGE((AA34,AD34,AG34,AJ34,AM34,AP34),3))</f>
        <v>0.18033128306235505</v>
      </c>
      <c r="Z34" s="234">
        <f>(LARGE((AA34,AD34,AG34,AJ34,AM34,AP34),1))-(LARGE((AA34,AD34,AG34,AJ34,AM34,AP34),4))</f>
        <v>0.24844147008594475</v>
      </c>
      <c r="AA34" s="236">
        <v>0.18194187967732531</v>
      </c>
      <c r="AB34" s="94">
        <v>0.17085577083217676</v>
      </c>
      <c r="AC34" s="95">
        <f>IF(Tabelle1[[#This Row],[CDU ES 2021]]="","",Tabelle1[[#This Row],[CDU ES 2021]]/Tabelle1[[#This Row],[CDU ZS 2021]])</f>
        <v>1.064885773486913</v>
      </c>
      <c r="AD34" s="97">
        <v>0.35222081834969382</v>
      </c>
      <c r="AE34" s="97">
        <v>0.32508466107811024</v>
      </c>
      <c r="AF34" s="96">
        <f>IF(Tabelle1[[#This Row],[SPD ES 2021]]="","",Tabelle1[[#This Row],[SPD ES 2021]]/Tabelle1[[#This Row],[SPD ZS 2021]])</f>
        <v>1.0834741238838808</v>
      </c>
      <c r="AG34" s="99">
        <v>0.17188953528733877</v>
      </c>
      <c r="AH34" s="99">
        <v>0.17121662132904014</v>
      </c>
      <c r="AI34" s="98">
        <f>IF(Tabelle1[[#This Row],[AfD ES 2021]]="","",Tabelle1[[#This Row],[AfD ES 2021]]/Tabelle1[[#This Row],[AfD ZS 2021]])</f>
        <v>1.0039301906151124</v>
      </c>
      <c r="AJ34" s="100">
        <v>0.10377934826374909</v>
      </c>
      <c r="AK34" s="100">
        <v>0.10394576139454838</v>
      </c>
      <c r="AL34" s="101">
        <f>IF(Tabelle1[[#This Row],[Linke ES 2021]]="","",Tabelle1[[#This Row],[Linke ES 2021]]/Tabelle1[[#This Row],[Linke ZS 2021]])</f>
        <v>0.99839903880094127</v>
      </c>
      <c r="AM34" s="103">
        <v>5.6669397275870205E-2</v>
      </c>
      <c r="AN34" s="103">
        <v>7.0414422916782321E-2</v>
      </c>
      <c r="AO34" s="102">
        <f>IF(Tabelle1[[#This Row],[Grüne ES 2021]]="","",Tabelle1[[#This Row],[Grüne ES 2021]]/Tabelle1[[#This Row],[Grüne ZS 2021]])</f>
        <v>0.80479814970355779</v>
      </c>
      <c r="AP34" s="104">
        <v>7.1657664912597369E-2</v>
      </c>
      <c r="AQ34" s="105">
        <v>8.0761116971076449E-2</v>
      </c>
      <c r="AR34" s="215">
        <f>IF(Tabelle1[[#This Row],[FDP ES 2021]]="","",Tabelle1[[#This Row],[FDP ES 2021]]/Tabelle1[[#This Row],[FDP ZS 2021]])</f>
        <v>0.88727927002620133</v>
      </c>
      <c r="AS34" s="214">
        <v>63.3</v>
      </c>
      <c r="AT34" s="186">
        <v>24594</v>
      </c>
      <c r="AU34" s="186">
        <v>20014</v>
      </c>
      <c r="AV34" s="186">
        <v>6.8</v>
      </c>
      <c r="AW34" s="186">
        <v>585.9</v>
      </c>
      <c r="AX34" s="186">
        <v>4.9000000000000004</v>
      </c>
      <c r="AY34" s="187">
        <v>13.1</v>
      </c>
      <c r="AZ34" s="114" t="s">
        <v>1859</v>
      </c>
    </row>
    <row r="35" spans="1:84" s="209" customFormat="1" ht="16.5" customHeight="1">
      <c r="A35" s="90">
        <f>SUBTOTAL(103,$B$2:$B35)</f>
        <v>34</v>
      </c>
      <c r="B35" s="50" t="s">
        <v>930</v>
      </c>
      <c r="C35" s="204" t="s">
        <v>1403</v>
      </c>
      <c r="D35" s="199" t="s">
        <v>5</v>
      </c>
      <c r="E35" s="189" t="s">
        <v>609</v>
      </c>
      <c r="F35" s="222" t="s">
        <v>31</v>
      </c>
      <c r="G35" s="219" t="str">
        <f>""</f>
        <v/>
      </c>
      <c r="H35" s="143" t="s">
        <v>2165</v>
      </c>
      <c r="I35" s="8"/>
      <c r="J35" s="8" t="s">
        <v>927</v>
      </c>
      <c r="K35" s="11"/>
      <c r="L35" s="11" t="s">
        <v>922</v>
      </c>
      <c r="M35" s="53"/>
      <c r="N35" s="53"/>
      <c r="O35" s="9"/>
      <c r="P35" s="165" t="s">
        <v>1404</v>
      </c>
      <c r="Q35" s="121" t="str">
        <f>""</f>
        <v/>
      </c>
      <c r="R35" s="55"/>
      <c r="S35" s="57"/>
      <c r="T35" s="147" t="str">
        <f>IF(MAX((AA35,AD35,AG35,AJ35,AM35,AP35))=AA35,"CDU",IF(MAX(AA35,AD35,AG35,AJ35,AM35,AP35)=AD35,"SPD",IF(MAX(AA35,AD35,AG35,AJ35,AM35,AP35)=AG35,"AfD",IF(MAX(AA35,AD35,AG35,AJ35,AM35,AP35)=AJ35,"Linke",IF(MAX(AA35,AD35,AG35,AJ35,AM35,AP35)=AM35,"Grüne","FDP")))))</f>
        <v>SPD</v>
      </c>
      <c r="U35" s="148" t="str">
        <f>IF(LARGE((AA35,AD35,AG35,AJ35,AM35,AP35),2)=AA35,"CDU",IF(LARGE((AA35,AD35,AG35,AJ35,AM35,AP35),2)=AD35,"SPD",IF(LARGE((AA35,AD35,AG35,AJ35,AM35,AP35),2)=AG35,"AfD",IF(LARGE((AA35,AD35,AG35,AJ35,AM35,AP35),2)=AJ35,"Linke",IF(LARGE((AA35,AD35,AG35,AJ35,AM35,AP35),2)=AM35,"Grüne","FDP")))))</f>
        <v>Linke</v>
      </c>
      <c r="V35" s="148" t="str">
        <f>IF(LARGE((AA35,AD35,AG35,AJ35,AM35,AP35),3)=AA35,"CDU",IF(LARGE((AA35,AD35,AG35,AJ35,AM35,AP35),3)=AD35,"SPD",IF(LARGE((AA35,AD35,AG35,AJ35,AM35,AP35),3)=AG35,"AfD",IF(LARGE((AA35,AD35,AG35,AJ35,AM35,AP35),3)=AJ35,"Linke",IF(LARGE((AA35,AD35,AG35,AJ35,AM35,AP35),3)=AM35,"Grüne","FDP")))))</f>
        <v>CDU</v>
      </c>
      <c r="W35" s="148" t="str">
        <f>IF(LARGE((AA35,AD35,AG35,AJ35,AM35,AP35),4)=AA35,"CDU",IF(LARGE((AA35,AD35,AG35,AJ35,AM35,AP35),4)=AD35,"SPD",IF(LARGE((AA35,AD35,AG35,AJ35,AM35,AP35),4)=AG35,"AfD",IF(LARGE((AA35,AD35,AG35,AJ35,AM35,AP35),4)=AJ35,"Linke",IF(LARGE((AA35,AD35,AG35,AJ35,AM35,AP35),4)=AM35,"Grüne","FDP")))))</f>
        <v>AfD</v>
      </c>
      <c r="X35" s="148">
        <f>(LARGE((AA35,AD35,AG35,AJ35,AM35,AP35),1))-(LARGE((AA35,AD35,AG35,AJ35,AM35,AP35),2))</f>
        <v>8.7215508251027529E-2</v>
      </c>
      <c r="Y35" s="148">
        <f>(LARGE((AA35,AD35,AG35,AJ35,AM35,AP35),1))-(LARGE((AA35,AD35,AG35,AJ35,AM35,AP35),3))</f>
        <v>9.9748481688239965E-2</v>
      </c>
      <c r="Z35" s="234">
        <f>(LARGE((AA35,AD35,AG35,AJ35,AM35,AP35),1))-(LARGE((AA35,AD35,AG35,AJ35,AM35,AP35),4))</f>
        <v>0.14753696092264276</v>
      </c>
      <c r="AA35" s="236">
        <v>0.16975645665910066</v>
      </c>
      <c r="AB35" s="94">
        <v>0.14175619872742778</v>
      </c>
      <c r="AC35" s="95">
        <f>IF(Tabelle1[[#This Row],[CDU ES 2021]]="","",Tabelle1[[#This Row],[CDU ES 2021]]/Tabelle1[[#This Row],[CDU ZS 2021]])</f>
        <v>1.1975240460948904</v>
      </c>
      <c r="AD35" s="97">
        <v>0.26950493834734063</v>
      </c>
      <c r="AE35" s="97">
        <v>0.29010228437141439</v>
      </c>
      <c r="AF35" s="96">
        <f>IF(Tabelle1[[#This Row],[SPD ES 2021]]="","",Tabelle1[[#This Row],[SPD ES 2021]]/Tabelle1[[#This Row],[SPD ZS 2021]])</f>
        <v>0.92899971102018886</v>
      </c>
      <c r="AG35" s="99">
        <v>0.12196797742469787</v>
      </c>
      <c r="AH35" s="99">
        <v>0.12675408186431214</v>
      </c>
      <c r="AI35" s="98">
        <f>IF(Tabelle1[[#This Row],[AfD ES 2021]]="","",Tabelle1[[#This Row],[AfD ES 2021]]/Tabelle1[[#This Row],[AfD ZS 2021]])</f>
        <v>0.96224102317479832</v>
      </c>
      <c r="AJ35" s="100">
        <v>0.1822894300963131</v>
      </c>
      <c r="AK35" s="100">
        <v>0.13186523251747179</v>
      </c>
      <c r="AL35" s="101">
        <f>IF(Tabelle1[[#This Row],[Linke ES 2021]]="","",Tabelle1[[#This Row],[Linke ES 2021]]/Tabelle1[[#This Row],[Linke ZS 2021]])</f>
        <v>1.3823919058585836</v>
      </c>
      <c r="AM35" s="103">
        <v>0.10156432120728789</v>
      </c>
      <c r="AN35" s="103">
        <v>0.12849052320266049</v>
      </c>
      <c r="AO35" s="102">
        <f>IF(Tabelle1[[#This Row],[Grüne ES 2021]]="","",Tabelle1[[#This Row],[Grüne ES 2021]]/Tabelle1[[#This Row],[Grüne ZS 2021]])</f>
        <v>0.79044211725324287</v>
      </c>
      <c r="AP35" s="104">
        <v>7.5099687135758542E-2</v>
      </c>
      <c r="AQ35" s="105">
        <v>9.1129423170140569E-2</v>
      </c>
      <c r="AR35" s="215">
        <f>IF(Tabelle1[[#This Row],[FDP ES 2021]]="","",Tabelle1[[#This Row],[FDP ES 2021]]/Tabelle1[[#This Row],[FDP ZS 2021]])</f>
        <v>0.8240992263886695</v>
      </c>
      <c r="AS35" s="214">
        <v>278</v>
      </c>
      <c r="AT35" s="186">
        <v>33708</v>
      </c>
      <c r="AU35" s="186">
        <v>19274</v>
      </c>
      <c r="AV35" s="186">
        <v>7.9</v>
      </c>
      <c r="AW35" s="186">
        <v>450.3</v>
      </c>
      <c r="AX35" s="186">
        <v>7.6</v>
      </c>
      <c r="AY35" s="187">
        <v>13.1</v>
      </c>
      <c r="AZ35" s="114" t="s">
        <v>1997</v>
      </c>
    </row>
    <row r="36" spans="1:84" ht="16.5" customHeight="1">
      <c r="A36" s="90">
        <f>SUBTOTAL(103,$B$2:$B36)</f>
        <v>35</v>
      </c>
      <c r="B36" s="48" t="s">
        <v>669</v>
      </c>
      <c r="C36" s="206" t="s">
        <v>707</v>
      </c>
      <c r="D36" s="200" t="s">
        <v>7</v>
      </c>
      <c r="E36" s="188" t="s">
        <v>609</v>
      </c>
      <c r="F36" s="222" t="s">
        <v>31</v>
      </c>
      <c r="G36" s="219" t="str">
        <f>""</f>
        <v/>
      </c>
      <c r="H36" s="42" t="s">
        <v>2171</v>
      </c>
      <c r="I36" s="10"/>
      <c r="J36" s="8" t="s">
        <v>924</v>
      </c>
      <c r="K36" s="10"/>
      <c r="L36" s="10" t="s">
        <v>921</v>
      </c>
      <c r="M36" s="67"/>
      <c r="N36" s="67"/>
      <c r="O36" s="59"/>
      <c r="P36" s="170" t="s">
        <v>1404</v>
      </c>
      <c r="Q36" s="121" t="str">
        <f>""</f>
        <v/>
      </c>
      <c r="R36" s="60"/>
      <c r="S36" s="61"/>
      <c r="T36" s="147" t="str">
        <f>IF(MAX((AA36,AD36,AG36,AJ36,AM36,AP36))=AA36,"CDU",IF(MAX(AA36,AD36,AG36,AJ36,AM36,AP36)=AD36,"SPD",IF(MAX(AA36,AD36,AG36,AJ36,AM36,AP36)=AG36,"AfD",IF(MAX(AA36,AD36,AG36,AJ36,AM36,AP36)=AJ36,"Linke",IF(MAX(AA36,AD36,AG36,AJ36,AM36,AP36)=AM36,"Grüne","FDP")))))</f>
        <v>SPD</v>
      </c>
      <c r="U36" s="148" t="str">
        <f>IF(LARGE((AA36,AD36,AG36,AJ36,AM36,AP36),2)=AA36,"CDU",IF(LARGE((AA36,AD36,AG36,AJ36,AM36,AP36),2)=AD36,"SPD",IF(LARGE((AA36,AD36,AG36,AJ36,AM36,AP36),2)=AG36,"AfD",IF(LARGE((AA36,AD36,AG36,AJ36,AM36,AP36),2)=AJ36,"Linke",IF(LARGE((AA36,AD36,AG36,AJ36,AM36,AP36),2)=AM36,"Grüne","FDP")))))</f>
        <v>Linke</v>
      </c>
      <c r="V36" s="148" t="str">
        <f>IF(LARGE((AA36,AD36,AG36,AJ36,AM36,AP36),3)=AA36,"CDU",IF(LARGE((AA36,AD36,AG36,AJ36,AM36,AP36),3)=AD36,"SPD",IF(LARGE((AA36,AD36,AG36,AJ36,AM36,AP36),3)=AG36,"AfD",IF(LARGE((AA36,AD36,AG36,AJ36,AM36,AP36),3)=AJ36,"Linke",IF(LARGE((AA36,AD36,AG36,AJ36,AM36,AP36),3)=AM36,"Grüne","FDP")))))</f>
        <v>CDU</v>
      </c>
      <c r="W36" s="148" t="str">
        <f>IF(LARGE((AA36,AD36,AG36,AJ36,AM36,AP36),4)=AA36,"CDU",IF(LARGE((AA36,AD36,AG36,AJ36,AM36,AP36),4)=AD36,"SPD",IF(LARGE((AA36,AD36,AG36,AJ36,AM36,AP36),4)=AG36,"AfD",IF(LARGE((AA36,AD36,AG36,AJ36,AM36,AP36),4)=AJ36,"Linke",IF(LARGE((AA36,AD36,AG36,AJ36,AM36,AP36),4)=AM36,"Grüne","FDP")))))</f>
        <v>AfD</v>
      </c>
      <c r="X36" s="148">
        <f>(LARGE((AA36,AD36,AG36,AJ36,AM36,AP36),1))-(LARGE((AA36,AD36,AG36,AJ36,AM36,AP36),2))</f>
        <v>8.7215508251027529E-2</v>
      </c>
      <c r="Y36" s="148">
        <f>(LARGE((AA36,AD36,AG36,AJ36,AM36,AP36),1))-(LARGE((AA36,AD36,AG36,AJ36,AM36,AP36),3))</f>
        <v>9.9748481688239965E-2</v>
      </c>
      <c r="Z36" s="234">
        <f>(LARGE((AA36,AD36,AG36,AJ36,AM36,AP36),1))-(LARGE((AA36,AD36,AG36,AJ36,AM36,AP36),4))</f>
        <v>0.14753696092264276</v>
      </c>
      <c r="AA36" s="236">
        <v>0.16975645665910066</v>
      </c>
      <c r="AB36" s="94">
        <v>0.14175619872742778</v>
      </c>
      <c r="AC36" s="95">
        <f>IF(Tabelle1[[#This Row],[CDU ES 2021]]="","",Tabelle1[[#This Row],[CDU ES 2021]]/Tabelle1[[#This Row],[CDU ZS 2021]])</f>
        <v>1.1975240460948904</v>
      </c>
      <c r="AD36" s="97">
        <v>0.26950493834734063</v>
      </c>
      <c r="AE36" s="97">
        <v>0.29010228437141439</v>
      </c>
      <c r="AF36" s="96">
        <f>IF(Tabelle1[[#This Row],[SPD ES 2021]]="","",Tabelle1[[#This Row],[SPD ES 2021]]/Tabelle1[[#This Row],[SPD ZS 2021]])</f>
        <v>0.92899971102018886</v>
      </c>
      <c r="AG36" s="99">
        <v>0.12196797742469787</v>
      </c>
      <c r="AH36" s="99">
        <v>0.12675408186431214</v>
      </c>
      <c r="AI36" s="98">
        <f>IF(Tabelle1[[#This Row],[AfD ES 2021]]="","",Tabelle1[[#This Row],[AfD ES 2021]]/Tabelle1[[#This Row],[AfD ZS 2021]])</f>
        <v>0.96224102317479832</v>
      </c>
      <c r="AJ36" s="100">
        <v>0.1822894300963131</v>
      </c>
      <c r="AK36" s="100">
        <v>0.13186523251747179</v>
      </c>
      <c r="AL36" s="101">
        <f>IF(Tabelle1[[#This Row],[Linke ES 2021]]="","",Tabelle1[[#This Row],[Linke ES 2021]]/Tabelle1[[#This Row],[Linke ZS 2021]])</f>
        <v>1.3823919058585836</v>
      </c>
      <c r="AM36" s="103">
        <v>0.10156432120728789</v>
      </c>
      <c r="AN36" s="103">
        <v>0.12849052320266049</v>
      </c>
      <c r="AO36" s="102">
        <f>IF(Tabelle1[[#This Row],[Grüne ES 2021]]="","",Tabelle1[[#This Row],[Grüne ES 2021]]/Tabelle1[[#This Row],[Grüne ZS 2021]])</f>
        <v>0.79044211725324287</v>
      </c>
      <c r="AP36" s="104">
        <v>7.5099687135758542E-2</v>
      </c>
      <c r="AQ36" s="105">
        <v>9.1129423170140569E-2</v>
      </c>
      <c r="AR36" s="215">
        <f>IF(Tabelle1[[#This Row],[FDP ES 2021]]="","",Tabelle1[[#This Row],[FDP ES 2021]]/Tabelle1[[#This Row],[FDP ZS 2021]])</f>
        <v>0.8240992263886695</v>
      </c>
      <c r="AS36" s="214">
        <v>278</v>
      </c>
      <c r="AT36" s="186">
        <v>33708</v>
      </c>
      <c r="AU36" s="186">
        <v>19274</v>
      </c>
      <c r="AV36" s="186">
        <v>7.9</v>
      </c>
      <c r="AW36" s="186">
        <v>450.3</v>
      </c>
      <c r="AX36" s="186">
        <v>7.6</v>
      </c>
      <c r="AY36" s="187">
        <v>13.1</v>
      </c>
      <c r="AZ36" s="115" t="s">
        <v>1536</v>
      </c>
      <c r="BA36" s="6"/>
      <c r="BB36" s="6"/>
      <c r="BC36" s="6"/>
      <c r="BD36" s="6"/>
      <c r="BE36" s="6"/>
      <c r="BF36" s="6"/>
      <c r="BG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16.5" customHeight="1">
      <c r="A37" s="90">
        <f>SUBTOTAL(103,$B$2:$B37)</f>
        <v>36</v>
      </c>
      <c r="B37" s="49" t="s">
        <v>941</v>
      </c>
      <c r="C37" s="207" t="s">
        <v>949</v>
      </c>
      <c r="D37" s="199" t="s">
        <v>5</v>
      </c>
      <c r="E37" s="189" t="s">
        <v>608</v>
      </c>
      <c r="F37" s="198" t="s">
        <v>32</v>
      </c>
      <c r="G37" s="221" t="s">
        <v>2168</v>
      </c>
      <c r="H37" s="8"/>
      <c r="I37" s="8"/>
      <c r="J37" s="8" t="s">
        <v>927</v>
      </c>
      <c r="K37" s="11"/>
      <c r="L37" s="11" t="s">
        <v>922</v>
      </c>
      <c r="M37" s="53"/>
      <c r="N37" s="53"/>
      <c r="O37" s="9"/>
      <c r="P37" s="54"/>
      <c r="Q37" s="121" t="str">
        <f>""</f>
        <v/>
      </c>
      <c r="R37" s="55"/>
      <c r="S37" s="57"/>
      <c r="T37" s="147" t="str">
        <f>IF(MAX((AA37,AD37,AG37,AJ37,AM37,AP37))=AA37,"CDU",IF(MAX(AA37,AD37,AG37,AJ37,AM37,AP37)=AD37,"SPD",IF(MAX(AA37,AD37,AG37,AJ37,AM37,AP37)=AG37,"AfD",IF(MAX(AA37,AD37,AG37,AJ37,AM37,AP37)=AJ37,"Linke",IF(MAX(AA37,AD37,AG37,AJ37,AM37,AP37)=AM37,"Grüne","FDP")))))</f>
        <v>SPD</v>
      </c>
      <c r="U37" s="148" t="str">
        <f>IF(LARGE((AA37,AD37,AG37,AJ37,AM37,AP37),2)=AA37,"CDU",IF(LARGE((AA37,AD37,AG37,AJ37,AM37,AP37),2)=AD37,"SPD",IF(LARGE((AA37,AD37,AG37,AJ37,AM37,AP37),2)=AG37,"AfD",IF(LARGE((AA37,AD37,AG37,AJ37,AM37,AP37),2)=AJ37,"Linke",IF(LARGE((AA37,AD37,AG37,AJ37,AM37,AP37),2)=AM37,"Grüne","FDP")))))</f>
        <v>CDU</v>
      </c>
      <c r="V37" s="148" t="str">
        <f>IF(LARGE((AA37,AD37,AG37,AJ37,AM37,AP37),3)=AA37,"CDU",IF(LARGE((AA37,AD37,AG37,AJ37,AM37,AP37),3)=AD37,"SPD",IF(LARGE((AA37,AD37,AG37,AJ37,AM37,AP37),3)=AG37,"AfD",IF(LARGE((AA37,AD37,AG37,AJ37,AM37,AP37),3)=AJ37,"Linke",IF(LARGE((AA37,AD37,AG37,AJ37,AM37,AP37),3)=AM37,"Grüne","FDP")))))</f>
        <v>AfD</v>
      </c>
      <c r="W37" s="148" t="str">
        <f>IF(LARGE((AA37,AD37,AG37,AJ37,AM37,AP37),4)=AA37,"CDU",IF(LARGE((AA37,AD37,AG37,AJ37,AM37,AP37),4)=AD37,"SPD",IF(LARGE((AA37,AD37,AG37,AJ37,AM37,AP37),4)=AG37,"AfD",IF(LARGE((AA37,AD37,AG37,AJ37,AM37,AP37),4)=AJ37,"Linke",IF(LARGE((AA37,AD37,AG37,AJ37,AM37,AP37),4)=AM37,"Grüne","FDP")))))</f>
        <v>Linke</v>
      </c>
      <c r="X37" s="148">
        <f>(LARGE((AA37,AD37,AG37,AJ37,AM37,AP37),1))-(LARGE((AA37,AD37,AG37,AJ37,AM37,AP37),2))</f>
        <v>3.9277051873875285E-2</v>
      </c>
      <c r="Y37" s="148">
        <f>(LARGE((AA37,AD37,AG37,AJ37,AM37,AP37),1))-(LARGE((AA37,AD37,AG37,AJ37,AM37,AP37),3))</f>
        <v>4.4561338043851151E-2</v>
      </c>
      <c r="Z37" s="234">
        <f>(LARGE((AA37,AD37,AG37,AJ37,AM37,AP37),1))-(LARGE((AA37,AD37,AG37,AJ37,AM37,AP37),4))</f>
        <v>0.10629961541470812</v>
      </c>
      <c r="AA37" s="236">
        <v>0.20404687246092457</v>
      </c>
      <c r="AB37" s="94">
        <v>0.18645304893864723</v>
      </c>
      <c r="AC37" s="95">
        <f>IF(Tabelle1[[#This Row],[CDU ES 2021]]="","",Tabelle1[[#This Row],[CDU ES 2021]]/Tabelle1[[#This Row],[CDU ZS 2021]])</f>
        <v>1.0943606104723267</v>
      </c>
      <c r="AD37" s="97">
        <v>0.24332392433479985</v>
      </c>
      <c r="AE37" s="97">
        <v>0.2508339415728168</v>
      </c>
      <c r="AF37" s="96">
        <f>IF(Tabelle1[[#This Row],[SPD ES 2021]]="","",Tabelle1[[#This Row],[SPD ES 2021]]/Tabelle1[[#This Row],[SPD ZS 2021]])</f>
        <v>0.97005980454269269</v>
      </c>
      <c r="AG37" s="99">
        <v>0.1987625862909487</v>
      </c>
      <c r="AH37" s="99">
        <v>0.18882367489247734</v>
      </c>
      <c r="AI37" s="98">
        <f>IF(Tabelle1[[#This Row],[AfD ES 2021]]="","",Tabelle1[[#This Row],[AfD ES 2021]]/Tabelle1[[#This Row],[AfD ZS 2021]])</f>
        <v>1.0526359388150395</v>
      </c>
      <c r="AJ37" s="100">
        <v>0.13702430892009174</v>
      </c>
      <c r="AK37" s="100">
        <v>0.11374782089408188</v>
      </c>
      <c r="AL37" s="101">
        <f>IF(Tabelle1[[#This Row],[Linke ES 2021]]="","",Tabelle1[[#This Row],[Linke ES 2021]]/Tabelle1[[#This Row],[Linke ZS 2021]])</f>
        <v>1.2046323863002539</v>
      </c>
      <c r="AM37" s="103">
        <v>7.3420281306988133E-2</v>
      </c>
      <c r="AN37" s="103">
        <v>8.8394790655028685E-2</v>
      </c>
      <c r="AO37" s="102">
        <f>IF(Tabelle1[[#This Row],[Grüne ES 2021]]="","",Tabelle1[[#This Row],[Grüne ES 2021]]/Tabelle1[[#This Row],[Grüne ZS 2021]])</f>
        <v>0.8305951149714198</v>
      </c>
      <c r="AP37" s="104">
        <v>6.6234133599754441E-2</v>
      </c>
      <c r="AQ37" s="105">
        <v>8.3098583053342098E-2</v>
      </c>
      <c r="AR37" s="215">
        <f>IF(Tabelle1[[#This Row],[FDP ES 2021]]="","",Tabelle1[[#This Row],[FDP ES 2021]]/Tabelle1[[#This Row],[FDP ZS 2021]])</f>
        <v>0.79705490955529124</v>
      </c>
      <c r="AS37" s="214">
        <v>84.7</v>
      </c>
      <c r="AT37" s="186">
        <v>25124</v>
      </c>
      <c r="AU37" s="186">
        <v>19231</v>
      </c>
      <c r="AV37" s="186">
        <v>11</v>
      </c>
      <c r="AW37" s="186">
        <v>542.70000000000005</v>
      </c>
      <c r="AX37" s="186">
        <v>6.2</v>
      </c>
      <c r="AY37" s="187">
        <v>13.3</v>
      </c>
      <c r="AZ37" s="114" t="s">
        <v>1697</v>
      </c>
      <c r="BA37" s="6"/>
      <c r="BB37" s="6"/>
      <c r="BC37" s="6"/>
      <c r="BD37" s="6"/>
      <c r="BE37" s="6"/>
      <c r="BF37" s="6"/>
      <c r="BG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ht="16.5" customHeight="1">
      <c r="A38" s="90">
        <f>SUBTOTAL(103,$B$2:$B38)</f>
        <v>37</v>
      </c>
      <c r="B38" s="47" t="s">
        <v>751</v>
      </c>
      <c r="C38" s="205" t="s">
        <v>950</v>
      </c>
      <c r="D38" s="199" t="s">
        <v>5</v>
      </c>
      <c r="E38" s="189" t="s">
        <v>608</v>
      </c>
      <c r="F38" s="198" t="s">
        <v>32</v>
      </c>
      <c r="G38" s="219" t="str">
        <f>""</f>
        <v/>
      </c>
      <c r="H38" s="8"/>
      <c r="I38" s="8"/>
      <c r="J38" s="8" t="s">
        <v>927</v>
      </c>
      <c r="K38" s="11"/>
      <c r="L38" s="11" t="s">
        <v>922</v>
      </c>
      <c r="M38" s="53"/>
      <c r="N38" s="53"/>
      <c r="O38" s="9"/>
      <c r="P38" s="54"/>
      <c r="Q38" s="121" t="str">
        <f>""</f>
        <v/>
      </c>
      <c r="R38" s="55"/>
      <c r="S38" s="57"/>
      <c r="T38" s="147" t="str">
        <f>IF(MAX((AA38,AD38,AG38,AJ38,AM38,AP38))=AA38,"CDU",IF(MAX(AA38,AD38,AG38,AJ38,AM38,AP38)=AD38,"SPD",IF(MAX(AA38,AD38,AG38,AJ38,AM38,AP38)=AG38,"AfD",IF(MAX(AA38,AD38,AG38,AJ38,AM38,AP38)=AJ38,"Linke",IF(MAX(AA38,AD38,AG38,AJ38,AM38,AP38)=AM38,"Grüne","FDP")))))</f>
        <v>SPD</v>
      </c>
      <c r="U38" s="148" t="str">
        <f>IF(LARGE((AA38,AD38,AG38,AJ38,AM38,AP38),2)=AA38,"CDU",IF(LARGE((AA38,AD38,AG38,AJ38,AM38,AP38),2)=AD38,"SPD",IF(LARGE((AA38,AD38,AG38,AJ38,AM38,AP38),2)=AG38,"AfD",IF(LARGE((AA38,AD38,AG38,AJ38,AM38,AP38),2)=AJ38,"Linke",IF(LARGE((AA38,AD38,AG38,AJ38,AM38,AP38),2)=AM38,"Grüne","FDP")))))</f>
        <v>CDU</v>
      </c>
      <c r="V38" s="148" t="str">
        <f>IF(LARGE((AA38,AD38,AG38,AJ38,AM38,AP38),3)=AA38,"CDU",IF(LARGE((AA38,AD38,AG38,AJ38,AM38,AP38),3)=AD38,"SPD",IF(LARGE((AA38,AD38,AG38,AJ38,AM38,AP38),3)=AG38,"AfD",IF(LARGE((AA38,AD38,AG38,AJ38,AM38,AP38),3)=AJ38,"Linke",IF(LARGE((AA38,AD38,AG38,AJ38,AM38,AP38),3)=AM38,"Grüne","FDP")))))</f>
        <v>AfD</v>
      </c>
      <c r="W38" s="148" t="str">
        <f>IF(LARGE((AA38,AD38,AG38,AJ38,AM38,AP38),4)=AA38,"CDU",IF(LARGE((AA38,AD38,AG38,AJ38,AM38,AP38),4)=AD38,"SPD",IF(LARGE((AA38,AD38,AG38,AJ38,AM38,AP38),4)=AG38,"AfD",IF(LARGE((AA38,AD38,AG38,AJ38,AM38,AP38),4)=AJ38,"Linke",IF(LARGE((AA38,AD38,AG38,AJ38,AM38,AP38),4)=AM38,"Grüne","FDP")))))</f>
        <v>Linke</v>
      </c>
      <c r="X38" s="148">
        <f>(LARGE((AA38,AD38,AG38,AJ38,AM38,AP38),1))-(LARGE((AA38,AD38,AG38,AJ38,AM38,AP38),2))</f>
        <v>3.9277051873875285E-2</v>
      </c>
      <c r="Y38" s="148">
        <f>(LARGE((AA38,AD38,AG38,AJ38,AM38,AP38),1))-(LARGE((AA38,AD38,AG38,AJ38,AM38,AP38),3))</f>
        <v>4.4561338043851151E-2</v>
      </c>
      <c r="Z38" s="234">
        <f>(LARGE((AA38,AD38,AG38,AJ38,AM38,AP38),1))-(LARGE((AA38,AD38,AG38,AJ38,AM38,AP38),4))</f>
        <v>0.10629961541470812</v>
      </c>
      <c r="AA38" s="236">
        <v>0.20404687246092457</v>
      </c>
      <c r="AB38" s="94">
        <v>0.18645304893864723</v>
      </c>
      <c r="AC38" s="95">
        <f>IF(Tabelle1[[#This Row],[CDU ES 2021]]="","",Tabelle1[[#This Row],[CDU ES 2021]]/Tabelle1[[#This Row],[CDU ZS 2021]])</f>
        <v>1.0943606104723267</v>
      </c>
      <c r="AD38" s="97">
        <v>0.24332392433479985</v>
      </c>
      <c r="AE38" s="97">
        <v>0.2508339415728168</v>
      </c>
      <c r="AF38" s="96">
        <f>IF(Tabelle1[[#This Row],[SPD ES 2021]]="","",Tabelle1[[#This Row],[SPD ES 2021]]/Tabelle1[[#This Row],[SPD ZS 2021]])</f>
        <v>0.97005980454269269</v>
      </c>
      <c r="AG38" s="99">
        <v>0.1987625862909487</v>
      </c>
      <c r="AH38" s="99">
        <v>0.18882367489247734</v>
      </c>
      <c r="AI38" s="98">
        <f>IF(Tabelle1[[#This Row],[AfD ES 2021]]="","",Tabelle1[[#This Row],[AfD ES 2021]]/Tabelle1[[#This Row],[AfD ZS 2021]])</f>
        <v>1.0526359388150395</v>
      </c>
      <c r="AJ38" s="100">
        <v>0.13702430892009174</v>
      </c>
      <c r="AK38" s="100">
        <v>0.11374782089408188</v>
      </c>
      <c r="AL38" s="101">
        <f>IF(Tabelle1[[#This Row],[Linke ES 2021]]="","",Tabelle1[[#This Row],[Linke ES 2021]]/Tabelle1[[#This Row],[Linke ZS 2021]])</f>
        <v>1.2046323863002539</v>
      </c>
      <c r="AM38" s="103">
        <v>7.3420281306988133E-2</v>
      </c>
      <c r="AN38" s="103">
        <v>8.8394790655028685E-2</v>
      </c>
      <c r="AO38" s="102">
        <f>IF(Tabelle1[[#This Row],[Grüne ES 2021]]="","",Tabelle1[[#This Row],[Grüne ES 2021]]/Tabelle1[[#This Row],[Grüne ZS 2021]])</f>
        <v>0.8305951149714198</v>
      </c>
      <c r="AP38" s="104">
        <v>6.6234133599754441E-2</v>
      </c>
      <c r="AQ38" s="105">
        <v>8.3098583053342098E-2</v>
      </c>
      <c r="AR38" s="215">
        <f>IF(Tabelle1[[#This Row],[FDP ES 2021]]="","",Tabelle1[[#This Row],[FDP ES 2021]]/Tabelle1[[#This Row],[FDP ZS 2021]])</f>
        <v>0.79705490955529124</v>
      </c>
      <c r="AS38" s="214">
        <v>84.7</v>
      </c>
      <c r="AT38" s="186">
        <v>25124</v>
      </c>
      <c r="AU38" s="186">
        <v>19231</v>
      </c>
      <c r="AV38" s="186">
        <v>11</v>
      </c>
      <c r="AW38" s="186">
        <v>542.70000000000005</v>
      </c>
      <c r="AX38" s="186">
        <v>6.2</v>
      </c>
      <c r="AY38" s="187">
        <v>13.3</v>
      </c>
      <c r="AZ38" s="114" t="s">
        <v>1844</v>
      </c>
      <c r="BA38" s="6"/>
      <c r="BB38" s="6"/>
      <c r="BC38" s="6"/>
      <c r="BD38" s="6"/>
      <c r="BE38" s="6"/>
      <c r="BF38" s="6"/>
      <c r="BG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ht="16.5" customHeight="1">
      <c r="A39" s="90">
        <f>SUBTOTAL(103,$B$2:$B39)</f>
        <v>38</v>
      </c>
      <c r="B39" s="48" t="s">
        <v>669</v>
      </c>
      <c r="C39" s="206" t="s">
        <v>708</v>
      </c>
      <c r="D39" s="199" t="s">
        <v>7</v>
      </c>
      <c r="E39" s="190" t="s">
        <v>608</v>
      </c>
      <c r="F39" s="198" t="s">
        <v>32</v>
      </c>
      <c r="G39" s="219" t="str">
        <f>""</f>
        <v/>
      </c>
      <c r="H39" s="14" t="s">
        <v>2179</v>
      </c>
      <c r="I39" s="8"/>
      <c r="J39" s="8" t="s">
        <v>924</v>
      </c>
      <c r="K39" s="14" t="s">
        <v>631</v>
      </c>
      <c r="L39" s="11" t="s">
        <v>921</v>
      </c>
      <c r="M39" s="67"/>
      <c r="N39" s="67"/>
      <c r="O39" s="71"/>
      <c r="P39" s="54"/>
      <c r="Q39" s="121" t="str">
        <f>""</f>
        <v/>
      </c>
      <c r="R39" s="55"/>
      <c r="S39" s="57"/>
      <c r="T39" s="147" t="str">
        <f>IF(MAX((AA39,AD39,AG39,AJ39,AM39,AP39))=AA39,"CDU",IF(MAX(AA39,AD39,AG39,AJ39,AM39,AP39)=AD39,"SPD",IF(MAX(AA39,AD39,AG39,AJ39,AM39,AP39)=AG39,"AfD",IF(MAX(AA39,AD39,AG39,AJ39,AM39,AP39)=AJ39,"Linke",IF(MAX(AA39,AD39,AG39,AJ39,AM39,AP39)=AM39,"Grüne","FDP")))))</f>
        <v>SPD</v>
      </c>
      <c r="U39" s="148" t="str">
        <f>IF(LARGE((AA39,AD39,AG39,AJ39,AM39,AP39),2)=AA39,"CDU",IF(LARGE((AA39,AD39,AG39,AJ39,AM39,AP39),2)=AD39,"SPD",IF(LARGE((AA39,AD39,AG39,AJ39,AM39,AP39),2)=AG39,"AfD",IF(LARGE((AA39,AD39,AG39,AJ39,AM39,AP39),2)=AJ39,"Linke",IF(LARGE((AA39,AD39,AG39,AJ39,AM39,AP39),2)=AM39,"Grüne","FDP")))))</f>
        <v>CDU</v>
      </c>
      <c r="V39" s="148" t="str">
        <f>IF(LARGE((AA39,AD39,AG39,AJ39,AM39,AP39),3)=AA39,"CDU",IF(LARGE((AA39,AD39,AG39,AJ39,AM39,AP39),3)=AD39,"SPD",IF(LARGE((AA39,AD39,AG39,AJ39,AM39,AP39),3)=AG39,"AfD",IF(LARGE((AA39,AD39,AG39,AJ39,AM39,AP39),3)=AJ39,"Linke",IF(LARGE((AA39,AD39,AG39,AJ39,AM39,AP39),3)=AM39,"Grüne","FDP")))))</f>
        <v>AfD</v>
      </c>
      <c r="W39" s="148" t="str">
        <f>IF(LARGE((AA39,AD39,AG39,AJ39,AM39,AP39),4)=AA39,"CDU",IF(LARGE((AA39,AD39,AG39,AJ39,AM39,AP39),4)=AD39,"SPD",IF(LARGE((AA39,AD39,AG39,AJ39,AM39,AP39),4)=AG39,"AfD",IF(LARGE((AA39,AD39,AG39,AJ39,AM39,AP39),4)=AJ39,"Linke",IF(LARGE((AA39,AD39,AG39,AJ39,AM39,AP39),4)=AM39,"Grüne","FDP")))))</f>
        <v>Linke</v>
      </c>
      <c r="X39" s="148">
        <f>(LARGE((AA39,AD39,AG39,AJ39,AM39,AP39),1))-(LARGE((AA39,AD39,AG39,AJ39,AM39,AP39),2))</f>
        <v>3.9277051873875285E-2</v>
      </c>
      <c r="Y39" s="148">
        <f>(LARGE((AA39,AD39,AG39,AJ39,AM39,AP39),1))-(LARGE((AA39,AD39,AG39,AJ39,AM39,AP39),3))</f>
        <v>4.4561338043851151E-2</v>
      </c>
      <c r="Z39" s="234">
        <f>(LARGE((AA39,AD39,AG39,AJ39,AM39,AP39),1))-(LARGE((AA39,AD39,AG39,AJ39,AM39,AP39),4))</f>
        <v>0.10629961541470812</v>
      </c>
      <c r="AA39" s="236">
        <v>0.20404687246092457</v>
      </c>
      <c r="AB39" s="94">
        <v>0.18645304893864723</v>
      </c>
      <c r="AC39" s="95">
        <f>IF(Tabelle1[[#This Row],[CDU ES 2021]]="","",Tabelle1[[#This Row],[CDU ES 2021]]/Tabelle1[[#This Row],[CDU ZS 2021]])</f>
        <v>1.0943606104723267</v>
      </c>
      <c r="AD39" s="97">
        <v>0.24332392433479985</v>
      </c>
      <c r="AE39" s="97">
        <v>0.2508339415728168</v>
      </c>
      <c r="AF39" s="96">
        <f>IF(Tabelle1[[#This Row],[SPD ES 2021]]="","",Tabelle1[[#This Row],[SPD ES 2021]]/Tabelle1[[#This Row],[SPD ZS 2021]])</f>
        <v>0.97005980454269269</v>
      </c>
      <c r="AG39" s="99">
        <v>0.1987625862909487</v>
      </c>
      <c r="AH39" s="99">
        <v>0.18882367489247734</v>
      </c>
      <c r="AI39" s="98">
        <f>IF(Tabelle1[[#This Row],[AfD ES 2021]]="","",Tabelle1[[#This Row],[AfD ES 2021]]/Tabelle1[[#This Row],[AfD ZS 2021]])</f>
        <v>1.0526359388150395</v>
      </c>
      <c r="AJ39" s="100">
        <v>0.13702430892009174</v>
      </c>
      <c r="AK39" s="100">
        <v>0.11374782089408188</v>
      </c>
      <c r="AL39" s="101">
        <f>IF(Tabelle1[[#This Row],[Linke ES 2021]]="","",Tabelle1[[#This Row],[Linke ES 2021]]/Tabelle1[[#This Row],[Linke ZS 2021]])</f>
        <v>1.2046323863002539</v>
      </c>
      <c r="AM39" s="103">
        <v>7.3420281306988133E-2</v>
      </c>
      <c r="AN39" s="103">
        <v>8.8394790655028685E-2</v>
      </c>
      <c r="AO39" s="102">
        <f>IF(Tabelle1[[#This Row],[Grüne ES 2021]]="","",Tabelle1[[#This Row],[Grüne ES 2021]]/Tabelle1[[#This Row],[Grüne ZS 2021]])</f>
        <v>0.8305951149714198</v>
      </c>
      <c r="AP39" s="104">
        <v>6.6234133599754441E-2</v>
      </c>
      <c r="AQ39" s="105">
        <v>8.3098583053342098E-2</v>
      </c>
      <c r="AR39" s="215">
        <f>IF(Tabelle1[[#This Row],[FDP ES 2021]]="","",Tabelle1[[#This Row],[FDP ES 2021]]/Tabelle1[[#This Row],[FDP ZS 2021]])</f>
        <v>0.79705490955529124</v>
      </c>
      <c r="AS39" s="214">
        <v>84.7</v>
      </c>
      <c r="AT39" s="186">
        <v>25124</v>
      </c>
      <c r="AU39" s="186">
        <v>19231</v>
      </c>
      <c r="AV39" s="186">
        <v>11</v>
      </c>
      <c r="AW39" s="186">
        <v>542.70000000000005</v>
      </c>
      <c r="AX39" s="186">
        <v>6.2</v>
      </c>
      <c r="AY39" s="187">
        <v>13.3</v>
      </c>
      <c r="AZ39" s="114" t="s">
        <v>1470</v>
      </c>
      <c r="BA39" s="6"/>
      <c r="BB39" s="6"/>
      <c r="BC39" s="6"/>
      <c r="BD39" s="6"/>
      <c r="BE39" s="6"/>
      <c r="BF39" s="6"/>
      <c r="BG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6.5" customHeight="1">
      <c r="A40" s="90">
        <f>SUBTOTAL(103,$B$2:$B40)</f>
        <v>39</v>
      </c>
      <c r="B40" s="45" t="s">
        <v>932</v>
      </c>
      <c r="C40" s="203" t="s">
        <v>951</v>
      </c>
      <c r="D40" s="199" t="s">
        <v>5</v>
      </c>
      <c r="E40" s="189" t="s">
        <v>608</v>
      </c>
      <c r="F40" s="198" t="s">
        <v>32</v>
      </c>
      <c r="G40" s="219" t="str">
        <f>""</f>
        <v/>
      </c>
      <c r="H40" s="8"/>
      <c r="I40" s="8"/>
      <c r="J40" s="8" t="s">
        <v>927</v>
      </c>
      <c r="K40" s="11"/>
      <c r="L40" s="11" t="s">
        <v>922</v>
      </c>
      <c r="M40" s="53"/>
      <c r="N40" s="53"/>
      <c r="O40" s="9"/>
      <c r="P40" s="54"/>
      <c r="Q40" s="121" t="str">
        <f>""</f>
        <v/>
      </c>
      <c r="R40" s="55"/>
      <c r="S40" s="57"/>
      <c r="T40" s="147" t="str">
        <f>IF(MAX((AA40,AD40,AG40,AJ40,AM40,AP40))=AA40,"CDU",IF(MAX(AA40,AD40,AG40,AJ40,AM40,AP40)=AD40,"SPD",IF(MAX(AA40,AD40,AG40,AJ40,AM40,AP40)=AG40,"AfD",IF(MAX(AA40,AD40,AG40,AJ40,AM40,AP40)=AJ40,"Linke",IF(MAX(AA40,AD40,AG40,AJ40,AM40,AP40)=AM40,"Grüne","FDP")))))</f>
        <v>SPD</v>
      </c>
      <c r="U40" s="148" t="str">
        <f>IF(LARGE((AA40,AD40,AG40,AJ40,AM40,AP40),2)=AA40,"CDU",IF(LARGE((AA40,AD40,AG40,AJ40,AM40,AP40),2)=AD40,"SPD",IF(LARGE((AA40,AD40,AG40,AJ40,AM40,AP40),2)=AG40,"AfD",IF(LARGE((AA40,AD40,AG40,AJ40,AM40,AP40),2)=AJ40,"Linke",IF(LARGE((AA40,AD40,AG40,AJ40,AM40,AP40),2)=AM40,"Grüne","FDP")))))</f>
        <v>CDU</v>
      </c>
      <c r="V40" s="148" t="str">
        <f>IF(LARGE((AA40,AD40,AG40,AJ40,AM40,AP40),3)=AA40,"CDU",IF(LARGE((AA40,AD40,AG40,AJ40,AM40,AP40),3)=AD40,"SPD",IF(LARGE((AA40,AD40,AG40,AJ40,AM40,AP40),3)=AG40,"AfD",IF(LARGE((AA40,AD40,AG40,AJ40,AM40,AP40),3)=AJ40,"Linke",IF(LARGE((AA40,AD40,AG40,AJ40,AM40,AP40),3)=AM40,"Grüne","FDP")))))</f>
        <v>AfD</v>
      </c>
      <c r="W40" s="148" t="str">
        <f>IF(LARGE((AA40,AD40,AG40,AJ40,AM40,AP40),4)=AA40,"CDU",IF(LARGE((AA40,AD40,AG40,AJ40,AM40,AP40),4)=AD40,"SPD",IF(LARGE((AA40,AD40,AG40,AJ40,AM40,AP40),4)=AG40,"AfD",IF(LARGE((AA40,AD40,AG40,AJ40,AM40,AP40),4)=AJ40,"Linke",IF(LARGE((AA40,AD40,AG40,AJ40,AM40,AP40),4)=AM40,"Grüne","FDP")))))</f>
        <v>Linke</v>
      </c>
      <c r="X40" s="148">
        <f>(LARGE((AA40,AD40,AG40,AJ40,AM40,AP40),1))-(LARGE((AA40,AD40,AG40,AJ40,AM40,AP40),2))</f>
        <v>3.927705187387498E-2</v>
      </c>
      <c r="Y40" s="148">
        <f>(LARGE((AA40,AD40,AG40,AJ40,AM40,AP40),1))-(LARGE((AA40,AD40,AG40,AJ40,AM40,AP40),3))</f>
        <v>4.4561338043850984E-2</v>
      </c>
      <c r="Z40" s="234">
        <f>(LARGE((AA40,AD40,AG40,AJ40,AM40,AP40),1))-(LARGE((AA40,AD40,AG40,AJ40,AM40,AP40),4))</f>
        <v>0.106299615414708</v>
      </c>
      <c r="AA40" s="236">
        <v>0.20404687246092501</v>
      </c>
      <c r="AB40" s="94">
        <v>0.186453048938647</v>
      </c>
      <c r="AC40" s="95">
        <f>IF(Tabelle1[[#This Row],[CDU ES 2021]]="","",Tabelle1[[#This Row],[CDU ES 2021]]/Tabelle1[[#This Row],[CDU ZS 2021]])</f>
        <v>1.0943606104723302</v>
      </c>
      <c r="AD40" s="97">
        <v>0.24332392433479999</v>
      </c>
      <c r="AE40" s="97">
        <v>0.25083394157281702</v>
      </c>
      <c r="AF40" s="96">
        <f>IF(Tabelle1[[#This Row],[SPD ES 2021]]="","",Tabelle1[[#This Row],[SPD ES 2021]]/Tabelle1[[#This Row],[SPD ZS 2021]])</f>
        <v>0.97005980454269236</v>
      </c>
      <c r="AG40" s="99">
        <v>0.19876258629094901</v>
      </c>
      <c r="AH40" s="99">
        <v>0.18882367489247701</v>
      </c>
      <c r="AI40" s="98">
        <f>IF(Tabelle1[[#This Row],[AfD ES 2021]]="","",Tabelle1[[#This Row],[AfD ES 2021]]/Tabelle1[[#This Row],[AfD ZS 2021]])</f>
        <v>1.052635938815043</v>
      </c>
      <c r="AJ40" s="100">
        <v>0.13702430892009199</v>
      </c>
      <c r="AK40" s="100">
        <v>0.113747820894082</v>
      </c>
      <c r="AL40" s="101">
        <f>IF(Tabelle1[[#This Row],[Linke ES 2021]]="","",Tabelle1[[#This Row],[Linke ES 2021]]/Tabelle1[[#This Row],[Linke ZS 2021]])</f>
        <v>1.2046323863002548</v>
      </c>
      <c r="AM40" s="103">
        <v>7.3420281306988106E-2</v>
      </c>
      <c r="AN40" s="103">
        <v>8.8394790655028699E-2</v>
      </c>
      <c r="AO40" s="102">
        <f>IF(Tabelle1[[#This Row],[Grüne ES 2021]]="","",Tabelle1[[#This Row],[Grüne ES 2021]]/Tabelle1[[#This Row],[Grüne ZS 2021]])</f>
        <v>0.83059511497141936</v>
      </c>
      <c r="AP40" s="104">
        <v>6.62341335997544E-2</v>
      </c>
      <c r="AQ40" s="105">
        <v>8.3098583053342098E-2</v>
      </c>
      <c r="AR40" s="215">
        <f>IF(Tabelle1[[#This Row],[FDP ES 2021]]="","",Tabelle1[[#This Row],[FDP ES 2021]]/Tabelle1[[#This Row],[FDP ZS 2021]])</f>
        <v>0.79705490955529068</v>
      </c>
      <c r="AS40" s="214">
        <v>84.7</v>
      </c>
      <c r="AT40" s="186">
        <v>25124</v>
      </c>
      <c r="AU40" s="186">
        <v>19231</v>
      </c>
      <c r="AV40" s="186">
        <v>11</v>
      </c>
      <c r="AW40" s="186">
        <v>542.70000000000005</v>
      </c>
      <c r="AX40" s="186">
        <v>6.2</v>
      </c>
      <c r="AY40" s="187">
        <v>13.3</v>
      </c>
      <c r="AZ40" s="114" t="s">
        <v>1961</v>
      </c>
      <c r="BA40" s="6"/>
      <c r="BB40" s="6"/>
      <c r="BC40" s="6"/>
      <c r="BD40" s="6"/>
      <c r="BE40" s="6"/>
      <c r="BF40" s="6"/>
      <c r="BG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s="209" customFormat="1" ht="16.5" customHeight="1">
      <c r="A41" s="90">
        <f>SUBTOTAL(103,$B$2:$B41)</f>
        <v>40</v>
      </c>
      <c r="B41" s="44" t="s">
        <v>697</v>
      </c>
      <c r="C41" s="201" t="s">
        <v>952</v>
      </c>
      <c r="D41" s="199" t="s">
        <v>5</v>
      </c>
      <c r="E41" s="189" t="s">
        <v>607</v>
      </c>
      <c r="F41" s="198" t="s">
        <v>33</v>
      </c>
      <c r="G41" s="219" t="str">
        <f>""</f>
        <v/>
      </c>
      <c r="H41" s="8"/>
      <c r="I41" s="8"/>
      <c r="J41" s="8" t="s">
        <v>927</v>
      </c>
      <c r="K41" s="153" t="s">
        <v>631</v>
      </c>
      <c r="L41" s="8" t="s">
        <v>922</v>
      </c>
      <c r="M41" s="53"/>
      <c r="N41" s="53"/>
      <c r="O41" s="9"/>
      <c r="P41" s="54"/>
      <c r="Q41" s="121" t="str">
        <f>""</f>
        <v/>
      </c>
      <c r="R41" s="55"/>
      <c r="S41" s="57"/>
      <c r="T41" s="147" t="str">
        <f>IF(MAX((AA41,AD41,AG41,AJ41,AM41,AP41))=AA41,"CDU",IF(MAX(AA41,AD41,AG41,AJ41,AM41,AP41)=AD41,"SPD",IF(MAX(AA41,AD41,AG41,AJ41,AM41,AP41)=AG41,"AfD",IF(MAX(AA41,AD41,AG41,AJ41,AM41,AP41)=AJ41,"Linke",IF(MAX(AA41,AD41,AG41,AJ41,AM41,AP41)=AM41,"Grüne","FDP")))))</f>
        <v>SPD</v>
      </c>
      <c r="U41" s="148" t="str">
        <f>IF(LARGE((AA41,AD41,AG41,AJ41,AM41,AP41),2)=AA41,"CDU",IF(LARGE((AA41,AD41,AG41,AJ41,AM41,AP41),2)=AD41,"SPD",IF(LARGE((AA41,AD41,AG41,AJ41,AM41,AP41),2)=AG41,"AfD",IF(LARGE((AA41,AD41,AG41,AJ41,AM41,AP41),2)=AJ41,"Linke",IF(LARGE((AA41,AD41,AG41,AJ41,AM41,AP41),2)=AM41,"Grüne","FDP")))))</f>
        <v>AfD</v>
      </c>
      <c r="V41" s="148" t="str">
        <f>IF(LARGE((AA41,AD41,AG41,AJ41,AM41,AP41),3)=AA41,"CDU",IF(LARGE((AA41,AD41,AG41,AJ41,AM41,AP41),3)=AD41,"SPD",IF(LARGE((AA41,AD41,AG41,AJ41,AM41,AP41),3)=AG41,"AfD",IF(LARGE((AA41,AD41,AG41,AJ41,AM41,AP41),3)=AJ41,"Linke",IF(LARGE((AA41,AD41,AG41,AJ41,AM41,AP41),3)=AM41,"Grüne","FDP")))))</f>
        <v>CDU</v>
      </c>
      <c r="W41" s="148" t="str">
        <f>IF(LARGE((AA41,AD41,AG41,AJ41,AM41,AP41),4)=AA41,"CDU",IF(LARGE((AA41,AD41,AG41,AJ41,AM41,AP41),4)=AD41,"SPD",IF(LARGE((AA41,AD41,AG41,AJ41,AM41,AP41),4)=AG41,"AfD",IF(LARGE((AA41,AD41,AG41,AJ41,AM41,AP41),4)=AJ41,"Linke",IF(LARGE((AA41,AD41,AG41,AJ41,AM41,AP41),4)=AM41,"Grüne","FDP")))))</f>
        <v>Linke</v>
      </c>
      <c r="X41" s="149">
        <f>(LARGE((AA41,AD41,AG41,AJ41,AM41,AP41),1))-(LARGE((AA41,AD41,AG41,AJ41,AM41,AP41),2))</f>
        <v>5.2765019778585887E-3</v>
      </c>
      <c r="Y41" s="148">
        <f>(LARGE((AA41,AD41,AG41,AJ41,AM41,AP41),1))-(LARGE((AA41,AD41,AG41,AJ41,AM41,AP41),3))</f>
        <v>4.12164494119521E-2</v>
      </c>
      <c r="Z41" s="234">
        <f>(LARGE((AA41,AD41,AG41,AJ41,AM41,AP41),1))-(LARGE((AA41,AD41,AG41,AJ41,AM41,AP41),4))</f>
        <v>0.14064034831550162</v>
      </c>
      <c r="AA41" s="236">
        <v>0.20695834550136724</v>
      </c>
      <c r="AB41" s="94">
        <v>0.18991247235794967</v>
      </c>
      <c r="AC41" s="95">
        <f>IF(Tabelle1[[#This Row],[CDU ES 2021]]="","",Tabelle1[[#This Row],[CDU ES 2021]]/Tabelle1[[#This Row],[CDU ZS 2021]])</f>
        <v>1.089756470082119</v>
      </c>
      <c r="AD41" s="97">
        <v>0.24817479491331934</v>
      </c>
      <c r="AE41" s="97">
        <v>0.26707848356042851</v>
      </c>
      <c r="AF41" s="96">
        <f>IF(Tabelle1[[#This Row],[SPD ES 2021]]="","",Tabelle1[[#This Row],[SPD ES 2021]]/Tabelle1[[#This Row],[SPD ZS 2021]])</f>
        <v>0.92922047334137992</v>
      </c>
      <c r="AG41" s="99">
        <v>0.24289829293546075</v>
      </c>
      <c r="AH41" s="99">
        <v>0.2324050901097737</v>
      </c>
      <c r="AI41" s="98">
        <f>IF(Tabelle1[[#This Row],[AfD ES 2021]]="","",Tabelle1[[#This Row],[AfD ES 2021]]/Tabelle1[[#This Row],[AfD ZS 2021]])</f>
        <v>1.0451504862511003</v>
      </c>
      <c r="AJ41" s="100">
        <v>0.10753444659781772</v>
      </c>
      <c r="AK41" s="100">
        <v>0.10176247037169454</v>
      </c>
      <c r="AL41" s="101">
        <f>IF(Tabelle1[[#This Row],[Linke ES 2021]]="","",Tabelle1[[#This Row],[Linke ES 2021]]/Tabelle1[[#This Row],[Linke ZS 2021]])</f>
        <v>1.0567200875238252</v>
      </c>
      <c r="AM41" s="103">
        <v>4.0566012690153183E-2</v>
      </c>
      <c r="AN41" s="103">
        <v>4.3803546127464614E-2</v>
      </c>
      <c r="AO41" s="102">
        <f>IF(Tabelle1[[#This Row],[Grüne ES 2021]]="","",Tabelle1[[#This Row],[Grüne ES 2021]]/Tabelle1[[#This Row],[Grüne ZS 2021]])</f>
        <v>0.92608969538926178</v>
      </c>
      <c r="AP41" s="104">
        <v>7.4103326519234347E-2</v>
      </c>
      <c r="AQ41" s="105">
        <v>7.5729286669579843E-2</v>
      </c>
      <c r="AR41" s="215">
        <f>IF(Tabelle1[[#This Row],[FDP ES 2021]]="","",Tabelle1[[#This Row],[FDP ES 2021]]/Tabelle1[[#This Row],[FDP ZS 2021]])</f>
        <v>0.97852930851653408</v>
      </c>
      <c r="AS41" s="214">
        <v>53.8</v>
      </c>
      <c r="AT41" s="186">
        <v>26109</v>
      </c>
      <c r="AU41" s="186">
        <v>18774</v>
      </c>
      <c r="AV41" s="186">
        <v>9.9</v>
      </c>
      <c r="AW41" s="186">
        <v>541.1</v>
      </c>
      <c r="AX41" s="186">
        <v>4.8</v>
      </c>
      <c r="AY41" s="187">
        <v>14</v>
      </c>
      <c r="AZ41" s="114" t="s">
        <v>1682</v>
      </c>
    </row>
    <row r="42" spans="1:84" s="209" customFormat="1" ht="16.5" customHeight="1">
      <c r="A42" s="90">
        <f>SUBTOTAL(103,$B$2:$B42)</f>
        <v>41</v>
      </c>
      <c r="B42" s="47" t="s">
        <v>751</v>
      </c>
      <c r="C42" s="205" t="s">
        <v>953</v>
      </c>
      <c r="D42" s="199" t="s">
        <v>5</v>
      </c>
      <c r="E42" s="189" t="s">
        <v>607</v>
      </c>
      <c r="F42" s="198" t="s">
        <v>33</v>
      </c>
      <c r="G42" s="219" t="str">
        <f>""</f>
        <v/>
      </c>
      <c r="H42" s="8"/>
      <c r="I42" s="8"/>
      <c r="J42" s="8" t="s">
        <v>927</v>
      </c>
      <c r="K42" s="11"/>
      <c r="L42" s="11" t="s">
        <v>922</v>
      </c>
      <c r="M42" s="53"/>
      <c r="N42" s="53"/>
      <c r="O42" s="9"/>
      <c r="P42" s="54"/>
      <c r="Q42" s="121" t="str">
        <f>""</f>
        <v/>
      </c>
      <c r="R42" s="55"/>
      <c r="S42" s="57"/>
      <c r="T42" s="147" t="str">
        <f>IF(MAX((AA42,AD42,AG42,AJ42,AM42,AP42))=AA42,"CDU",IF(MAX(AA42,AD42,AG42,AJ42,AM42,AP42)=AD42,"SPD",IF(MAX(AA42,AD42,AG42,AJ42,AM42,AP42)=AG42,"AfD",IF(MAX(AA42,AD42,AG42,AJ42,AM42,AP42)=AJ42,"Linke",IF(MAX(AA42,AD42,AG42,AJ42,AM42,AP42)=AM42,"Grüne","FDP")))))</f>
        <v>SPD</v>
      </c>
      <c r="U42" s="148" t="str">
        <f>IF(LARGE((AA42,AD42,AG42,AJ42,AM42,AP42),2)=AA42,"CDU",IF(LARGE((AA42,AD42,AG42,AJ42,AM42,AP42),2)=AD42,"SPD",IF(LARGE((AA42,AD42,AG42,AJ42,AM42,AP42),2)=AG42,"AfD",IF(LARGE((AA42,AD42,AG42,AJ42,AM42,AP42),2)=AJ42,"Linke",IF(LARGE((AA42,AD42,AG42,AJ42,AM42,AP42),2)=AM42,"Grüne","FDP")))))</f>
        <v>AfD</v>
      </c>
      <c r="V42" s="148" t="str">
        <f>IF(LARGE((AA42,AD42,AG42,AJ42,AM42,AP42),3)=AA42,"CDU",IF(LARGE((AA42,AD42,AG42,AJ42,AM42,AP42),3)=AD42,"SPD",IF(LARGE((AA42,AD42,AG42,AJ42,AM42,AP42),3)=AG42,"AfD",IF(LARGE((AA42,AD42,AG42,AJ42,AM42,AP42),3)=AJ42,"Linke",IF(LARGE((AA42,AD42,AG42,AJ42,AM42,AP42),3)=AM42,"Grüne","FDP")))))</f>
        <v>CDU</v>
      </c>
      <c r="W42" s="148" t="str">
        <f>IF(LARGE((AA42,AD42,AG42,AJ42,AM42,AP42),4)=AA42,"CDU",IF(LARGE((AA42,AD42,AG42,AJ42,AM42,AP42),4)=AD42,"SPD",IF(LARGE((AA42,AD42,AG42,AJ42,AM42,AP42),4)=AG42,"AfD",IF(LARGE((AA42,AD42,AG42,AJ42,AM42,AP42),4)=AJ42,"Linke",IF(LARGE((AA42,AD42,AG42,AJ42,AM42,AP42),4)=AM42,"Grüne","FDP")))))</f>
        <v>Linke</v>
      </c>
      <c r="X42" s="149">
        <f>(LARGE((AA42,AD42,AG42,AJ42,AM42,AP42),1))-(LARGE((AA42,AD42,AG42,AJ42,AM42,AP42),2))</f>
        <v>5.2765019778585887E-3</v>
      </c>
      <c r="Y42" s="148">
        <f>(LARGE((AA42,AD42,AG42,AJ42,AM42,AP42),1))-(LARGE((AA42,AD42,AG42,AJ42,AM42,AP42),3))</f>
        <v>4.12164494119521E-2</v>
      </c>
      <c r="Z42" s="234">
        <f>(LARGE((AA42,AD42,AG42,AJ42,AM42,AP42),1))-(LARGE((AA42,AD42,AG42,AJ42,AM42,AP42),4))</f>
        <v>0.14064034831550162</v>
      </c>
      <c r="AA42" s="236">
        <v>0.20695834550136724</v>
      </c>
      <c r="AB42" s="94">
        <v>0.18991247235794967</v>
      </c>
      <c r="AC42" s="95">
        <f>IF(Tabelle1[[#This Row],[CDU ES 2021]]="","",Tabelle1[[#This Row],[CDU ES 2021]]/Tabelle1[[#This Row],[CDU ZS 2021]])</f>
        <v>1.089756470082119</v>
      </c>
      <c r="AD42" s="97">
        <v>0.24817479491331934</v>
      </c>
      <c r="AE42" s="97">
        <v>0.26707848356042851</v>
      </c>
      <c r="AF42" s="96">
        <f>IF(Tabelle1[[#This Row],[SPD ES 2021]]="","",Tabelle1[[#This Row],[SPD ES 2021]]/Tabelle1[[#This Row],[SPD ZS 2021]])</f>
        <v>0.92922047334137992</v>
      </c>
      <c r="AG42" s="99">
        <v>0.24289829293546075</v>
      </c>
      <c r="AH42" s="99">
        <v>0.2324050901097737</v>
      </c>
      <c r="AI42" s="98">
        <f>IF(Tabelle1[[#This Row],[AfD ES 2021]]="","",Tabelle1[[#This Row],[AfD ES 2021]]/Tabelle1[[#This Row],[AfD ZS 2021]])</f>
        <v>1.0451504862511003</v>
      </c>
      <c r="AJ42" s="100">
        <v>0.10753444659781772</v>
      </c>
      <c r="AK42" s="100">
        <v>0.10176247037169454</v>
      </c>
      <c r="AL42" s="101">
        <f>IF(Tabelle1[[#This Row],[Linke ES 2021]]="","",Tabelle1[[#This Row],[Linke ES 2021]]/Tabelle1[[#This Row],[Linke ZS 2021]])</f>
        <v>1.0567200875238252</v>
      </c>
      <c r="AM42" s="103">
        <v>4.0566012690153183E-2</v>
      </c>
      <c r="AN42" s="103">
        <v>4.3803546127464614E-2</v>
      </c>
      <c r="AO42" s="102">
        <f>IF(Tabelle1[[#This Row],[Grüne ES 2021]]="","",Tabelle1[[#This Row],[Grüne ES 2021]]/Tabelle1[[#This Row],[Grüne ZS 2021]])</f>
        <v>0.92608969538926178</v>
      </c>
      <c r="AP42" s="104">
        <v>7.4103326519234347E-2</v>
      </c>
      <c r="AQ42" s="105">
        <v>7.5729286669579843E-2</v>
      </c>
      <c r="AR42" s="215">
        <f>IF(Tabelle1[[#This Row],[FDP ES 2021]]="","",Tabelle1[[#This Row],[FDP ES 2021]]/Tabelle1[[#This Row],[FDP ZS 2021]])</f>
        <v>0.97852930851653408</v>
      </c>
      <c r="AS42" s="214">
        <v>53.8</v>
      </c>
      <c r="AT42" s="186">
        <v>26109</v>
      </c>
      <c r="AU42" s="186">
        <v>18774</v>
      </c>
      <c r="AV42" s="186">
        <v>9.9</v>
      </c>
      <c r="AW42" s="186">
        <v>541.1</v>
      </c>
      <c r="AX42" s="186">
        <v>4.8</v>
      </c>
      <c r="AY42" s="187">
        <v>14</v>
      </c>
      <c r="AZ42" s="114" t="s">
        <v>1887</v>
      </c>
    </row>
    <row r="43" spans="1:84" ht="16.5" customHeight="1">
      <c r="A43" s="90">
        <f>SUBTOTAL(103,$B$2:$B43)</f>
        <v>42</v>
      </c>
      <c r="B43" s="48" t="s">
        <v>669</v>
      </c>
      <c r="C43" s="206" t="s">
        <v>1377</v>
      </c>
      <c r="D43" s="200" t="s">
        <v>7</v>
      </c>
      <c r="E43" s="188" t="s">
        <v>607</v>
      </c>
      <c r="F43" s="222" t="s">
        <v>33</v>
      </c>
      <c r="G43" s="219" t="str">
        <f>""</f>
        <v/>
      </c>
      <c r="H43" s="10"/>
      <c r="I43" s="10"/>
      <c r="J43" s="8" t="s">
        <v>924</v>
      </c>
      <c r="K43" s="10"/>
      <c r="L43" s="10" t="s">
        <v>921</v>
      </c>
      <c r="M43" s="67"/>
      <c r="N43" s="67"/>
      <c r="O43" s="69" t="s">
        <v>631</v>
      </c>
      <c r="P43" s="83"/>
      <c r="Q43" s="121" t="str">
        <f>""</f>
        <v/>
      </c>
      <c r="R43" s="60"/>
      <c r="S43" s="61"/>
      <c r="T43" s="147" t="str">
        <f>IF(MAX((AA43,AD43,AG43,AJ43,AM43,AP43))=AA43,"CDU",IF(MAX(AA43,AD43,AG43,AJ43,AM43,AP43)=AD43,"SPD",IF(MAX(AA43,AD43,AG43,AJ43,AM43,AP43)=AG43,"AfD",IF(MAX(AA43,AD43,AG43,AJ43,AM43,AP43)=AJ43,"Linke",IF(MAX(AA43,AD43,AG43,AJ43,AM43,AP43)=AM43,"Grüne","FDP")))))</f>
        <v>SPD</v>
      </c>
      <c r="U43" s="148" t="str">
        <f>IF(LARGE((AA43,AD43,AG43,AJ43,AM43,AP43),2)=AA43,"CDU",IF(LARGE((AA43,AD43,AG43,AJ43,AM43,AP43),2)=AD43,"SPD",IF(LARGE((AA43,AD43,AG43,AJ43,AM43,AP43),2)=AG43,"AfD",IF(LARGE((AA43,AD43,AG43,AJ43,AM43,AP43),2)=AJ43,"Linke",IF(LARGE((AA43,AD43,AG43,AJ43,AM43,AP43),2)=AM43,"Grüne","FDP")))))</f>
        <v>AfD</v>
      </c>
      <c r="V43" s="148" t="str">
        <f>IF(LARGE((AA43,AD43,AG43,AJ43,AM43,AP43),3)=AA43,"CDU",IF(LARGE((AA43,AD43,AG43,AJ43,AM43,AP43),3)=AD43,"SPD",IF(LARGE((AA43,AD43,AG43,AJ43,AM43,AP43),3)=AG43,"AfD",IF(LARGE((AA43,AD43,AG43,AJ43,AM43,AP43),3)=AJ43,"Linke",IF(LARGE((AA43,AD43,AG43,AJ43,AM43,AP43),3)=AM43,"Grüne","FDP")))))</f>
        <v>CDU</v>
      </c>
      <c r="W43" s="148" t="str">
        <f>IF(LARGE((AA43,AD43,AG43,AJ43,AM43,AP43),4)=AA43,"CDU",IF(LARGE((AA43,AD43,AG43,AJ43,AM43,AP43),4)=AD43,"SPD",IF(LARGE((AA43,AD43,AG43,AJ43,AM43,AP43),4)=AG43,"AfD",IF(LARGE((AA43,AD43,AG43,AJ43,AM43,AP43),4)=AJ43,"Linke",IF(LARGE((AA43,AD43,AG43,AJ43,AM43,AP43),4)=AM43,"Grüne","FDP")))))</f>
        <v>Linke</v>
      </c>
      <c r="X43" s="149">
        <f>(LARGE((AA43,AD43,AG43,AJ43,AM43,AP43),1))-(LARGE((AA43,AD43,AG43,AJ43,AM43,AP43),2))</f>
        <v>5.2765019778585887E-3</v>
      </c>
      <c r="Y43" s="148">
        <f>(LARGE((AA43,AD43,AG43,AJ43,AM43,AP43),1))-(LARGE((AA43,AD43,AG43,AJ43,AM43,AP43),3))</f>
        <v>4.12164494119521E-2</v>
      </c>
      <c r="Z43" s="234">
        <f>(LARGE((AA43,AD43,AG43,AJ43,AM43,AP43),1))-(LARGE((AA43,AD43,AG43,AJ43,AM43,AP43),4))</f>
        <v>0.14064034831550162</v>
      </c>
      <c r="AA43" s="236">
        <v>0.20695834550136724</v>
      </c>
      <c r="AB43" s="94">
        <v>0.18991247235794967</v>
      </c>
      <c r="AC43" s="95">
        <f>IF(Tabelle1[[#This Row],[CDU ES 2021]]="","",Tabelle1[[#This Row],[CDU ES 2021]]/Tabelle1[[#This Row],[CDU ZS 2021]])</f>
        <v>1.089756470082119</v>
      </c>
      <c r="AD43" s="97">
        <v>0.24817479491331934</v>
      </c>
      <c r="AE43" s="97">
        <v>0.26707848356042851</v>
      </c>
      <c r="AF43" s="96">
        <f>IF(Tabelle1[[#This Row],[SPD ES 2021]]="","",Tabelle1[[#This Row],[SPD ES 2021]]/Tabelle1[[#This Row],[SPD ZS 2021]])</f>
        <v>0.92922047334137992</v>
      </c>
      <c r="AG43" s="99">
        <v>0.24289829293546075</v>
      </c>
      <c r="AH43" s="99">
        <v>0.2324050901097737</v>
      </c>
      <c r="AI43" s="98">
        <f>IF(Tabelle1[[#This Row],[AfD ES 2021]]="","",Tabelle1[[#This Row],[AfD ES 2021]]/Tabelle1[[#This Row],[AfD ZS 2021]])</f>
        <v>1.0451504862511003</v>
      </c>
      <c r="AJ43" s="100">
        <v>0.10753444659781772</v>
      </c>
      <c r="AK43" s="100">
        <v>0.10176247037169454</v>
      </c>
      <c r="AL43" s="101">
        <f>IF(Tabelle1[[#This Row],[Linke ES 2021]]="","",Tabelle1[[#This Row],[Linke ES 2021]]/Tabelle1[[#This Row],[Linke ZS 2021]])</f>
        <v>1.0567200875238252</v>
      </c>
      <c r="AM43" s="103">
        <v>4.0566012690153183E-2</v>
      </c>
      <c r="AN43" s="103">
        <v>4.3803546127464614E-2</v>
      </c>
      <c r="AO43" s="102">
        <f>IF(Tabelle1[[#This Row],[Grüne ES 2021]]="","",Tabelle1[[#This Row],[Grüne ES 2021]]/Tabelle1[[#This Row],[Grüne ZS 2021]])</f>
        <v>0.92608969538926178</v>
      </c>
      <c r="AP43" s="104">
        <v>7.4103326519234347E-2</v>
      </c>
      <c r="AQ43" s="105">
        <v>7.5729286669579843E-2</v>
      </c>
      <c r="AR43" s="215">
        <f>IF(Tabelle1[[#This Row],[FDP ES 2021]]="","",Tabelle1[[#This Row],[FDP ES 2021]]/Tabelle1[[#This Row],[FDP ZS 2021]])</f>
        <v>0.97852930851653408</v>
      </c>
      <c r="AS43" s="214">
        <v>53.8</v>
      </c>
      <c r="AT43" s="186">
        <v>26109</v>
      </c>
      <c r="AU43" s="186">
        <v>18774</v>
      </c>
      <c r="AV43" s="186">
        <v>9.9</v>
      </c>
      <c r="AW43" s="186">
        <v>541.1</v>
      </c>
      <c r="AX43" s="186">
        <v>4.8</v>
      </c>
      <c r="AY43" s="187">
        <v>14</v>
      </c>
      <c r="AZ43" s="115" t="s">
        <v>2150</v>
      </c>
      <c r="BA43" s="6"/>
      <c r="BB43" s="6"/>
      <c r="BC43" s="6"/>
      <c r="BD43" s="6"/>
      <c r="BE43" s="6"/>
      <c r="BF43" s="6"/>
      <c r="BG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 s="209" customFormat="1" ht="16.5" customHeight="1">
      <c r="A44" s="90">
        <f>SUBTOTAL(103,$B$2:$B44)</f>
        <v>43</v>
      </c>
      <c r="B44" s="48" t="s">
        <v>669</v>
      </c>
      <c r="C44" s="206" t="s">
        <v>709</v>
      </c>
      <c r="D44" s="199" t="s">
        <v>7</v>
      </c>
      <c r="E44" s="190" t="s">
        <v>606</v>
      </c>
      <c r="F44" s="198" t="s">
        <v>34</v>
      </c>
      <c r="G44" s="219" t="str">
        <f>""</f>
        <v/>
      </c>
      <c r="H44" s="14" t="s">
        <v>2177</v>
      </c>
      <c r="I44" s="8"/>
      <c r="J44" s="8" t="s">
        <v>924</v>
      </c>
      <c r="K44" s="8"/>
      <c r="L44" s="8" t="s">
        <v>921</v>
      </c>
      <c r="M44" s="53"/>
      <c r="N44" s="53"/>
      <c r="O44" s="9"/>
      <c r="P44" s="169" t="s">
        <v>1404</v>
      </c>
      <c r="Q44" s="121" t="str">
        <f>""</f>
        <v/>
      </c>
      <c r="R44" s="55"/>
      <c r="S44" s="57"/>
      <c r="T44" s="147" t="str">
        <f>IF(MAX((AA44,AD44,AG44,AJ44,AM44,AP44))=AA44,"CDU",IF(MAX(AA44,AD44,AG44,AJ44,AM44,AP44)=AD44,"SPD",IF(MAX(AA44,AD44,AG44,AJ44,AM44,AP44)=AG44,"AfD",IF(MAX(AA44,AD44,AG44,AJ44,AM44,AP44)=AJ44,"Linke",IF(MAX(AA44,AD44,AG44,AJ44,AM44,AP44)=AM44,"Grüne","FDP")))))</f>
        <v>SPD</v>
      </c>
      <c r="U44" s="148" t="str">
        <f>IF(LARGE((AA44,AD44,AG44,AJ44,AM44,AP44),2)=AA44,"CDU",IF(LARGE((AA44,AD44,AG44,AJ44,AM44,AP44),2)=AD44,"SPD",IF(LARGE((AA44,AD44,AG44,AJ44,AM44,AP44),2)=AG44,"AfD",IF(LARGE((AA44,AD44,AG44,AJ44,AM44,AP44),2)=AJ44,"Linke",IF(LARGE((AA44,AD44,AG44,AJ44,AM44,AP44),2)=AM44,"Grüne","FDP")))))</f>
        <v>AfD</v>
      </c>
      <c r="V44" s="148" t="str">
        <f>IF(LARGE((AA44,AD44,AG44,AJ44,AM44,AP44),3)=AA44,"CDU",IF(LARGE((AA44,AD44,AG44,AJ44,AM44,AP44),3)=AD44,"SPD",IF(LARGE((AA44,AD44,AG44,AJ44,AM44,AP44),3)=AG44,"AfD",IF(LARGE((AA44,AD44,AG44,AJ44,AM44,AP44),3)=AJ44,"Linke",IF(LARGE((AA44,AD44,AG44,AJ44,AM44,AP44),3)=AM44,"Grüne","FDP")))))</f>
        <v>CDU</v>
      </c>
      <c r="W44" s="148" t="str">
        <f>IF(LARGE((AA44,AD44,AG44,AJ44,AM44,AP44),4)=AA44,"CDU",IF(LARGE((AA44,AD44,AG44,AJ44,AM44,AP44),4)=AD44,"SPD",IF(LARGE((AA44,AD44,AG44,AJ44,AM44,AP44),4)=AG44,"AfD",IF(LARGE((AA44,AD44,AG44,AJ44,AM44,AP44),4)=AJ44,"Linke",IF(LARGE((AA44,AD44,AG44,AJ44,AM44,AP44),4)=AM44,"Grüne","FDP")))))</f>
        <v>Linke</v>
      </c>
      <c r="X44" s="148">
        <f>(LARGE((AA44,AD44,AG44,AJ44,AM44,AP44),1))-(LARGE((AA44,AD44,AG44,AJ44,AM44,AP44),2))</f>
        <v>9.5376277551368766E-2</v>
      </c>
      <c r="Y44" s="148">
        <f>(LARGE((AA44,AD44,AG44,AJ44,AM44,AP44),1))-(LARGE((AA44,AD44,AG44,AJ44,AM44,AP44),3))</f>
        <v>9.8007837782092599E-2</v>
      </c>
      <c r="Z44" s="234">
        <f>(LARGE((AA44,AD44,AG44,AJ44,AM44,AP44),1))-(LARGE((AA44,AD44,AG44,AJ44,AM44,AP44),4))</f>
        <v>0.20793593217686929</v>
      </c>
      <c r="AA44" s="236">
        <v>0.21301413218967147</v>
      </c>
      <c r="AB44" s="94">
        <v>0.18751686813733148</v>
      </c>
      <c r="AC44" s="95">
        <f>IF(Tabelle1[[#This Row],[CDU ES 2021]]="","",Tabelle1[[#This Row],[CDU ES 2021]]/Tabelle1[[#This Row],[CDU ZS 2021]])</f>
        <v>1.1359731756700766</v>
      </c>
      <c r="AD44" s="97">
        <v>0.31102196997176407</v>
      </c>
      <c r="AE44" s="97">
        <v>0.29864770806403501</v>
      </c>
      <c r="AF44" s="96">
        <f>IF(Tabelle1[[#This Row],[SPD ES 2021]]="","",Tabelle1[[#This Row],[SPD ES 2021]]/Tabelle1[[#This Row],[SPD ZS 2021]])</f>
        <v>1.0414343106395976</v>
      </c>
      <c r="AG44" s="99">
        <v>0.2156456924203953</v>
      </c>
      <c r="AH44" s="99">
        <v>0.20895893407576813</v>
      </c>
      <c r="AI44" s="98">
        <f>IF(Tabelle1[[#This Row],[AfD ES 2021]]="","",Tabelle1[[#This Row],[AfD ES 2021]]/Tabelle1[[#This Row],[AfD ZS 2021]])</f>
        <v>1.0320003467389558</v>
      </c>
      <c r="AJ44" s="100">
        <v>0.10308603779489477</v>
      </c>
      <c r="AK44" s="100">
        <v>0.10251566073381724</v>
      </c>
      <c r="AL44" s="101">
        <f>IF(Tabelle1[[#This Row],[Linke ES 2021]]="","",Tabelle1[[#This Row],[Linke ES 2021]]/Tabelle1[[#This Row],[Linke ZS 2021]])</f>
        <v>1.0055638041738668</v>
      </c>
      <c r="AM44" s="103">
        <v>5.3861636830463508E-2</v>
      </c>
      <c r="AN44" s="103">
        <v>5.098794016960468E-2</v>
      </c>
      <c r="AO44" s="102">
        <f>IF(Tabelle1[[#This Row],[Grüne ES 2021]]="","",Tabelle1[[#This Row],[Grüne ES 2021]]/Tabelle1[[#This Row],[Grüne ZS 2021]])</f>
        <v>1.0563603207209362</v>
      </c>
      <c r="AP44" s="104">
        <v>6.9878592613139306E-2</v>
      </c>
      <c r="AQ44" s="105">
        <v>7.5349081663091802E-2</v>
      </c>
      <c r="AR44" s="215">
        <f>IF(Tabelle1[[#This Row],[FDP ES 2021]]="","",Tabelle1[[#This Row],[FDP ES 2021]]/Tabelle1[[#This Row],[FDP ZS 2021]])</f>
        <v>0.9273980660519171</v>
      </c>
      <c r="AS44" s="214">
        <v>40</v>
      </c>
      <c r="AT44" s="186">
        <v>26866</v>
      </c>
      <c r="AU44" s="186">
        <v>19679</v>
      </c>
      <c r="AV44" s="186">
        <v>8.5</v>
      </c>
      <c r="AW44" s="186">
        <v>567.5</v>
      </c>
      <c r="AX44" s="186">
        <v>4.5</v>
      </c>
      <c r="AY44" s="187">
        <v>13.8</v>
      </c>
      <c r="AZ44" s="114" t="s">
        <v>1442</v>
      </c>
    </row>
    <row r="45" spans="1:84" ht="16.5" customHeight="1">
      <c r="A45" s="90">
        <f>SUBTOTAL(103,$B$2:$B45)</f>
        <v>44</v>
      </c>
      <c r="B45" s="47" t="s">
        <v>751</v>
      </c>
      <c r="C45" s="205" t="s">
        <v>954</v>
      </c>
      <c r="D45" s="199" t="s">
        <v>5</v>
      </c>
      <c r="E45" s="189" t="s">
        <v>606</v>
      </c>
      <c r="F45" s="198" t="s">
        <v>34</v>
      </c>
      <c r="G45" s="219" t="str">
        <f>""</f>
        <v/>
      </c>
      <c r="H45" s="8"/>
      <c r="I45" s="8"/>
      <c r="J45" s="8" t="s">
        <v>927</v>
      </c>
      <c r="K45" s="11"/>
      <c r="L45" s="11" t="s">
        <v>922</v>
      </c>
      <c r="M45" s="53"/>
      <c r="N45" s="53"/>
      <c r="O45" s="9"/>
      <c r="P45" s="174" t="s">
        <v>1404</v>
      </c>
      <c r="Q45" s="121" t="str">
        <f>""</f>
        <v/>
      </c>
      <c r="R45" s="55"/>
      <c r="S45" s="57"/>
      <c r="T45" s="147" t="str">
        <f>IF(MAX((AA45,AD45,AG45,AJ45,AM45,AP45))=AA45,"CDU",IF(MAX(AA45,AD45,AG45,AJ45,AM45,AP45)=AD45,"SPD",IF(MAX(AA45,AD45,AG45,AJ45,AM45,AP45)=AG45,"AfD",IF(MAX(AA45,AD45,AG45,AJ45,AM45,AP45)=AJ45,"Linke",IF(MAX(AA45,AD45,AG45,AJ45,AM45,AP45)=AM45,"Grüne","FDP")))))</f>
        <v>SPD</v>
      </c>
      <c r="U45" s="148" t="str">
        <f>IF(LARGE((AA45,AD45,AG45,AJ45,AM45,AP45),2)=AA45,"CDU",IF(LARGE((AA45,AD45,AG45,AJ45,AM45,AP45),2)=AD45,"SPD",IF(LARGE((AA45,AD45,AG45,AJ45,AM45,AP45),2)=AG45,"AfD",IF(LARGE((AA45,AD45,AG45,AJ45,AM45,AP45),2)=AJ45,"Linke",IF(LARGE((AA45,AD45,AG45,AJ45,AM45,AP45),2)=AM45,"Grüne","FDP")))))</f>
        <v>AfD</v>
      </c>
      <c r="V45" s="148" t="str">
        <f>IF(LARGE((AA45,AD45,AG45,AJ45,AM45,AP45),3)=AA45,"CDU",IF(LARGE((AA45,AD45,AG45,AJ45,AM45,AP45),3)=AD45,"SPD",IF(LARGE((AA45,AD45,AG45,AJ45,AM45,AP45),3)=AG45,"AfD",IF(LARGE((AA45,AD45,AG45,AJ45,AM45,AP45),3)=AJ45,"Linke",IF(LARGE((AA45,AD45,AG45,AJ45,AM45,AP45),3)=AM45,"Grüne","FDP")))))</f>
        <v>CDU</v>
      </c>
      <c r="W45" s="148" t="str">
        <f>IF(LARGE((AA45,AD45,AG45,AJ45,AM45,AP45),4)=AA45,"CDU",IF(LARGE((AA45,AD45,AG45,AJ45,AM45,AP45),4)=AD45,"SPD",IF(LARGE((AA45,AD45,AG45,AJ45,AM45,AP45),4)=AG45,"AfD",IF(LARGE((AA45,AD45,AG45,AJ45,AM45,AP45),4)=AJ45,"Linke",IF(LARGE((AA45,AD45,AG45,AJ45,AM45,AP45),4)=AM45,"Grüne","FDP")))))</f>
        <v>Linke</v>
      </c>
      <c r="X45" s="148">
        <f>(LARGE((AA45,AD45,AG45,AJ45,AM45,AP45),1))-(LARGE((AA45,AD45,AG45,AJ45,AM45,AP45),2))</f>
        <v>9.5376277551368766E-2</v>
      </c>
      <c r="Y45" s="148">
        <f>(LARGE((AA45,AD45,AG45,AJ45,AM45,AP45),1))-(LARGE((AA45,AD45,AG45,AJ45,AM45,AP45),3))</f>
        <v>9.8007837782092599E-2</v>
      </c>
      <c r="Z45" s="234">
        <f>(LARGE((AA45,AD45,AG45,AJ45,AM45,AP45),1))-(LARGE((AA45,AD45,AG45,AJ45,AM45,AP45),4))</f>
        <v>0.20793593217686929</v>
      </c>
      <c r="AA45" s="236">
        <v>0.21301413218967147</v>
      </c>
      <c r="AB45" s="94">
        <v>0.18751686813733148</v>
      </c>
      <c r="AC45" s="95">
        <f>IF(Tabelle1[[#This Row],[CDU ES 2021]]="","",Tabelle1[[#This Row],[CDU ES 2021]]/Tabelle1[[#This Row],[CDU ZS 2021]])</f>
        <v>1.1359731756700766</v>
      </c>
      <c r="AD45" s="97">
        <v>0.31102196997176407</v>
      </c>
      <c r="AE45" s="97">
        <v>0.29864770806403501</v>
      </c>
      <c r="AF45" s="96">
        <f>IF(Tabelle1[[#This Row],[SPD ES 2021]]="","",Tabelle1[[#This Row],[SPD ES 2021]]/Tabelle1[[#This Row],[SPD ZS 2021]])</f>
        <v>1.0414343106395976</v>
      </c>
      <c r="AG45" s="99">
        <v>0.2156456924203953</v>
      </c>
      <c r="AH45" s="99">
        <v>0.20895893407576813</v>
      </c>
      <c r="AI45" s="98">
        <f>IF(Tabelle1[[#This Row],[AfD ES 2021]]="","",Tabelle1[[#This Row],[AfD ES 2021]]/Tabelle1[[#This Row],[AfD ZS 2021]])</f>
        <v>1.0320003467389558</v>
      </c>
      <c r="AJ45" s="100">
        <v>0.10308603779489477</v>
      </c>
      <c r="AK45" s="100">
        <v>0.10251566073381724</v>
      </c>
      <c r="AL45" s="101">
        <f>IF(Tabelle1[[#This Row],[Linke ES 2021]]="","",Tabelle1[[#This Row],[Linke ES 2021]]/Tabelle1[[#This Row],[Linke ZS 2021]])</f>
        <v>1.0055638041738668</v>
      </c>
      <c r="AM45" s="103">
        <v>5.3861636830463508E-2</v>
      </c>
      <c r="AN45" s="103">
        <v>5.098794016960468E-2</v>
      </c>
      <c r="AO45" s="102">
        <f>IF(Tabelle1[[#This Row],[Grüne ES 2021]]="","",Tabelle1[[#This Row],[Grüne ES 2021]]/Tabelle1[[#This Row],[Grüne ZS 2021]])</f>
        <v>1.0563603207209362</v>
      </c>
      <c r="AP45" s="104">
        <v>6.9878592613139306E-2</v>
      </c>
      <c r="AQ45" s="105">
        <v>7.5349081663091802E-2</v>
      </c>
      <c r="AR45" s="215">
        <f>IF(Tabelle1[[#This Row],[FDP ES 2021]]="","",Tabelle1[[#This Row],[FDP ES 2021]]/Tabelle1[[#This Row],[FDP ZS 2021]])</f>
        <v>0.9273980660519171</v>
      </c>
      <c r="AS45" s="214">
        <v>40</v>
      </c>
      <c r="AT45" s="186">
        <v>26866</v>
      </c>
      <c r="AU45" s="186">
        <v>19679</v>
      </c>
      <c r="AV45" s="186">
        <v>8.5</v>
      </c>
      <c r="AW45" s="186">
        <v>567.5</v>
      </c>
      <c r="AX45" s="186">
        <v>4.5</v>
      </c>
      <c r="AY45" s="187">
        <v>13.8</v>
      </c>
      <c r="AZ45" s="114" t="s">
        <v>2028</v>
      </c>
      <c r="BA45" s="6"/>
      <c r="BB45" s="6"/>
      <c r="BC45" s="6"/>
      <c r="BD45" s="6"/>
      <c r="BE45" s="6"/>
      <c r="BF45" s="6"/>
      <c r="BG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6.5" customHeight="1">
      <c r="A46" s="90">
        <f>SUBTOTAL(103,$B$2:$B46)</f>
        <v>45</v>
      </c>
      <c r="B46" s="48" t="s">
        <v>669</v>
      </c>
      <c r="C46" s="206" t="s">
        <v>710</v>
      </c>
      <c r="D46" s="200" t="s">
        <v>5</v>
      </c>
      <c r="E46" s="188" t="s">
        <v>605</v>
      </c>
      <c r="F46" s="222" t="s">
        <v>35</v>
      </c>
      <c r="G46" s="219" t="str">
        <f>""</f>
        <v/>
      </c>
      <c r="H46" s="10"/>
      <c r="I46" s="10"/>
      <c r="J46" s="8" t="s">
        <v>924</v>
      </c>
      <c r="K46" s="10"/>
      <c r="L46" s="10" t="s">
        <v>921</v>
      </c>
      <c r="M46" s="59"/>
      <c r="N46" s="59"/>
      <c r="O46" s="59"/>
      <c r="P46" s="169" t="s">
        <v>1424</v>
      </c>
      <c r="Q46" s="121" t="str">
        <f>""</f>
        <v/>
      </c>
      <c r="R46" s="60"/>
      <c r="S46" s="61"/>
      <c r="T46" s="147" t="str">
        <f>IF(MAX((AA46,AD46,AG46,AJ46,AM46,AP46))=AA46,"CDU",IF(MAX(AA46,AD46,AG46,AJ46,AM46,AP46)=AD46,"SPD",IF(MAX(AA46,AD46,AG46,AJ46,AM46,AP46)=AG46,"AfD",IF(MAX(AA46,AD46,AG46,AJ46,AM46,AP46)=AJ46,"Linke",IF(MAX(AA46,AD46,AG46,AJ46,AM46,AP46)=AM46,"Grüne","FDP")))))</f>
        <v>SPD</v>
      </c>
      <c r="U46" s="148" t="str">
        <f>IF(LARGE((AA46,AD46,AG46,AJ46,AM46,AP46),2)=AA46,"CDU",IF(LARGE((AA46,AD46,AG46,AJ46,AM46,AP46),2)=AD46,"SPD",IF(LARGE((AA46,AD46,AG46,AJ46,AM46,AP46),2)=AG46,"AfD",IF(LARGE((AA46,AD46,AG46,AJ46,AM46,AP46),2)=AJ46,"Linke",IF(LARGE((AA46,AD46,AG46,AJ46,AM46,AP46),2)=AM46,"Grüne","FDP")))))</f>
        <v>Grüne</v>
      </c>
      <c r="V46" s="148" t="str">
        <f>IF(LARGE((AA46,AD46,AG46,AJ46,AM46,AP46),3)=AA46,"CDU",IF(LARGE((AA46,AD46,AG46,AJ46,AM46,AP46),3)=AD46,"SPD",IF(LARGE((AA46,AD46,AG46,AJ46,AM46,AP46),3)=AG46,"AfD",IF(LARGE((AA46,AD46,AG46,AJ46,AM46,AP46),3)=AJ46,"Linke",IF(LARGE((AA46,AD46,AG46,AJ46,AM46,AP46),3)=AM46,"Grüne","FDP")))))</f>
        <v>CDU</v>
      </c>
      <c r="W46" s="148" t="str">
        <f>IF(LARGE((AA46,AD46,AG46,AJ46,AM46,AP46),4)=AA46,"CDU",IF(LARGE((AA46,AD46,AG46,AJ46,AM46,AP46),4)=AD46,"SPD",IF(LARGE((AA46,AD46,AG46,AJ46,AM46,AP46),4)=AG46,"AfD",IF(LARGE((AA46,AD46,AG46,AJ46,AM46,AP46),4)=AJ46,"Linke",IF(LARGE((AA46,AD46,AG46,AJ46,AM46,AP46),4)=AM46,"Grüne","FDP")))))</f>
        <v>Linke</v>
      </c>
      <c r="X46" s="148">
        <f>(LARGE((AA46,AD46,AG46,AJ46,AM46,AP46),1))-(LARGE((AA46,AD46,AG46,AJ46,AM46,AP46),2))</f>
        <v>7.2408220069809959E-2</v>
      </c>
      <c r="Y46" s="148">
        <f>(LARGE((AA46,AD46,AG46,AJ46,AM46,AP46),1))-(LARGE((AA46,AD46,AG46,AJ46,AM46,AP46),3))</f>
        <v>0.20201124591746258</v>
      </c>
      <c r="Z46" s="234">
        <f>(LARGE((AA46,AD46,AG46,AJ46,AM46,AP46),1))-(LARGE((AA46,AD46,AG46,AJ46,AM46,AP46),4))</f>
        <v>0.24149541521229193</v>
      </c>
      <c r="AA46" s="236">
        <v>0.13036622184311833</v>
      </c>
      <c r="AB46" s="94">
        <v>0.11190949567360198</v>
      </c>
      <c r="AC46" s="95">
        <f>IF(Tabelle1[[#This Row],[CDU ES 2021]]="","",Tabelle1[[#This Row],[CDU ES 2021]]/Tabelle1[[#This Row],[CDU ZS 2021]])</f>
        <v>1.1649254699828842</v>
      </c>
      <c r="AD46" s="97">
        <v>0.33237746776058091</v>
      </c>
      <c r="AE46" s="97">
        <v>0.28657836520959928</v>
      </c>
      <c r="AF46" s="96">
        <f>IF(Tabelle1[[#This Row],[SPD ES 2021]]="","",Tabelle1[[#This Row],[SPD ES 2021]]/Tabelle1[[#This Row],[SPD ZS 2021]])</f>
        <v>1.159813538323051</v>
      </c>
      <c r="AG46" s="99">
        <v>4.8620074299374851E-2</v>
      </c>
      <c r="AH46" s="99">
        <v>5.0964688751365124E-2</v>
      </c>
      <c r="AI46" s="98">
        <f>IF(Tabelle1[[#This Row],[AfD ES 2021]]="","",Tabelle1[[#This Row],[AfD ES 2021]]/Tabelle1[[#This Row],[AfD ZS 2021]])</f>
        <v>0.95399531500273371</v>
      </c>
      <c r="AJ46" s="100">
        <v>9.0882052548288988E-2</v>
      </c>
      <c r="AK46" s="100">
        <v>8.7328834252751258E-2</v>
      </c>
      <c r="AL46" s="101">
        <f>IF(Tabelle1[[#This Row],[Linke ES 2021]]="","",Tabelle1[[#This Row],[Linke ES 2021]]/Tabelle1[[#This Row],[Linke ZS 2021]])</f>
        <v>1.0406878017546168</v>
      </c>
      <c r="AM46" s="103">
        <v>0.25996924769077095</v>
      </c>
      <c r="AN46" s="103">
        <v>0.27885525468343086</v>
      </c>
      <c r="AO46" s="102">
        <f>IF(Tabelle1[[#This Row],[Grüne ES 2021]]="","",Tabelle1[[#This Row],[Grüne ES 2021]]/Tabelle1[[#This Row],[Grüne ZS 2021]])</f>
        <v>0.93227308191089975</v>
      </c>
      <c r="AP46" s="104">
        <v>8.0943669401452312E-2</v>
      </c>
      <c r="AQ46" s="105">
        <v>0.10485844697712189</v>
      </c>
      <c r="AR46" s="215">
        <f>IF(Tabelle1[[#This Row],[FDP ES 2021]]="","",Tabelle1[[#This Row],[FDP ES 2021]]/Tabelle1[[#This Row],[FDP ZS 2021]])</f>
        <v>0.77193275062630551</v>
      </c>
      <c r="AS46" s="214">
        <v>3043.7</v>
      </c>
      <c r="AT46" s="186">
        <v>64771</v>
      </c>
      <c r="AU46" s="186">
        <v>25029</v>
      </c>
      <c r="AV46" s="186">
        <v>8.1</v>
      </c>
      <c r="AW46" s="186">
        <v>435.3</v>
      </c>
      <c r="AX46" s="186">
        <v>7.9</v>
      </c>
      <c r="AY46" s="187">
        <v>9.9</v>
      </c>
      <c r="AZ46" s="115" t="s">
        <v>1454</v>
      </c>
      <c r="BA46" s="6"/>
      <c r="BB46" s="6"/>
      <c r="BC46" s="6"/>
      <c r="BD46" s="6"/>
      <c r="BE46" s="6"/>
      <c r="BF46" s="6"/>
      <c r="BG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6.5" customHeight="1">
      <c r="A47" s="90">
        <f>SUBTOTAL(103,$B$2:$B47)</f>
        <v>46</v>
      </c>
      <c r="B47" s="44" t="s">
        <v>697</v>
      </c>
      <c r="C47" s="201" t="s">
        <v>955</v>
      </c>
      <c r="D47" s="199" t="s">
        <v>5</v>
      </c>
      <c r="E47" s="189" t="s">
        <v>605</v>
      </c>
      <c r="F47" s="198" t="s">
        <v>35</v>
      </c>
      <c r="G47" s="219" t="str">
        <f>""</f>
        <v/>
      </c>
      <c r="H47" s="8"/>
      <c r="I47" s="8"/>
      <c r="J47" s="8" t="s">
        <v>927</v>
      </c>
      <c r="K47" s="11"/>
      <c r="L47" s="8" t="s">
        <v>922</v>
      </c>
      <c r="M47" s="53"/>
      <c r="N47" s="53"/>
      <c r="O47" s="9"/>
      <c r="P47" s="159" t="s">
        <v>1423</v>
      </c>
      <c r="Q47" s="121" t="str">
        <f>""</f>
        <v/>
      </c>
      <c r="R47" s="55"/>
      <c r="S47" s="57"/>
      <c r="T47" s="147" t="str">
        <f>IF(MAX((AA47,AD47,AG47,AJ47,AM47,AP47))=AA47,"CDU",IF(MAX(AA47,AD47,AG47,AJ47,AM47,AP47)=AD47,"SPD",IF(MAX(AA47,AD47,AG47,AJ47,AM47,AP47)=AG47,"AfD",IF(MAX(AA47,AD47,AG47,AJ47,AM47,AP47)=AJ47,"Linke",IF(MAX(AA47,AD47,AG47,AJ47,AM47,AP47)=AM47,"Grüne","FDP")))))</f>
        <v>SPD</v>
      </c>
      <c r="U47" s="148" t="str">
        <f>IF(LARGE((AA47,AD47,AG47,AJ47,AM47,AP47),2)=AA47,"CDU",IF(LARGE((AA47,AD47,AG47,AJ47,AM47,AP47),2)=AD47,"SPD",IF(LARGE((AA47,AD47,AG47,AJ47,AM47,AP47),2)=AG47,"AfD",IF(LARGE((AA47,AD47,AG47,AJ47,AM47,AP47),2)=AJ47,"Linke",IF(LARGE((AA47,AD47,AG47,AJ47,AM47,AP47),2)=AM47,"Grüne","FDP")))))</f>
        <v>Grüne</v>
      </c>
      <c r="V47" s="148" t="str">
        <f>IF(LARGE((AA47,AD47,AG47,AJ47,AM47,AP47),3)=AA47,"CDU",IF(LARGE((AA47,AD47,AG47,AJ47,AM47,AP47),3)=AD47,"SPD",IF(LARGE((AA47,AD47,AG47,AJ47,AM47,AP47),3)=AG47,"AfD",IF(LARGE((AA47,AD47,AG47,AJ47,AM47,AP47),3)=AJ47,"Linke",IF(LARGE((AA47,AD47,AG47,AJ47,AM47,AP47),3)=AM47,"Grüne","FDP")))))</f>
        <v>CDU</v>
      </c>
      <c r="W47" s="148" t="str">
        <f>IF(LARGE((AA47,AD47,AG47,AJ47,AM47,AP47),4)=AA47,"CDU",IF(LARGE((AA47,AD47,AG47,AJ47,AM47,AP47),4)=AD47,"SPD",IF(LARGE((AA47,AD47,AG47,AJ47,AM47,AP47),4)=AG47,"AfD",IF(LARGE((AA47,AD47,AG47,AJ47,AM47,AP47),4)=AJ47,"Linke",IF(LARGE((AA47,AD47,AG47,AJ47,AM47,AP47),4)=AM47,"Grüne","FDP")))))</f>
        <v>Linke</v>
      </c>
      <c r="X47" s="148">
        <f>(LARGE((AA47,AD47,AG47,AJ47,AM47,AP47),1))-(LARGE((AA47,AD47,AG47,AJ47,AM47,AP47),2))</f>
        <v>7.2408220069809959E-2</v>
      </c>
      <c r="Y47" s="148">
        <f>(LARGE((AA47,AD47,AG47,AJ47,AM47,AP47),1))-(LARGE((AA47,AD47,AG47,AJ47,AM47,AP47),3))</f>
        <v>0.20201124591746258</v>
      </c>
      <c r="Z47" s="234">
        <f>(LARGE((AA47,AD47,AG47,AJ47,AM47,AP47),1))-(LARGE((AA47,AD47,AG47,AJ47,AM47,AP47),4))</f>
        <v>0.24149541521229193</v>
      </c>
      <c r="AA47" s="236">
        <v>0.13036622184311833</v>
      </c>
      <c r="AB47" s="94">
        <v>0.11190949567360198</v>
      </c>
      <c r="AC47" s="95">
        <f>IF(Tabelle1[[#This Row],[CDU ES 2021]]="","",Tabelle1[[#This Row],[CDU ES 2021]]/Tabelle1[[#This Row],[CDU ZS 2021]])</f>
        <v>1.1649254699828842</v>
      </c>
      <c r="AD47" s="97">
        <v>0.33237746776058091</v>
      </c>
      <c r="AE47" s="97">
        <v>0.28657836520959928</v>
      </c>
      <c r="AF47" s="96">
        <f>IF(Tabelle1[[#This Row],[SPD ES 2021]]="","",Tabelle1[[#This Row],[SPD ES 2021]]/Tabelle1[[#This Row],[SPD ZS 2021]])</f>
        <v>1.159813538323051</v>
      </c>
      <c r="AG47" s="99">
        <v>4.8620074299374851E-2</v>
      </c>
      <c r="AH47" s="99">
        <v>5.0964688751365124E-2</v>
      </c>
      <c r="AI47" s="98">
        <f>IF(Tabelle1[[#This Row],[AfD ES 2021]]="","",Tabelle1[[#This Row],[AfD ES 2021]]/Tabelle1[[#This Row],[AfD ZS 2021]])</f>
        <v>0.95399531500273371</v>
      </c>
      <c r="AJ47" s="100">
        <v>9.0882052548288988E-2</v>
      </c>
      <c r="AK47" s="100">
        <v>8.7328834252751258E-2</v>
      </c>
      <c r="AL47" s="101">
        <f>IF(Tabelle1[[#This Row],[Linke ES 2021]]="","",Tabelle1[[#This Row],[Linke ES 2021]]/Tabelle1[[#This Row],[Linke ZS 2021]])</f>
        <v>1.0406878017546168</v>
      </c>
      <c r="AM47" s="103">
        <v>0.25996924769077095</v>
      </c>
      <c r="AN47" s="103">
        <v>0.27885525468343086</v>
      </c>
      <c r="AO47" s="102">
        <f>IF(Tabelle1[[#This Row],[Grüne ES 2021]]="","",Tabelle1[[#This Row],[Grüne ES 2021]]/Tabelle1[[#This Row],[Grüne ZS 2021]])</f>
        <v>0.93227308191089975</v>
      </c>
      <c r="AP47" s="104">
        <v>8.0943669401452312E-2</v>
      </c>
      <c r="AQ47" s="105">
        <v>0.10485844697712189</v>
      </c>
      <c r="AR47" s="215">
        <f>IF(Tabelle1[[#This Row],[FDP ES 2021]]="","",Tabelle1[[#This Row],[FDP ES 2021]]/Tabelle1[[#This Row],[FDP ZS 2021]])</f>
        <v>0.77193275062630551</v>
      </c>
      <c r="AS47" s="214">
        <v>3043.7</v>
      </c>
      <c r="AT47" s="186">
        <v>64771</v>
      </c>
      <c r="AU47" s="186">
        <v>25029</v>
      </c>
      <c r="AV47" s="186">
        <v>8.1</v>
      </c>
      <c r="AW47" s="186">
        <v>435.3</v>
      </c>
      <c r="AX47" s="186">
        <v>7.9</v>
      </c>
      <c r="AY47" s="187">
        <v>9.9</v>
      </c>
      <c r="AZ47" s="114" t="s">
        <v>2148</v>
      </c>
      <c r="BA47" s="6"/>
      <c r="BB47" s="6"/>
      <c r="BC47" s="6"/>
      <c r="BD47" s="6"/>
      <c r="BE47" s="6"/>
      <c r="BF47" s="6"/>
      <c r="BG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s="209" customFormat="1" ht="16.5" customHeight="1">
      <c r="A48" s="90">
        <f>SUBTOTAL(103,$B$2:$B48)</f>
        <v>47</v>
      </c>
      <c r="B48" s="47" t="s">
        <v>751</v>
      </c>
      <c r="C48" s="205" t="s">
        <v>956</v>
      </c>
      <c r="D48" s="199" t="s">
        <v>5</v>
      </c>
      <c r="E48" s="189" t="s">
        <v>604</v>
      </c>
      <c r="F48" s="198" t="s">
        <v>36</v>
      </c>
      <c r="G48" s="219" t="str">
        <f>""</f>
        <v/>
      </c>
      <c r="H48" s="8"/>
      <c r="I48" s="8"/>
      <c r="J48" s="8" t="s">
        <v>927</v>
      </c>
      <c r="K48" s="11"/>
      <c r="L48" s="11" t="s">
        <v>922</v>
      </c>
      <c r="M48" s="53"/>
      <c r="N48" s="53"/>
      <c r="O48" s="9"/>
      <c r="P48" s="174" t="s">
        <v>1407</v>
      </c>
      <c r="Q48" s="121" t="str">
        <f>""</f>
        <v/>
      </c>
      <c r="R48" s="55"/>
      <c r="S48" s="57"/>
      <c r="T48" s="147" t="str">
        <f>IF(MAX((AA48,AD48,AG48,AJ48,AM48,AP48))=AA48,"CDU",IF(MAX(AA48,AD48,AG48,AJ48,AM48,AP48)=AD48,"SPD",IF(MAX(AA48,AD48,AG48,AJ48,AM48,AP48)=AG48,"AfD",IF(MAX(AA48,AD48,AG48,AJ48,AM48,AP48)=AJ48,"Linke",IF(MAX(AA48,AD48,AG48,AJ48,AM48,AP48)=AM48,"Grüne","FDP")))))</f>
        <v>Grüne</v>
      </c>
      <c r="U48" s="148" t="str">
        <f>IF(LARGE((AA48,AD48,AG48,AJ48,AM48,AP48),2)=AA48,"CDU",IF(LARGE((AA48,AD48,AG48,AJ48,AM48,AP48),2)=AD48,"SPD",IF(LARGE((AA48,AD48,AG48,AJ48,AM48,AP48),2)=AG48,"AfD",IF(LARGE((AA48,AD48,AG48,AJ48,AM48,AP48),2)=AJ48,"Linke",IF(LARGE((AA48,AD48,AG48,AJ48,AM48,AP48),2)=AM48,"Grüne","FDP")))))</f>
        <v>SPD</v>
      </c>
      <c r="V48" s="148" t="str">
        <f>IF(LARGE((AA48,AD48,AG48,AJ48,AM48,AP48),3)=AA48,"CDU",IF(LARGE((AA48,AD48,AG48,AJ48,AM48,AP48),3)=AD48,"SPD",IF(LARGE((AA48,AD48,AG48,AJ48,AM48,AP48),3)=AG48,"AfD",IF(LARGE((AA48,AD48,AG48,AJ48,AM48,AP48),3)=AJ48,"Linke",IF(LARGE((AA48,AD48,AG48,AJ48,AM48,AP48),3)=AM48,"Grüne","FDP")))))</f>
        <v>CDU</v>
      </c>
      <c r="W48" s="148" t="str">
        <f>IF(LARGE((AA48,AD48,AG48,AJ48,AM48,AP48),4)=AA48,"CDU",IF(LARGE((AA48,AD48,AG48,AJ48,AM48,AP48),4)=AD48,"SPD",IF(LARGE((AA48,AD48,AG48,AJ48,AM48,AP48),4)=AG48,"AfD",IF(LARGE((AA48,AD48,AG48,AJ48,AM48,AP48),4)=AJ48,"Linke",IF(LARGE((AA48,AD48,AG48,AJ48,AM48,AP48),4)=AM48,"Grüne","FDP")))))</f>
        <v>Linke</v>
      </c>
      <c r="X48" s="148">
        <f>(LARGE((AA48,AD48,AG48,AJ48,AM48,AP48),1))-(LARGE((AA48,AD48,AG48,AJ48,AM48,AP48),2))</f>
        <v>1.0771449075933415E-2</v>
      </c>
      <c r="Y48" s="148">
        <f>(LARGE((AA48,AD48,AG48,AJ48,AM48,AP48),1))-(LARGE((AA48,AD48,AG48,AJ48,AM48,AP48),3))</f>
        <v>0.12919154875792549</v>
      </c>
      <c r="Z48" s="234">
        <f>(LARGE((AA48,AD48,AG48,AJ48,AM48,AP48),1))-(LARGE((AA48,AD48,AG48,AJ48,AM48,AP48),4))</f>
        <v>0.19980511314630339</v>
      </c>
      <c r="AA48" s="236">
        <v>0.16750393394915825</v>
      </c>
      <c r="AB48" s="94">
        <v>0.14778921069068673</v>
      </c>
      <c r="AC48" s="95">
        <f>IF(Tabelle1[[#This Row],[CDU ES 2021]]="","",Tabelle1[[#This Row],[CDU ES 2021]]/Tabelle1[[#This Row],[CDU ZS 2021]])</f>
        <v>1.1333975813683257</v>
      </c>
      <c r="AD48" s="97">
        <v>0.28592403363115032</v>
      </c>
      <c r="AE48" s="97">
        <v>0.25553108254709228</v>
      </c>
      <c r="AF48" s="96">
        <f>IF(Tabelle1[[#This Row],[SPD ES 2021]]="","",Tabelle1[[#This Row],[SPD ES 2021]]/Tabelle1[[#This Row],[SPD ZS 2021]])</f>
        <v>1.1189403292198588</v>
      </c>
      <c r="AG48" s="99">
        <v>3.4177623565507659E-2</v>
      </c>
      <c r="AH48" s="99">
        <v>3.3110884644465627E-2</v>
      </c>
      <c r="AI48" s="98">
        <f>IF(Tabelle1[[#This Row],[AfD ES 2021]]="","",Tabelle1[[#This Row],[AfD ES 2021]]/Tabelle1[[#This Row],[AfD ZS 2021]])</f>
        <v>1.0322171676322256</v>
      </c>
      <c r="AJ48" s="100">
        <v>9.6890369560780343E-2</v>
      </c>
      <c r="AK48" s="100">
        <v>8.9858312239061114E-2</v>
      </c>
      <c r="AL48" s="101">
        <f>IF(Tabelle1[[#This Row],[Linke ES 2021]]="","",Tabelle1[[#This Row],[Linke ES 2021]]/Tabelle1[[#This Row],[Linke ZS 2021]])</f>
        <v>1.0782571711675486</v>
      </c>
      <c r="AM48" s="103">
        <v>0.29669548270708374</v>
      </c>
      <c r="AN48" s="103">
        <v>0.30350767612347546</v>
      </c>
      <c r="AO48" s="102">
        <f>IF(Tabelle1[[#This Row],[Grüne ES 2021]]="","",Tabelle1[[#This Row],[Grüne ES 2021]]/Tabelle1[[#This Row],[Grüne ZS 2021]])</f>
        <v>0.97755511984606169</v>
      </c>
      <c r="AP48" s="104">
        <v>8.1510109755535506E-2</v>
      </c>
      <c r="AQ48" s="105">
        <v>0.108767546599165</v>
      </c>
      <c r="AR48" s="215">
        <f>IF(Tabelle1[[#This Row],[FDP ES 2021]]="","",Tabelle1[[#This Row],[FDP ES 2021]]/Tabelle1[[#This Row],[FDP ZS 2021]])</f>
        <v>0.7493973368354091</v>
      </c>
      <c r="AS48" s="214">
        <v>3438.8</v>
      </c>
      <c r="AT48" s="186">
        <v>64771</v>
      </c>
      <c r="AU48" s="186">
        <v>25029</v>
      </c>
      <c r="AV48" s="186">
        <v>8.1</v>
      </c>
      <c r="AW48" s="186">
        <v>435.3</v>
      </c>
      <c r="AX48" s="186">
        <v>7.9</v>
      </c>
      <c r="AY48" s="187">
        <v>9.9</v>
      </c>
      <c r="AZ48" s="114" t="s">
        <v>1701</v>
      </c>
    </row>
    <row r="49" spans="1:84" s="209" customFormat="1" ht="16.5" customHeight="1">
      <c r="A49" s="90">
        <f>SUBTOTAL(103,$B$2:$B49)</f>
        <v>48</v>
      </c>
      <c r="B49" s="45" t="s">
        <v>932</v>
      </c>
      <c r="C49" s="203" t="s">
        <v>653</v>
      </c>
      <c r="D49" s="199" t="s">
        <v>5</v>
      </c>
      <c r="E49" s="190" t="s">
        <v>604</v>
      </c>
      <c r="F49" s="198" t="s">
        <v>36</v>
      </c>
      <c r="G49" s="219" t="str">
        <f>""</f>
        <v/>
      </c>
      <c r="H49" s="16" t="s">
        <v>2173</v>
      </c>
      <c r="I49" s="8"/>
      <c r="J49" s="8" t="s">
        <v>924</v>
      </c>
      <c r="K49" s="8"/>
      <c r="L49" s="8" t="s">
        <v>921</v>
      </c>
      <c r="M49" s="53"/>
      <c r="N49" s="53"/>
      <c r="O49" s="9"/>
      <c r="P49" s="156" t="s">
        <v>1407</v>
      </c>
      <c r="Q49" s="121" t="str">
        <f>""</f>
        <v/>
      </c>
      <c r="R49" s="55"/>
      <c r="S49" s="57"/>
      <c r="T49" s="147" t="str">
        <f>IF(MAX((AA49,AD49,AG49,AJ49,AM49,AP49))=AA49,"CDU",IF(MAX(AA49,AD49,AG49,AJ49,AM49,AP49)=AD49,"SPD",IF(MAX(AA49,AD49,AG49,AJ49,AM49,AP49)=AG49,"AfD",IF(MAX(AA49,AD49,AG49,AJ49,AM49,AP49)=AJ49,"Linke",IF(MAX(AA49,AD49,AG49,AJ49,AM49,AP49)=AM49,"Grüne","FDP")))))</f>
        <v>Grüne</v>
      </c>
      <c r="U49" s="148" t="str">
        <f>IF(LARGE((AA49,AD49,AG49,AJ49,AM49,AP49),2)=AA49,"CDU",IF(LARGE((AA49,AD49,AG49,AJ49,AM49,AP49),2)=AD49,"SPD",IF(LARGE((AA49,AD49,AG49,AJ49,AM49,AP49),2)=AG49,"AfD",IF(LARGE((AA49,AD49,AG49,AJ49,AM49,AP49),2)=AJ49,"Linke",IF(LARGE((AA49,AD49,AG49,AJ49,AM49,AP49),2)=AM49,"Grüne","FDP")))))</f>
        <v>SPD</v>
      </c>
      <c r="V49" s="148" t="str">
        <f>IF(LARGE((AA49,AD49,AG49,AJ49,AM49,AP49),3)=AA49,"CDU",IF(LARGE((AA49,AD49,AG49,AJ49,AM49,AP49),3)=AD49,"SPD",IF(LARGE((AA49,AD49,AG49,AJ49,AM49,AP49),3)=AG49,"AfD",IF(LARGE((AA49,AD49,AG49,AJ49,AM49,AP49),3)=AJ49,"Linke",IF(LARGE((AA49,AD49,AG49,AJ49,AM49,AP49),3)=AM49,"Grüne","FDP")))))</f>
        <v>CDU</v>
      </c>
      <c r="W49" s="148" t="str">
        <f>IF(LARGE((AA49,AD49,AG49,AJ49,AM49,AP49),4)=AA49,"CDU",IF(LARGE((AA49,AD49,AG49,AJ49,AM49,AP49),4)=AD49,"SPD",IF(LARGE((AA49,AD49,AG49,AJ49,AM49,AP49),4)=AG49,"AfD",IF(LARGE((AA49,AD49,AG49,AJ49,AM49,AP49),4)=AJ49,"Linke",IF(LARGE((AA49,AD49,AG49,AJ49,AM49,AP49),4)=AM49,"Grüne","FDP")))))</f>
        <v>Linke</v>
      </c>
      <c r="X49" s="148">
        <f>(LARGE((AA49,AD49,AG49,AJ49,AM49,AP49),1))-(LARGE((AA49,AD49,AG49,AJ49,AM49,AP49),2))</f>
        <v>1.0771449075933415E-2</v>
      </c>
      <c r="Y49" s="148">
        <f>(LARGE((AA49,AD49,AG49,AJ49,AM49,AP49),1))-(LARGE((AA49,AD49,AG49,AJ49,AM49,AP49),3))</f>
        <v>0.12919154875792549</v>
      </c>
      <c r="Z49" s="234">
        <f>(LARGE((AA49,AD49,AG49,AJ49,AM49,AP49),1))-(LARGE((AA49,AD49,AG49,AJ49,AM49,AP49),4))</f>
        <v>0.19980511314630339</v>
      </c>
      <c r="AA49" s="236">
        <v>0.16750393394915825</v>
      </c>
      <c r="AB49" s="94">
        <v>0.14778921069068673</v>
      </c>
      <c r="AC49" s="95">
        <f>IF(Tabelle1[[#This Row],[CDU ES 2021]]="","",Tabelle1[[#This Row],[CDU ES 2021]]/Tabelle1[[#This Row],[CDU ZS 2021]])</f>
        <v>1.1333975813683257</v>
      </c>
      <c r="AD49" s="97">
        <v>0.28592403363115032</v>
      </c>
      <c r="AE49" s="97">
        <v>0.25553108254709228</v>
      </c>
      <c r="AF49" s="96">
        <f>IF(Tabelle1[[#This Row],[SPD ES 2021]]="","",Tabelle1[[#This Row],[SPD ES 2021]]/Tabelle1[[#This Row],[SPD ZS 2021]])</f>
        <v>1.1189403292198588</v>
      </c>
      <c r="AG49" s="99">
        <v>3.4177623565507659E-2</v>
      </c>
      <c r="AH49" s="99">
        <v>3.3110884644465627E-2</v>
      </c>
      <c r="AI49" s="98">
        <f>IF(Tabelle1[[#This Row],[AfD ES 2021]]="","",Tabelle1[[#This Row],[AfD ES 2021]]/Tabelle1[[#This Row],[AfD ZS 2021]])</f>
        <v>1.0322171676322256</v>
      </c>
      <c r="AJ49" s="100">
        <v>9.6890369560780343E-2</v>
      </c>
      <c r="AK49" s="100">
        <v>8.9858312239061114E-2</v>
      </c>
      <c r="AL49" s="101">
        <f>IF(Tabelle1[[#This Row],[Linke ES 2021]]="","",Tabelle1[[#This Row],[Linke ES 2021]]/Tabelle1[[#This Row],[Linke ZS 2021]])</f>
        <v>1.0782571711675486</v>
      </c>
      <c r="AM49" s="103">
        <v>0.29669548270708374</v>
      </c>
      <c r="AN49" s="103">
        <v>0.30350767612347546</v>
      </c>
      <c r="AO49" s="102">
        <f>IF(Tabelle1[[#This Row],[Grüne ES 2021]]="","",Tabelle1[[#This Row],[Grüne ES 2021]]/Tabelle1[[#This Row],[Grüne ZS 2021]])</f>
        <v>0.97755511984606169</v>
      </c>
      <c r="AP49" s="104">
        <v>8.1510109755535506E-2</v>
      </c>
      <c r="AQ49" s="105">
        <v>0.108767546599165</v>
      </c>
      <c r="AR49" s="215">
        <f>IF(Tabelle1[[#This Row],[FDP ES 2021]]="","",Tabelle1[[#This Row],[FDP ES 2021]]/Tabelle1[[#This Row],[FDP ZS 2021]])</f>
        <v>0.7493973368354091</v>
      </c>
      <c r="AS49" s="214">
        <v>3438.8</v>
      </c>
      <c r="AT49" s="186">
        <v>64771</v>
      </c>
      <c r="AU49" s="186">
        <v>25029</v>
      </c>
      <c r="AV49" s="186">
        <v>8.1</v>
      </c>
      <c r="AW49" s="186">
        <v>435.3</v>
      </c>
      <c r="AX49" s="186">
        <v>7.9</v>
      </c>
      <c r="AY49" s="187">
        <v>9.9</v>
      </c>
      <c r="AZ49" s="114" t="s">
        <v>1564</v>
      </c>
    </row>
    <row r="50" spans="1:84" ht="16.5" customHeight="1">
      <c r="A50" s="90">
        <f>SUBTOTAL(103,$B$2:$B50)</f>
        <v>49</v>
      </c>
      <c r="B50" s="48" t="s">
        <v>669</v>
      </c>
      <c r="C50" s="206" t="s">
        <v>957</v>
      </c>
      <c r="D50" s="199" t="s">
        <v>5</v>
      </c>
      <c r="E50" s="189" t="s">
        <v>602</v>
      </c>
      <c r="F50" s="222" t="s">
        <v>37</v>
      </c>
      <c r="G50" s="223" t="s">
        <v>2167</v>
      </c>
      <c r="H50" s="8"/>
      <c r="I50" s="8"/>
      <c r="J50" s="8" t="s">
        <v>927</v>
      </c>
      <c r="K50" s="11"/>
      <c r="L50" s="11" t="s">
        <v>922</v>
      </c>
      <c r="M50" s="53"/>
      <c r="N50" s="53"/>
      <c r="O50" s="9"/>
      <c r="P50" s="169" t="s">
        <v>1407</v>
      </c>
      <c r="Q50" s="121" t="str">
        <f>""</f>
        <v/>
      </c>
      <c r="R50" s="55"/>
      <c r="S50" s="57"/>
      <c r="T50" s="147" t="str">
        <f>IF(MAX((AA50,AD50,AG50,AJ50,AM50,AP50))=AA50,"CDU",IF(MAX(AA50,AD50,AG50,AJ50,AM50,AP50)=AD50,"SPD",IF(MAX(AA50,AD50,AG50,AJ50,AM50,AP50)=AG50,"AfD",IF(MAX(AA50,AD50,AG50,AJ50,AM50,AP50)=AJ50,"Linke",IF(MAX(AA50,AD50,AG50,AJ50,AM50,AP50)=AM50,"Grüne","FDP")))))</f>
        <v>Grüne</v>
      </c>
      <c r="U50" s="148" t="str">
        <f>IF(LARGE((AA50,AD50,AG50,AJ50,AM50,AP50),2)=AA50,"CDU",IF(LARGE((AA50,AD50,AG50,AJ50,AM50,AP50),2)=AD50,"SPD",IF(LARGE((AA50,AD50,AG50,AJ50,AM50,AP50),2)=AG50,"AfD",IF(LARGE((AA50,AD50,AG50,AJ50,AM50,AP50),2)=AJ50,"Linke",IF(LARGE((AA50,AD50,AG50,AJ50,AM50,AP50),2)=AM50,"Grüne","FDP")))))</f>
        <v>SPD</v>
      </c>
      <c r="V50" s="148" t="str">
        <f>IF(LARGE((AA50,AD50,AG50,AJ50,AM50,AP50),3)=AA50,"CDU",IF(LARGE((AA50,AD50,AG50,AJ50,AM50,AP50),3)=AD50,"SPD",IF(LARGE((AA50,AD50,AG50,AJ50,AM50,AP50),3)=AG50,"AfD",IF(LARGE((AA50,AD50,AG50,AJ50,AM50,AP50),3)=AJ50,"Linke",IF(LARGE((AA50,AD50,AG50,AJ50,AM50,AP50),3)=AM50,"Grüne","FDP")))))</f>
        <v>CDU</v>
      </c>
      <c r="W50" s="148" t="str">
        <f>IF(LARGE((AA50,AD50,AG50,AJ50,AM50,AP50),4)=AA50,"CDU",IF(LARGE((AA50,AD50,AG50,AJ50,AM50,AP50),4)=AD50,"SPD",IF(LARGE((AA50,AD50,AG50,AJ50,AM50,AP50),4)=AG50,"AfD",IF(LARGE((AA50,AD50,AG50,AJ50,AM50,AP50),4)=AJ50,"Linke",IF(LARGE((AA50,AD50,AG50,AJ50,AM50,AP50),4)=AM50,"Grüne","FDP")))))</f>
        <v>FDP</v>
      </c>
      <c r="X50" s="149">
        <f>(LARGE((AA50,AD50,AG50,AJ50,AM50,AP50),1))-(LARGE((AA50,AD50,AG50,AJ50,AM50,AP50),2))</f>
        <v>2.2432032192153395E-3</v>
      </c>
      <c r="Y50" s="148">
        <f>(LARGE((AA50,AD50,AG50,AJ50,AM50,AP50),1))-(LARGE((AA50,AD50,AG50,AJ50,AM50,AP50),3))</f>
        <v>0.12666912440092731</v>
      </c>
      <c r="Z50" s="234">
        <f>(LARGE((AA50,AD50,AG50,AJ50,AM50,AP50),1))-(LARGE((AA50,AD50,AG50,AJ50,AM50,AP50),4))</f>
        <v>0.21730328232493332</v>
      </c>
      <c r="AA50" s="236">
        <v>0.17159567355457106</v>
      </c>
      <c r="AB50" s="94">
        <v>0.1486795747201696</v>
      </c>
      <c r="AC50" s="95">
        <f>IF(Tabelle1[[#This Row],[CDU ES 2021]]="","",Tabelle1[[#This Row],[CDU ES 2021]]/Tabelle1[[#This Row],[CDU ZS 2021]])</f>
        <v>1.154130780085509</v>
      </c>
      <c r="AD50" s="97">
        <v>0.29602159473628303</v>
      </c>
      <c r="AE50" s="97">
        <v>0.28005487481682412</v>
      </c>
      <c r="AF50" s="96">
        <f>IF(Tabelle1[[#This Row],[SPD ES 2021]]="","",Tabelle1[[#This Row],[SPD ES 2021]]/Tabelle1[[#This Row],[SPD ZS 2021]])</f>
        <v>1.0570128262537914</v>
      </c>
      <c r="AG50" s="99">
        <v>3.4054199288923323E-2</v>
      </c>
      <c r="AH50" s="99">
        <v>3.5306956006609921E-2</v>
      </c>
      <c r="AI50" s="98">
        <f>IF(Tabelle1[[#This Row],[AfD ES 2021]]="","",Tabelle1[[#This Row],[AfD ES 2021]]/Tabelle1[[#This Row],[AfD ZS 2021]])</f>
        <v>0.96451813298625722</v>
      </c>
      <c r="AJ50" s="100">
        <v>7.0926461674966731E-2</v>
      </c>
      <c r="AK50" s="100">
        <v>6.7639447510366976E-2</v>
      </c>
      <c r="AL50" s="101">
        <f>IF(Tabelle1[[#This Row],[Linke ES 2021]]="","",Tabelle1[[#This Row],[Linke ES 2021]]/Tabelle1[[#This Row],[Linke ZS 2021]])</f>
        <v>1.0485961119669991</v>
      </c>
      <c r="AM50" s="103">
        <v>0.29826479795549837</v>
      </c>
      <c r="AN50" s="103">
        <v>0.29921117450815327</v>
      </c>
      <c r="AO50" s="102">
        <f>IF(Tabelle1[[#This Row],[Grüne ES 2021]]="","",Tabelle1[[#This Row],[Grüne ES 2021]]/Tabelle1[[#This Row],[Grüne ZS 2021]])</f>
        <v>0.99683709489055494</v>
      </c>
      <c r="AP50" s="104">
        <v>8.0961515630565056E-2</v>
      </c>
      <c r="AQ50" s="105">
        <v>0.11342874068531163</v>
      </c>
      <c r="AR50" s="215">
        <f>IF(Tabelle1[[#This Row],[FDP ES 2021]]="","",Tabelle1[[#This Row],[FDP ES 2021]]/Tabelle1[[#This Row],[FDP ZS 2021]])</f>
        <v>0.71376544552476995</v>
      </c>
      <c r="AS50" s="214">
        <v>5225.5</v>
      </c>
      <c r="AT50" s="186">
        <v>64771</v>
      </c>
      <c r="AU50" s="186">
        <v>25029</v>
      </c>
      <c r="AV50" s="186">
        <v>8.1</v>
      </c>
      <c r="AW50" s="186">
        <v>435.3</v>
      </c>
      <c r="AX50" s="186">
        <v>7.9</v>
      </c>
      <c r="AY50" s="187">
        <v>9.9</v>
      </c>
      <c r="AZ50" s="114" t="s">
        <v>1684</v>
      </c>
      <c r="BA50" s="6"/>
      <c r="BB50" s="6"/>
      <c r="BC50" s="6"/>
      <c r="BD50" s="6"/>
      <c r="BE50" s="6"/>
      <c r="BF50" s="6"/>
      <c r="BG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6.5" customHeight="1">
      <c r="A51" s="90">
        <f>SUBTOTAL(103,$B$2:$B51)</f>
        <v>50</v>
      </c>
      <c r="B51" s="45" t="s">
        <v>932</v>
      </c>
      <c r="C51" s="203" t="s">
        <v>1367</v>
      </c>
      <c r="D51" s="200" t="s">
        <v>5</v>
      </c>
      <c r="E51" s="188" t="s">
        <v>602</v>
      </c>
      <c r="F51" s="222" t="s">
        <v>37</v>
      </c>
      <c r="G51" s="225" t="s">
        <v>2170</v>
      </c>
      <c r="H51" s="10"/>
      <c r="I51" s="10"/>
      <c r="J51" s="8" t="s">
        <v>924</v>
      </c>
      <c r="K51" s="10"/>
      <c r="L51" s="10" t="s">
        <v>921</v>
      </c>
      <c r="M51" s="67"/>
      <c r="N51" s="67"/>
      <c r="O51" s="59"/>
      <c r="P51" s="156" t="s">
        <v>1407</v>
      </c>
      <c r="Q51" s="121" t="str">
        <f>""</f>
        <v/>
      </c>
      <c r="R51" s="60"/>
      <c r="S51" s="78" t="s">
        <v>615</v>
      </c>
      <c r="T51" s="147" t="str">
        <f>IF(MAX((AA51,AD51,AG51,AJ51,AM51,AP51))=AA51,"CDU",IF(MAX(AA51,AD51,AG51,AJ51,AM51,AP51)=AD51,"SPD",IF(MAX(AA51,AD51,AG51,AJ51,AM51,AP51)=AG51,"AfD",IF(MAX(AA51,AD51,AG51,AJ51,AM51,AP51)=AJ51,"Linke",IF(MAX(AA51,AD51,AG51,AJ51,AM51,AP51)=AM51,"Grüne","FDP")))))</f>
        <v>Grüne</v>
      </c>
      <c r="U51" s="148" t="str">
        <f>IF(LARGE((AA51,AD51,AG51,AJ51,AM51,AP51),2)=AA51,"CDU",IF(LARGE((AA51,AD51,AG51,AJ51,AM51,AP51),2)=AD51,"SPD",IF(LARGE((AA51,AD51,AG51,AJ51,AM51,AP51),2)=AG51,"AfD",IF(LARGE((AA51,AD51,AG51,AJ51,AM51,AP51),2)=AJ51,"Linke",IF(LARGE((AA51,AD51,AG51,AJ51,AM51,AP51),2)=AM51,"Grüne","FDP")))))</f>
        <v>SPD</v>
      </c>
      <c r="V51" s="148" t="str">
        <f>IF(LARGE((AA51,AD51,AG51,AJ51,AM51,AP51),3)=AA51,"CDU",IF(LARGE((AA51,AD51,AG51,AJ51,AM51,AP51),3)=AD51,"SPD",IF(LARGE((AA51,AD51,AG51,AJ51,AM51,AP51),3)=AG51,"AfD",IF(LARGE((AA51,AD51,AG51,AJ51,AM51,AP51),3)=AJ51,"Linke",IF(LARGE((AA51,AD51,AG51,AJ51,AM51,AP51),3)=AM51,"Grüne","FDP")))))</f>
        <v>CDU</v>
      </c>
      <c r="W51" s="148" t="str">
        <f>IF(LARGE((AA51,AD51,AG51,AJ51,AM51,AP51),4)=AA51,"CDU",IF(LARGE((AA51,AD51,AG51,AJ51,AM51,AP51),4)=AD51,"SPD",IF(LARGE((AA51,AD51,AG51,AJ51,AM51,AP51),4)=AG51,"AfD",IF(LARGE((AA51,AD51,AG51,AJ51,AM51,AP51),4)=AJ51,"Linke",IF(LARGE((AA51,AD51,AG51,AJ51,AM51,AP51),4)=AM51,"Grüne","FDP")))))</f>
        <v>FDP</v>
      </c>
      <c r="X51" s="149">
        <f>(LARGE((AA51,AD51,AG51,AJ51,AM51,AP51),1))-(LARGE((AA51,AD51,AG51,AJ51,AM51,AP51),2))</f>
        <v>2.2432032192153395E-3</v>
      </c>
      <c r="Y51" s="148">
        <f>(LARGE((AA51,AD51,AG51,AJ51,AM51,AP51),1))-(LARGE((AA51,AD51,AG51,AJ51,AM51,AP51),3))</f>
        <v>0.12666912440092731</v>
      </c>
      <c r="Z51" s="234">
        <f>(LARGE((AA51,AD51,AG51,AJ51,AM51,AP51),1))-(LARGE((AA51,AD51,AG51,AJ51,AM51,AP51),4))</f>
        <v>0.21730328232493332</v>
      </c>
      <c r="AA51" s="236">
        <v>0.17159567355457106</v>
      </c>
      <c r="AB51" s="94">
        <v>0.1486795747201696</v>
      </c>
      <c r="AC51" s="95">
        <f>IF(Tabelle1[[#This Row],[CDU ES 2021]]="","",Tabelle1[[#This Row],[CDU ES 2021]]/Tabelle1[[#This Row],[CDU ZS 2021]])</f>
        <v>1.154130780085509</v>
      </c>
      <c r="AD51" s="97">
        <v>0.29602159473628303</v>
      </c>
      <c r="AE51" s="97">
        <v>0.28005487481682412</v>
      </c>
      <c r="AF51" s="96">
        <f>IF(Tabelle1[[#This Row],[SPD ES 2021]]="","",Tabelle1[[#This Row],[SPD ES 2021]]/Tabelle1[[#This Row],[SPD ZS 2021]])</f>
        <v>1.0570128262537914</v>
      </c>
      <c r="AG51" s="99">
        <v>3.4054199288923323E-2</v>
      </c>
      <c r="AH51" s="99">
        <v>3.5306956006609921E-2</v>
      </c>
      <c r="AI51" s="98">
        <f>IF(Tabelle1[[#This Row],[AfD ES 2021]]="","",Tabelle1[[#This Row],[AfD ES 2021]]/Tabelle1[[#This Row],[AfD ZS 2021]])</f>
        <v>0.96451813298625722</v>
      </c>
      <c r="AJ51" s="100">
        <v>7.0926461674966731E-2</v>
      </c>
      <c r="AK51" s="100">
        <v>6.7639447510366976E-2</v>
      </c>
      <c r="AL51" s="101">
        <f>IF(Tabelle1[[#This Row],[Linke ES 2021]]="","",Tabelle1[[#This Row],[Linke ES 2021]]/Tabelle1[[#This Row],[Linke ZS 2021]])</f>
        <v>1.0485961119669991</v>
      </c>
      <c r="AM51" s="103">
        <v>0.29826479795549837</v>
      </c>
      <c r="AN51" s="103">
        <v>0.29921117450815327</v>
      </c>
      <c r="AO51" s="102">
        <f>IF(Tabelle1[[#This Row],[Grüne ES 2021]]="","",Tabelle1[[#This Row],[Grüne ES 2021]]/Tabelle1[[#This Row],[Grüne ZS 2021]])</f>
        <v>0.99683709489055494</v>
      </c>
      <c r="AP51" s="104">
        <v>8.0961515630565056E-2</v>
      </c>
      <c r="AQ51" s="105">
        <v>0.11342874068531163</v>
      </c>
      <c r="AR51" s="215">
        <f>IF(Tabelle1[[#This Row],[FDP ES 2021]]="","",Tabelle1[[#This Row],[FDP ES 2021]]/Tabelle1[[#This Row],[FDP ZS 2021]])</f>
        <v>0.71376544552476995</v>
      </c>
      <c r="AS51" s="214">
        <v>5225.5</v>
      </c>
      <c r="AT51" s="186">
        <v>64771</v>
      </c>
      <c r="AU51" s="186">
        <v>25029</v>
      </c>
      <c r="AV51" s="186">
        <v>8.1</v>
      </c>
      <c r="AW51" s="186">
        <v>435.3</v>
      </c>
      <c r="AX51" s="186">
        <v>7.9</v>
      </c>
      <c r="AY51" s="187">
        <v>9.9</v>
      </c>
      <c r="AZ51" s="115" t="s">
        <v>1598</v>
      </c>
      <c r="BA51" s="6"/>
      <c r="BB51" s="6"/>
      <c r="BC51" s="6"/>
      <c r="BD51" s="6"/>
      <c r="BE51" s="6"/>
      <c r="BF51" s="6"/>
      <c r="BG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6.5" customHeight="1">
      <c r="A52" s="90">
        <f>SUBTOTAL(103,$B$2:$B52)</f>
        <v>51</v>
      </c>
      <c r="B52" s="49" t="s">
        <v>941</v>
      </c>
      <c r="C52" s="207" t="s">
        <v>958</v>
      </c>
      <c r="D52" s="199" t="s">
        <v>5</v>
      </c>
      <c r="E52" s="189" t="s">
        <v>602</v>
      </c>
      <c r="F52" s="222" t="s">
        <v>37</v>
      </c>
      <c r="G52" s="219" t="str">
        <f>""</f>
        <v/>
      </c>
      <c r="H52" s="8"/>
      <c r="I52" s="8"/>
      <c r="J52" s="8" t="s">
        <v>927</v>
      </c>
      <c r="K52" s="11"/>
      <c r="L52" s="11" t="s">
        <v>922</v>
      </c>
      <c r="M52" s="53"/>
      <c r="N52" s="53"/>
      <c r="O52" s="9"/>
      <c r="P52" s="164" t="s">
        <v>1407</v>
      </c>
      <c r="Q52" s="121" t="str">
        <f>""</f>
        <v/>
      </c>
      <c r="R52" s="72" t="s">
        <v>631</v>
      </c>
      <c r="S52" s="57"/>
      <c r="T52" s="147" t="str">
        <f>IF(MAX((AA52,AD52,AG52,AJ52,AM52,AP52))=AA52,"CDU",IF(MAX(AA52,AD52,AG52,AJ52,AM52,AP52)=AD52,"SPD",IF(MAX(AA52,AD52,AG52,AJ52,AM52,AP52)=AG52,"AfD",IF(MAX(AA52,AD52,AG52,AJ52,AM52,AP52)=AJ52,"Linke",IF(MAX(AA52,AD52,AG52,AJ52,AM52,AP52)=AM52,"Grüne","FDP")))))</f>
        <v>Grüne</v>
      </c>
      <c r="U52" s="148" t="str">
        <f>IF(LARGE((AA52,AD52,AG52,AJ52,AM52,AP52),2)=AA52,"CDU",IF(LARGE((AA52,AD52,AG52,AJ52,AM52,AP52),2)=AD52,"SPD",IF(LARGE((AA52,AD52,AG52,AJ52,AM52,AP52),2)=AG52,"AfD",IF(LARGE((AA52,AD52,AG52,AJ52,AM52,AP52),2)=AJ52,"Linke",IF(LARGE((AA52,AD52,AG52,AJ52,AM52,AP52),2)=AM52,"Grüne","FDP")))))</f>
        <v>SPD</v>
      </c>
      <c r="V52" s="148" t="str">
        <f>IF(LARGE((AA52,AD52,AG52,AJ52,AM52,AP52),3)=AA52,"CDU",IF(LARGE((AA52,AD52,AG52,AJ52,AM52,AP52),3)=AD52,"SPD",IF(LARGE((AA52,AD52,AG52,AJ52,AM52,AP52),3)=AG52,"AfD",IF(LARGE((AA52,AD52,AG52,AJ52,AM52,AP52),3)=AJ52,"Linke",IF(LARGE((AA52,AD52,AG52,AJ52,AM52,AP52),3)=AM52,"Grüne","FDP")))))</f>
        <v>CDU</v>
      </c>
      <c r="W52" s="148" t="str">
        <f>IF(LARGE((AA52,AD52,AG52,AJ52,AM52,AP52),4)=AA52,"CDU",IF(LARGE((AA52,AD52,AG52,AJ52,AM52,AP52),4)=AD52,"SPD",IF(LARGE((AA52,AD52,AG52,AJ52,AM52,AP52),4)=AG52,"AfD",IF(LARGE((AA52,AD52,AG52,AJ52,AM52,AP52),4)=AJ52,"Linke",IF(LARGE((AA52,AD52,AG52,AJ52,AM52,AP52),4)=AM52,"Grüne","FDP")))))</f>
        <v>FDP</v>
      </c>
      <c r="X52" s="149">
        <f>(LARGE((AA52,AD52,AG52,AJ52,AM52,AP52),1))-(LARGE((AA52,AD52,AG52,AJ52,AM52,AP52),2))</f>
        <v>2.2432032192150064E-3</v>
      </c>
      <c r="Y52" s="148">
        <f>(LARGE((AA52,AD52,AG52,AJ52,AM52,AP52),1))-(LARGE((AA52,AD52,AG52,AJ52,AM52,AP52),3))</f>
        <v>0.12666912440092698</v>
      </c>
      <c r="Z52" s="234">
        <f>(LARGE((AA52,AD52,AG52,AJ52,AM52,AP52),1))-(LARGE((AA52,AD52,AG52,AJ52,AM52,AP52),4))</f>
        <v>0.2173032823249329</v>
      </c>
      <c r="AA52" s="236">
        <v>0.171595673554571</v>
      </c>
      <c r="AB52" s="94">
        <v>0.14867957472016999</v>
      </c>
      <c r="AC52" s="95">
        <f>IF(Tabelle1[[#This Row],[CDU ES 2021]]="","",Tabelle1[[#This Row],[CDU ES 2021]]/Tabelle1[[#This Row],[CDU ZS 2021]])</f>
        <v>1.1541307800855056</v>
      </c>
      <c r="AD52" s="97">
        <v>0.29602159473628298</v>
      </c>
      <c r="AE52" s="97">
        <v>0.28005487481682401</v>
      </c>
      <c r="AF52" s="96">
        <f>IF(Tabelle1[[#This Row],[SPD ES 2021]]="","",Tabelle1[[#This Row],[SPD ES 2021]]/Tabelle1[[#This Row],[SPD ZS 2021]])</f>
        <v>1.0570128262537917</v>
      </c>
      <c r="AG52" s="99">
        <v>3.4054199288923302E-2</v>
      </c>
      <c r="AH52" s="99">
        <v>3.5306956006609901E-2</v>
      </c>
      <c r="AI52" s="98">
        <f>IF(Tabelle1[[#This Row],[AfD ES 2021]]="","",Tabelle1[[#This Row],[AfD ES 2021]]/Tabelle1[[#This Row],[AfD ZS 2021]])</f>
        <v>0.96451813298625722</v>
      </c>
      <c r="AJ52" s="100">
        <v>7.0926461674966704E-2</v>
      </c>
      <c r="AK52" s="100">
        <v>6.7639447510367004E-2</v>
      </c>
      <c r="AL52" s="101">
        <f>IF(Tabelle1[[#This Row],[Linke ES 2021]]="","",Tabelle1[[#This Row],[Linke ES 2021]]/Tabelle1[[#This Row],[Linke ZS 2021]])</f>
        <v>1.0485961119669982</v>
      </c>
      <c r="AM52" s="103">
        <v>0.29826479795549798</v>
      </c>
      <c r="AN52" s="103">
        <v>0.29921117450815299</v>
      </c>
      <c r="AO52" s="102">
        <f>IF(Tabelle1[[#This Row],[Grüne ES 2021]]="","",Tabelle1[[#This Row],[Grüne ES 2021]]/Tabelle1[[#This Row],[Grüne ZS 2021]])</f>
        <v>0.99683709489055461</v>
      </c>
      <c r="AP52" s="104">
        <v>8.0961515630565098E-2</v>
      </c>
      <c r="AQ52" s="105">
        <v>0.113428740685312</v>
      </c>
      <c r="AR52" s="215">
        <f>IF(Tabelle1[[#This Row],[FDP ES 2021]]="","",Tabelle1[[#This Row],[FDP ES 2021]]/Tabelle1[[#This Row],[FDP ZS 2021]])</f>
        <v>0.71376544552476795</v>
      </c>
      <c r="AS52" s="214">
        <v>5225.5</v>
      </c>
      <c r="AT52" s="186">
        <v>64771</v>
      </c>
      <c r="AU52" s="186">
        <v>25029</v>
      </c>
      <c r="AV52" s="186">
        <v>8.1</v>
      </c>
      <c r="AW52" s="186">
        <v>435.3</v>
      </c>
      <c r="AX52" s="186">
        <v>7.9</v>
      </c>
      <c r="AY52" s="187">
        <v>9.9</v>
      </c>
      <c r="AZ52" s="114" t="s">
        <v>1968</v>
      </c>
      <c r="BA52" s="6"/>
      <c r="BB52" s="6"/>
      <c r="BC52" s="6"/>
      <c r="BD52" s="6"/>
      <c r="BE52" s="6"/>
      <c r="BF52" s="6"/>
      <c r="BG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6.5" customHeight="1">
      <c r="A53" s="90">
        <f>SUBTOTAL(103,$B$2:$B53)</f>
        <v>52</v>
      </c>
      <c r="B53" s="48" t="s">
        <v>669</v>
      </c>
      <c r="C53" s="206" t="s">
        <v>711</v>
      </c>
      <c r="D53" s="199" t="s">
        <v>5</v>
      </c>
      <c r="E53" s="190" t="s">
        <v>601</v>
      </c>
      <c r="F53" s="198" t="s">
        <v>38</v>
      </c>
      <c r="G53" s="219" t="str">
        <f>""</f>
        <v/>
      </c>
      <c r="H53" s="14" t="s">
        <v>2175</v>
      </c>
      <c r="I53" s="14" t="s">
        <v>2175</v>
      </c>
      <c r="J53" s="8" t="s">
        <v>924</v>
      </c>
      <c r="K53" s="8"/>
      <c r="L53" s="8" t="s">
        <v>922</v>
      </c>
      <c r="M53" s="53"/>
      <c r="N53" s="67"/>
      <c r="O53" s="9"/>
      <c r="P53" s="169" t="s">
        <v>1407</v>
      </c>
      <c r="Q53" s="121" t="str">
        <f>""</f>
        <v/>
      </c>
      <c r="R53" s="55"/>
      <c r="S53" s="57" t="s">
        <v>615</v>
      </c>
      <c r="T53" s="147" t="str">
        <f>IF(MAX((AA53,AD53,AG53,AJ53,AM53,AP53))=AA53,"CDU",IF(MAX(AA53,AD53,AG53,AJ53,AM53,AP53)=AD53,"SPD",IF(MAX(AA53,AD53,AG53,AJ53,AM53,AP53)=AG53,"AfD",IF(MAX(AA53,AD53,AG53,AJ53,AM53,AP53)=AJ53,"Linke",IF(MAX(AA53,AD53,AG53,AJ53,AM53,AP53)=AM53,"Grüne","FDP")))))</f>
        <v>SPD</v>
      </c>
      <c r="U53" s="148" t="str">
        <f>IF(LARGE((AA53,AD53,AG53,AJ53,AM53,AP53),2)=AA53,"CDU",IF(LARGE((AA53,AD53,AG53,AJ53,AM53,AP53),2)=AD53,"SPD",IF(LARGE((AA53,AD53,AG53,AJ53,AM53,AP53),2)=AG53,"AfD",IF(LARGE((AA53,AD53,AG53,AJ53,AM53,AP53),2)=AJ53,"Linke",IF(LARGE((AA53,AD53,AG53,AJ53,AM53,AP53),2)=AM53,"Grüne","FDP")))))</f>
        <v>Grüne</v>
      </c>
      <c r="V53" s="148" t="str">
        <f>IF(LARGE((AA53,AD53,AG53,AJ53,AM53,AP53),3)=AA53,"CDU",IF(LARGE((AA53,AD53,AG53,AJ53,AM53,AP53),3)=AD53,"SPD",IF(LARGE((AA53,AD53,AG53,AJ53,AM53,AP53),3)=AG53,"AfD",IF(LARGE((AA53,AD53,AG53,AJ53,AM53,AP53),3)=AJ53,"Linke",IF(LARGE((AA53,AD53,AG53,AJ53,AM53,AP53),3)=AM53,"Grüne","FDP")))))</f>
        <v>CDU</v>
      </c>
      <c r="W53" s="148" t="str">
        <f>IF(LARGE((AA53,AD53,AG53,AJ53,AM53,AP53),4)=AA53,"CDU",IF(LARGE((AA53,AD53,AG53,AJ53,AM53,AP53),4)=AD53,"SPD",IF(LARGE((AA53,AD53,AG53,AJ53,AM53,AP53),4)=AG53,"AfD",IF(LARGE((AA53,AD53,AG53,AJ53,AM53,AP53),4)=AJ53,"Linke",IF(LARGE((AA53,AD53,AG53,AJ53,AM53,AP53),4)=AM53,"Grüne","FDP")))))</f>
        <v>FDP</v>
      </c>
      <c r="X53" s="148">
        <f>(LARGE((AA53,AD53,AG53,AJ53,AM53,AP53),1))-(LARGE((AA53,AD53,AG53,AJ53,AM53,AP53),2))</f>
        <v>5.0042611400313741E-2</v>
      </c>
      <c r="Y53" s="148">
        <f>(LARGE((AA53,AD53,AG53,AJ53,AM53,AP53),1))-(LARGE((AA53,AD53,AG53,AJ53,AM53,AP53),3))</f>
        <v>6.9068465935306661E-2</v>
      </c>
      <c r="Z53" s="234">
        <f>(LARGE((AA53,AD53,AG53,AJ53,AM53,AP53),1))-(LARGE((AA53,AD53,AG53,AJ53,AM53,AP53),4))</f>
        <v>0.22151414318516147</v>
      </c>
      <c r="AA53" s="236">
        <v>0.23813530340945485</v>
      </c>
      <c r="AB53" s="94">
        <v>0.18618665771477766</v>
      </c>
      <c r="AC53" s="95">
        <f>IF(Tabelle1[[#This Row],[CDU ES 2021]]="","",Tabelle1[[#This Row],[CDU ES 2021]]/Tabelle1[[#This Row],[CDU ZS 2021]])</f>
        <v>1.2790137936428192</v>
      </c>
      <c r="AD53" s="97">
        <v>0.30720376934476151</v>
      </c>
      <c r="AE53" s="97">
        <v>0.27925020710267418</v>
      </c>
      <c r="AF53" s="96">
        <f>IF(Tabelle1[[#This Row],[SPD ES 2021]]="","",Tabelle1[[#This Row],[SPD ES 2021]]/Tabelle1[[#This Row],[SPD ZS 2021]])</f>
        <v>1.1001022077373408</v>
      </c>
      <c r="AG53" s="99">
        <v>3.3975127969906038E-2</v>
      </c>
      <c r="AH53" s="99">
        <v>3.6877812129448649E-2</v>
      </c>
      <c r="AI53" s="98">
        <f>IF(Tabelle1[[#This Row],[AfD ES 2021]]="","",Tabelle1[[#This Row],[AfD ES 2021]]/Tabelle1[[#This Row],[AfD ZS 2021]])</f>
        <v>0.92128914401555073</v>
      </c>
      <c r="AJ53" s="100">
        <v>4.9369514121472349E-2</v>
      </c>
      <c r="AK53" s="100">
        <v>4.7327698696742124E-2</v>
      </c>
      <c r="AL53" s="101">
        <f>IF(Tabelle1[[#This Row],[Linke ES 2021]]="","",Tabelle1[[#This Row],[Linke ES 2021]]/Tabelle1[[#This Row],[Linke ZS 2021]])</f>
        <v>1.0431420812960588</v>
      </c>
      <c r="AM53" s="103">
        <v>0.25716115794444777</v>
      </c>
      <c r="AN53" s="103">
        <v>0.25193972635374762</v>
      </c>
      <c r="AO53" s="102">
        <f>IF(Tabelle1[[#This Row],[Grüne ES 2021]]="","",Tabelle1[[#This Row],[Grüne ES 2021]]/Tabelle1[[#This Row],[Grüne ZS 2021]])</f>
        <v>1.0207249236405407</v>
      </c>
      <c r="AP53" s="104">
        <v>8.5689626159600046E-2</v>
      </c>
      <c r="AQ53" s="105">
        <v>0.14211304286619272</v>
      </c>
      <c r="AR53" s="215">
        <f>IF(Tabelle1[[#This Row],[FDP ES 2021]]="","",Tabelle1[[#This Row],[FDP ES 2021]]/Tabelle1[[#This Row],[FDP ZS 2021]])</f>
        <v>0.60296806282785431</v>
      </c>
      <c r="AS53" s="214">
        <v>2514.4</v>
      </c>
      <c r="AT53" s="186">
        <v>64771</v>
      </c>
      <c r="AU53" s="186">
        <v>25029</v>
      </c>
      <c r="AV53" s="186">
        <v>8.1</v>
      </c>
      <c r="AW53" s="186">
        <v>435.3</v>
      </c>
      <c r="AX53" s="186">
        <v>7.9</v>
      </c>
      <c r="AY53" s="187">
        <v>9.9</v>
      </c>
      <c r="AZ53" s="114" t="s">
        <v>1934</v>
      </c>
      <c r="BA53" s="6"/>
      <c r="BB53" s="6"/>
      <c r="BC53" s="6"/>
      <c r="BD53" s="6"/>
      <c r="BE53" s="6"/>
      <c r="BF53" s="6"/>
      <c r="BG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6.5" customHeight="1">
      <c r="A54" s="90">
        <f>SUBTOTAL(103,$B$2:$B54)</f>
        <v>53</v>
      </c>
      <c r="B54" s="44" t="s">
        <v>697</v>
      </c>
      <c r="C54" s="201" t="s">
        <v>960</v>
      </c>
      <c r="D54" s="199" t="s">
        <v>5</v>
      </c>
      <c r="E54" s="189" t="s">
        <v>601</v>
      </c>
      <c r="F54" s="198" t="s">
        <v>38</v>
      </c>
      <c r="G54" s="219" t="str">
        <f>""</f>
        <v/>
      </c>
      <c r="H54" s="13" t="s">
        <v>2175</v>
      </c>
      <c r="I54" s="8"/>
      <c r="J54" s="8" t="s">
        <v>927</v>
      </c>
      <c r="K54" s="11"/>
      <c r="L54" s="8" t="s">
        <v>922</v>
      </c>
      <c r="M54" s="73" t="s">
        <v>631</v>
      </c>
      <c r="N54" s="53"/>
      <c r="O54" s="9"/>
      <c r="P54" s="159" t="s">
        <v>1407</v>
      </c>
      <c r="Q54" s="121" t="str">
        <f>""</f>
        <v/>
      </c>
      <c r="R54" s="55"/>
      <c r="S54" s="57"/>
      <c r="T54" s="147" t="str">
        <f>IF(MAX((AA54,AD54,AG54,AJ54,AM54,AP54))=AA54,"CDU",IF(MAX(AA54,AD54,AG54,AJ54,AM54,AP54)=AD54,"SPD",IF(MAX(AA54,AD54,AG54,AJ54,AM54,AP54)=AG54,"AfD",IF(MAX(AA54,AD54,AG54,AJ54,AM54,AP54)=AJ54,"Linke",IF(MAX(AA54,AD54,AG54,AJ54,AM54,AP54)=AM54,"Grüne","FDP")))))</f>
        <v>SPD</v>
      </c>
      <c r="U54" s="148" t="str">
        <f>IF(LARGE((AA54,AD54,AG54,AJ54,AM54,AP54),2)=AA54,"CDU",IF(LARGE((AA54,AD54,AG54,AJ54,AM54,AP54),2)=AD54,"SPD",IF(LARGE((AA54,AD54,AG54,AJ54,AM54,AP54),2)=AG54,"AfD",IF(LARGE((AA54,AD54,AG54,AJ54,AM54,AP54),2)=AJ54,"Linke",IF(LARGE((AA54,AD54,AG54,AJ54,AM54,AP54),2)=AM54,"Grüne","FDP")))))</f>
        <v>Grüne</v>
      </c>
      <c r="V54" s="148" t="str">
        <f>IF(LARGE((AA54,AD54,AG54,AJ54,AM54,AP54),3)=AA54,"CDU",IF(LARGE((AA54,AD54,AG54,AJ54,AM54,AP54),3)=AD54,"SPD",IF(LARGE((AA54,AD54,AG54,AJ54,AM54,AP54),3)=AG54,"AfD",IF(LARGE((AA54,AD54,AG54,AJ54,AM54,AP54),3)=AJ54,"Linke",IF(LARGE((AA54,AD54,AG54,AJ54,AM54,AP54),3)=AM54,"Grüne","FDP")))))</f>
        <v>CDU</v>
      </c>
      <c r="W54" s="148" t="str">
        <f>IF(LARGE((AA54,AD54,AG54,AJ54,AM54,AP54),4)=AA54,"CDU",IF(LARGE((AA54,AD54,AG54,AJ54,AM54,AP54),4)=AD54,"SPD",IF(LARGE((AA54,AD54,AG54,AJ54,AM54,AP54),4)=AG54,"AfD",IF(LARGE((AA54,AD54,AG54,AJ54,AM54,AP54),4)=AJ54,"Linke",IF(LARGE((AA54,AD54,AG54,AJ54,AM54,AP54),4)=AM54,"Grüne","FDP")))))</f>
        <v>FDP</v>
      </c>
      <c r="X54" s="148">
        <f>(LARGE((AA54,AD54,AG54,AJ54,AM54,AP54),1))-(LARGE((AA54,AD54,AG54,AJ54,AM54,AP54),2))</f>
        <v>5.0042611400313741E-2</v>
      </c>
      <c r="Y54" s="148">
        <f>(LARGE((AA54,AD54,AG54,AJ54,AM54,AP54),1))-(LARGE((AA54,AD54,AG54,AJ54,AM54,AP54),3))</f>
        <v>6.9068465935306661E-2</v>
      </c>
      <c r="Z54" s="234">
        <f>(LARGE((AA54,AD54,AG54,AJ54,AM54,AP54),1))-(LARGE((AA54,AD54,AG54,AJ54,AM54,AP54),4))</f>
        <v>0.22151414318516147</v>
      </c>
      <c r="AA54" s="236">
        <v>0.23813530340945485</v>
      </c>
      <c r="AB54" s="94">
        <v>0.18618665771477766</v>
      </c>
      <c r="AC54" s="95">
        <f>IF(Tabelle1[[#This Row],[CDU ES 2021]]="","",Tabelle1[[#This Row],[CDU ES 2021]]/Tabelle1[[#This Row],[CDU ZS 2021]])</f>
        <v>1.2790137936428192</v>
      </c>
      <c r="AD54" s="97">
        <v>0.30720376934476151</v>
      </c>
      <c r="AE54" s="97">
        <v>0.27925020710267418</v>
      </c>
      <c r="AF54" s="96">
        <f>IF(Tabelle1[[#This Row],[SPD ES 2021]]="","",Tabelle1[[#This Row],[SPD ES 2021]]/Tabelle1[[#This Row],[SPD ZS 2021]])</f>
        <v>1.1001022077373408</v>
      </c>
      <c r="AG54" s="99">
        <v>3.3975127969906038E-2</v>
      </c>
      <c r="AH54" s="99">
        <v>3.6877812129448649E-2</v>
      </c>
      <c r="AI54" s="98">
        <f>IF(Tabelle1[[#This Row],[AfD ES 2021]]="","",Tabelle1[[#This Row],[AfD ES 2021]]/Tabelle1[[#This Row],[AfD ZS 2021]])</f>
        <v>0.92128914401555073</v>
      </c>
      <c r="AJ54" s="100">
        <v>4.9369514121472349E-2</v>
      </c>
      <c r="AK54" s="100">
        <v>4.7327698696742124E-2</v>
      </c>
      <c r="AL54" s="101">
        <f>IF(Tabelle1[[#This Row],[Linke ES 2021]]="","",Tabelle1[[#This Row],[Linke ES 2021]]/Tabelle1[[#This Row],[Linke ZS 2021]])</f>
        <v>1.0431420812960588</v>
      </c>
      <c r="AM54" s="103">
        <v>0.25716115794444777</v>
      </c>
      <c r="AN54" s="103">
        <v>0.25193972635374762</v>
      </c>
      <c r="AO54" s="102">
        <f>IF(Tabelle1[[#This Row],[Grüne ES 2021]]="","",Tabelle1[[#This Row],[Grüne ES 2021]]/Tabelle1[[#This Row],[Grüne ZS 2021]])</f>
        <v>1.0207249236405407</v>
      </c>
      <c r="AP54" s="104">
        <v>8.5689626159600046E-2</v>
      </c>
      <c r="AQ54" s="105">
        <v>0.14211304286619272</v>
      </c>
      <c r="AR54" s="215">
        <f>IF(Tabelle1[[#This Row],[FDP ES 2021]]="","",Tabelle1[[#This Row],[FDP ES 2021]]/Tabelle1[[#This Row],[FDP ZS 2021]])</f>
        <v>0.60296806282785431</v>
      </c>
      <c r="AS54" s="214">
        <v>2514.4</v>
      </c>
      <c r="AT54" s="186">
        <v>64771</v>
      </c>
      <c r="AU54" s="186">
        <v>25029</v>
      </c>
      <c r="AV54" s="186">
        <v>8.1</v>
      </c>
      <c r="AW54" s="186">
        <v>435.3</v>
      </c>
      <c r="AX54" s="186">
        <v>7.9</v>
      </c>
      <c r="AY54" s="187">
        <v>9.9</v>
      </c>
      <c r="AZ54" s="114" t="s">
        <v>1986</v>
      </c>
      <c r="BA54" s="6"/>
      <c r="BB54" s="6"/>
      <c r="BC54" s="6"/>
      <c r="BD54" s="6"/>
      <c r="BE54" s="6"/>
      <c r="BF54" s="6"/>
      <c r="BG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6.5" customHeight="1">
      <c r="A55" s="90">
        <f>SUBTOTAL(103,$B$2:$B55)</f>
        <v>54</v>
      </c>
      <c r="B55" s="45" t="s">
        <v>932</v>
      </c>
      <c r="C55" s="203" t="s">
        <v>959</v>
      </c>
      <c r="D55" s="199" t="s">
        <v>5</v>
      </c>
      <c r="E55" s="189" t="s">
        <v>601</v>
      </c>
      <c r="F55" s="198" t="s">
        <v>38</v>
      </c>
      <c r="G55" s="219" t="str">
        <f>""</f>
        <v/>
      </c>
      <c r="H55" s="16" t="s">
        <v>2187</v>
      </c>
      <c r="I55" s="16" t="s">
        <v>2187</v>
      </c>
      <c r="J55" s="8" t="s">
        <v>927</v>
      </c>
      <c r="K55" s="11"/>
      <c r="L55" s="11" t="s">
        <v>921</v>
      </c>
      <c r="M55" s="53"/>
      <c r="N55" s="53"/>
      <c r="O55" s="9"/>
      <c r="P55" s="156" t="s">
        <v>1407</v>
      </c>
      <c r="Q55" s="121" t="str">
        <f>""</f>
        <v/>
      </c>
      <c r="R55" s="58" t="s">
        <v>631</v>
      </c>
      <c r="S55" s="57"/>
      <c r="T55" s="147" t="str">
        <f>IF(MAX((AA55,AD55,AG55,AJ55,AM55,AP55))=AA55,"CDU",IF(MAX(AA55,AD55,AG55,AJ55,AM55,AP55)=AD55,"SPD",IF(MAX(AA55,AD55,AG55,AJ55,AM55,AP55)=AG55,"AfD",IF(MAX(AA55,AD55,AG55,AJ55,AM55,AP55)=AJ55,"Linke",IF(MAX(AA55,AD55,AG55,AJ55,AM55,AP55)=AM55,"Grüne","FDP")))))</f>
        <v>SPD</v>
      </c>
      <c r="U55" s="148" t="str">
        <f>IF(LARGE((AA55,AD55,AG55,AJ55,AM55,AP55),2)=AA55,"CDU",IF(LARGE((AA55,AD55,AG55,AJ55,AM55,AP55),2)=AD55,"SPD",IF(LARGE((AA55,AD55,AG55,AJ55,AM55,AP55),2)=AG55,"AfD",IF(LARGE((AA55,AD55,AG55,AJ55,AM55,AP55),2)=AJ55,"Linke",IF(LARGE((AA55,AD55,AG55,AJ55,AM55,AP55),2)=AM55,"Grüne","FDP")))))</f>
        <v>Grüne</v>
      </c>
      <c r="V55" s="148" t="str">
        <f>IF(LARGE((AA55,AD55,AG55,AJ55,AM55,AP55),3)=AA55,"CDU",IF(LARGE((AA55,AD55,AG55,AJ55,AM55,AP55),3)=AD55,"SPD",IF(LARGE((AA55,AD55,AG55,AJ55,AM55,AP55),3)=AG55,"AfD",IF(LARGE((AA55,AD55,AG55,AJ55,AM55,AP55),3)=AJ55,"Linke",IF(LARGE((AA55,AD55,AG55,AJ55,AM55,AP55),3)=AM55,"Grüne","FDP")))))</f>
        <v>CDU</v>
      </c>
      <c r="W55" s="148" t="str">
        <f>IF(LARGE((AA55,AD55,AG55,AJ55,AM55,AP55),4)=AA55,"CDU",IF(LARGE((AA55,AD55,AG55,AJ55,AM55,AP55),4)=AD55,"SPD",IF(LARGE((AA55,AD55,AG55,AJ55,AM55,AP55),4)=AG55,"AfD",IF(LARGE((AA55,AD55,AG55,AJ55,AM55,AP55),4)=AJ55,"Linke",IF(LARGE((AA55,AD55,AG55,AJ55,AM55,AP55),4)=AM55,"Grüne","FDP")))))</f>
        <v>FDP</v>
      </c>
      <c r="X55" s="148">
        <f>(LARGE((AA55,AD55,AG55,AJ55,AM55,AP55),1))-(LARGE((AA55,AD55,AG55,AJ55,AM55,AP55),2))</f>
        <v>5.0042611400313741E-2</v>
      </c>
      <c r="Y55" s="148">
        <f>(LARGE((AA55,AD55,AG55,AJ55,AM55,AP55),1))-(LARGE((AA55,AD55,AG55,AJ55,AM55,AP55),3))</f>
        <v>6.9068465935306661E-2</v>
      </c>
      <c r="Z55" s="234">
        <f>(LARGE((AA55,AD55,AG55,AJ55,AM55,AP55),1))-(LARGE((AA55,AD55,AG55,AJ55,AM55,AP55),4))</f>
        <v>0.22151414318516147</v>
      </c>
      <c r="AA55" s="236">
        <v>0.23813530340945485</v>
      </c>
      <c r="AB55" s="94">
        <v>0.18618665771477766</v>
      </c>
      <c r="AC55" s="95">
        <f>IF(Tabelle1[[#This Row],[CDU ES 2021]]="","",Tabelle1[[#This Row],[CDU ES 2021]]/Tabelle1[[#This Row],[CDU ZS 2021]])</f>
        <v>1.2790137936428192</v>
      </c>
      <c r="AD55" s="97">
        <v>0.30720376934476151</v>
      </c>
      <c r="AE55" s="97">
        <v>0.27925020710267418</v>
      </c>
      <c r="AF55" s="96">
        <f>IF(Tabelle1[[#This Row],[SPD ES 2021]]="","",Tabelle1[[#This Row],[SPD ES 2021]]/Tabelle1[[#This Row],[SPD ZS 2021]])</f>
        <v>1.1001022077373408</v>
      </c>
      <c r="AG55" s="99">
        <v>3.3975127969906038E-2</v>
      </c>
      <c r="AH55" s="99">
        <v>3.6877812129448649E-2</v>
      </c>
      <c r="AI55" s="98">
        <f>IF(Tabelle1[[#This Row],[AfD ES 2021]]="","",Tabelle1[[#This Row],[AfD ES 2021]]/Tabelle1[[#This Row],[AfD ZS 2021]])</f>
        <v>0.92128914401555073</v>
      </c>
      <c r="AJ55" s="100">
        <v>4.9369514121472349E-2</v>
      </c>
      <c r="AK55" s="100">
        <v>4.7327698696742124E-2</v>
      </c>
      <c r="AL55" s="101">
        <f>IF(Tabelle1[[#This Row],[Linke ES 2021]]="","",Tabelle1[[#This Row],[Linke ES 2021]]/Tabelle1[[#This Row],[Linke ZS 2021]])</f>
        <v>1.0431420812960588</v>
      </c>
      <c r="AM55" s="103">
        <v>0.25716115794444777</v>
      </c>
      <c r="AN55" s="103">
        <v>0.25193972635374762</v>
      </c>
      <c r="AO55" s="102">
        <f>IF(Tabelle1[[#This Row],[Grüne ES 2021]]="","",Tabelle1[[#This Row],[Grüne ES 2021]]/Tabelle1[[#This Row],[Grüne ZS 2021]])</f>
        <v>1.0207249236405407</v>
      </c>
      <c r="AP55" s="104">
        <v>8.5689626159600046E-2</v>
      </c>
      <c r="AQ55" s="105">
        <v>0.14211304286619272</v>
      </c>
      <c r="AR55" s="215">
        <f>IF(Tabelle1[[#This Row],[FDP ES 2021]]="","",Tabelle1[[#This Row],[FDP ES 2021]]/Tabelle1[[#This Row],[FDP ZS 2021]])</f>
        <v>0.60296806282785431</v>
      </c>
      <c r="AS55" s="214">
        <v>2514.4</v>
      </c>
      <c r="AT55" s="186">
        <v>64771</v>
      </c>
      <c r="AU55" s="186">
        <v>25029</v>
      </c>
      <c r="AV55" s="186">
        <v>8.1</v>
      </c>
      <c r="AW55" s="186">
        <v>435.3</v>
      </c>
      <c r="AX55" s="186">
        <v>7.9</v>
      </c>
      <c r="AY55" s="187">
        <v>9.9</v>
      </c>
      <c r="AZ55" s="114" t="s">
        <v>1552</v>
      </c>
      <c r="BA55" s="6"/>
      <c r="BB55" s="6"/>
      <c r="BC55" s="6"/>
      <c r="BD55" s="6"/>
      <c r="BE55" s="6"/>
      <c r="BF55" s="6"/>
      <c r="BG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s="209" customFormat="1" ht="16.5" customHeight="1">
      <c r="A56" s="90">
        <f>SUBTOTAL(103,$B$2:$B56)</f>
        <v>55</v>
      </c>
      <c r="B56" s="44" t="s">
        <v>697</v>
      </c>
      <c r="C56" s="201" t="s">
        <v>961</v>
      </c>
      <c r="D56" s="199" t="s">
        <v>5</v>
      </c>
      <c r="E56" s="189" t="s">
        <v>600</v>
      </c>
      <c r="F56" s="198" t="s">
        <v>39</v>
      </c>
      <c r="G56" s="219" t="str">
        <f>""</f>
        <v/>
      </c>
      <c r="H56" s="8"/>
      <c r="I56" s="8"/>
      <c r="J56" s="8" t="s">
        <v>927</v>
      </c>
      <c r="K56" s="11"/>
      <c r="L56" s="11" t="s">
        <v>921</v>
      </c>
      <c r="M56" s="53"/>
      <c r="N56" s="53"/>
      <c r="O56" s="9"/>
      <c r="P56" s="159" t="s">
        <v>1422</v>
      </c>
      <c r="Q56" s="121" t="str">
        <f>""</f>
        <v/>
      </c>
      <c r="R56" s="55"/>
      <c r="S56" s="57"/>
      <c r="T56" s="147" t="str">
        <f>IF(MAX((AA56,AD56,AG56,AJ56,AM56,AP56))=AA56,"CDU",IF(MAX(AA56,AD56,AG56,AJ56,AM56,AP56)=AD56,"SPD",IF(MAX(AA56,AD56,AG56,AJ56,AM56,AP56)=AG56,"AfD",IF(MAX(AA56,AD56,AG56,AJ56,AM56,AP56)=AJ56,"Linke",IF(MAX(AA56,AD56,AG56,AJ56,AM56,AP56)=AM56,"Grüne","FDP")))))</f>
        <v>SPD</v>
      </c>
      <c r="U56" s="148" t="str">
        <f>IF(LARGE((AA56,AD56,AG56,AJ56,AM56,AP56),2)=AA56,"CDU",IF(LARGE((AA56,AD56,AG56,AJ56,AM56,AP56),2)=AD56,"SPD",IF(LARGE((AA56,AD56,AG56,AJ56,AM56,AP56),2)=AG56,"AfD",IF(LARGE((AA56,AD56,AG56,AJ56,AM56,AP56),2)=AJ56,"Linke",IF(LARGE((AA56,AD56,AG56,AJ56,AM56,AP56),2)=AM56,"Grüne","FDP")))))</f>
        <v>CDU</v>
      </c>
      <c r="V56" s="148" t="str">
        <f>IF(LARGE((AA56,AD56,AG56,AJ56,AM56,AP56),3)=AA56,"CDU",IF(LARGE((AA56,AD56,AG56,AJ56,AM56,AP56),3)=AD56,"SPD",IF(LARGE((AA56,AD56,AG56,AJ56,AM56,AP56),3)=AG56,"AfD",IF(LARGE((AA56,AD56,AG56,AJ56,AM56,AP56),3)=AJ56,"Linke",IF(LARGE((AA56,AD56,AG56,AJ56,AM56,AP56),3)=AM56,"Grüne","FDP")))))</f>
        <v>Grüne</v>
      </c>
      <c r="W56" s="148" t="str">
        <f>IF(LARGE((AA56,AD56,AG56,AJ56,AM56,AP56),4)=AA56,"CDU",IF(LARGE((AA56,AD56,AG56,AJ56,AM56,AP56),4)=AD56,"SPD",IF(LARGE((AA56,AD56,AG56,AJ56,AM56,AP56),4)=AG56,"AfD",IF(LARGE((AA56,AD56,AG56,AJ56,AM56,AP56),4)=AJ56,"Linke",IF(LARGE((AA56,AD56,AG56,AJ56,AM56,AP56),4)=AM56,"Grüne","FDP")))))</f>
        <v>FDP</v>
      </c>
      <c r="X56" s="148">
        <f>(LARGE((AA56,AD56,AG56,AJ56,AM56,AP56),1))-(LARGE((AA56,AD56,AG56,AJ56,AM56,AP56),2))</f>
        <v>0.19456758889610989</v>
      </c>
      <c r="Y56" s="148">
        <f>(LARGE((AA56,AD56,AG56,AJ56,AM56,AP56),1))-(LARGE((AA56,AD56,AG56,AJ56,AM56,AP56),3))</f>
        <v>0.23220337016061646</v>
      </c>
      <c r="Z56" s="234">
        <f>(LARGE((AA56,AD56,AG56,AJ56,AM56,AP56),1))-(LARGE((AA56,AD56,AG56,AJ56,AM56,AP56),4))</f>
        <v>0.29512696128493177</v>
      </c>
      <c r="AA56" s="236">
        <v>0.19197962120508774</v>
      </c>
      <c r="AB56" s="94">
        <v>0.1683996736507716</v>
      </c>
      <c r="AC56" s="95">
        <f>IF(Tabelle1[[#This Row],[CDU ES 2021]]="","",Tabelle1[[#This Row],[CDU ES 2021]]/Tabelle1[[#This Row],[CDU ZS 2021]])</f>
        <v>1.140023712891608</v>
      </c>
      <c r="AD56" s="97">
        <v>0.38654721010119764</v>
      </c>
      <c r="AE56" s="97">
        <v>0.34311802385126805</v>
      </c>
      <c r="AF56" s="96">
        <f>IF(Tabelle1[[#This Row],[SPD ES 2021]]="","",Tabelle1[[#This Row],[SPD ES 2021]]/Tabelle1[[#This Row],[SPD ZS 2021]])</f>
        <v>1.1265721507791002</v>
      </c>
      <c r="AG56" s="99">
        <v>6.6672082443598554E-2</v>
      </c>
      <c r="AH56" s="99">
        <v>6.5327709016844024E-2</v>
      </c>
      <c r="AI56" s="98">
        <f>IF(Tabelle1[[#This Row],[AfD ES 2021]]="","",Tabelle1[[#This Row],[AfD ES 2021]]/Tabelle1[[#This Row],[AfD ZS 2021]])</f>
        <v>1.0205789158534229</v>
      </c>
      <c r="AJ56" s="100">
        <v>6.1676028223934642E-2</v>
      </c>
      <c r="AK56" s="100">
        <v>5.1220627122861226E-2</v>
      </c>
      <c r="AL56" s="101">
        <f>IF(Tabelle1[[#This Row],[Linke ES 2021]]="","",Tabelle1[[#This Row],[Linke ES 2021]]/Tabelle1[[#This Row],[Linke ZS 2021]])</f>
        <v>1.2041248162775202</v>
      </c>
      <c r="AM56" s="103">
        <v>0.15434383994058118</v>
      </c>
      <c r="AN56" s="103">
        <v>0.1859380515099438</v>
      </c>
      <c r="AO56" s="102">
        <f>IF(Tabelle1[[#This Row],[Grüne ES 2021]]="","",Tabelle1[[#This Row],[Grüne ES 2021]]/Tabelle1[[#This Row],[Grüne ZS 2021]])</f>
        <v>0.83008205521787459</v>
      </c>
      <c r="AP56" s="104">
        <v>9.1420248816265898E-2</v>
      </c>
      <c r="AQ56" s="105">
        <v>0.11124226801141066</v>
      </c>
      <c r="AR56" s="215">
        <f>IF(Tabelle1[[#This Row],[FDP ES 2021]]="","",Tabelle1[[#This Row],[FDP ES 2021]]/Tabelle1[[#This Row],[FDP ZS 2021]])</f>
        <v>0.82181216232384335</v>
      </c>
      <c r="AS56" s="214">
        <v>4149.8999999999996</v>
      </c>
      <c r="AT56" s="186">
        <v>64771</v>
      </c>
      <c r="AU56" s="186">
        <v>25029</v>
      </c>
      <c r="AV56" s="186">
        <v>8.1</v>
      </c>
      <c r="AW56" s="186">
        <v>435.3</v>
      </c>
      <c r="AX56" s="186">
        <v>7.9</v>
      </c>
      <c r="AY56" s="187">
        <v>9.9</v>
      </c>
      <c r="AZ56" s="116" t="s">
        <v>1641</v>
      </c>
    </row>
    <row r="57" spans="1:84" ht="16.5" customHeight="1">
      <c r="A57" s="90">
        <f>SUBTOTAL(103,$B$2:$B57)</f>
        <v>56</v>
      </c>
      <c r="B57" s="48" t="s">
        <v>669</v>
      </c>
      <c r="C57" s="206" t="s">
        <v>712</v>
      </c>
      <c r="D57" s="200" t="s">
        <v>5</v>
      </c>
      <c r="E57" s="188" t="s">
        <v>600</v>
      </c>
      <c r="F57" s="222" t="s">
        <v>39</v>
      </c>
      <c r="G57" s="223" t="s">
        <v>2169</v>
      </c>
      <c r="H57" s="10"/>
      <c r="I57" s="10"/>
      <c r="J57" s="8" t="s">
        <v>924</v>
      </c>
      <c r="K57" s="10"/>
      <c r="L57" s="10" t="s">
        <v>922</v>
      </c>
      <c r="M57" s="67"/>
      <c r="N57" s="67"/>
      <c r="O57" s="59"/>
      <c r="P57" s="169" t="s">
        <v>1421</v>
      </c>
      <c r="Q57" s="121" t="str">
        <f>""</f>
        <v/>
      </c>
      <c r="R57" s="60"/>
      <c r="S57" s="61"/>
      <c r="T57" s="147" t="str">
        <f>IF(MAX((AA57,AD57,AG57,AJ57,AM57,AP57))=AA57,"CDU",IF(MAX(AA57,AD57,AG57,AJ57,AM57,AP57)=AD57,"SPD",IF(MAX(AA57,AD57,AG57,AJ57,AM57,AP57)=AG57,"AfD",IF(MAX(AA57,AD57,AG57,AJ57,AM57,AP57)=AJ57,"Linke",IF(MAX(AA57,AD57,AG57,AJ57,AM57,AP57)=AM57,"Grüne","FDP")))))</f>
        <v>SPD</v>
      </c>
      <c r="U57" s="148" t="str">
        <f>IF(LARGE((AA57,AD57,AG57,AJ57,AM57,AP57),2)=AA57,"CDU",IF(LARGE((AA57,AD57,AG57,AJ57,AM57,AP57),2)=AD57,"SPD",IF(LARGE((AA57,AD57,AG57,AJ57,AM57,AP57),2)=AG57,"AfD",IF(LARGE((AA57,AD57,AG57,AJ57,AM57,AP57),2)=AJ57,"Linke",IF(LARGE((AA57,AD57,AG57,AJ57,AM57,AP57),2)=AM57,"Grüne","FDP")))))</f>
        <v>CDU</v>
      </c>
      <c r="V57" s="148" t="str">
        <f>IF(LARGE((AA57,AD57,AG57,AJ57,AM57,AP57),3)=AA57,"CDU",IF(LARGE((AA57,AD57,AG57,AJ57,AM57,AP57),3)=AD57,"SPD",IF(LARGE((AA57,AD57,AG57,AJ57,AM57,AP57),3)=AG57,"AfD",IF(LARGE((AA57,AD57,AG57,AJ57,AM57,AP57),3)=AJ57,"Linke",IF(LARGE((AA57,AD57,AG57,AJ57,AM57,AP57),3)=AM57,"Grüne","FDP")))))</f>
        <v>Grüne</v>
      </c>
      <c r="W57" s="148" t="str">
        <f>IF(LARGE((AA57,AD57,AG57,AJ57,AM57,AP57),4)=AA57,"CDU",IF(LARGE((AA57,AD57,AG57,AJ57,AM57,AP57),4)=AD57,"SPD",IF(LARGE((AA57,AD57,AG57,AJ57,AM57,AP57),4)=AG57,"AfD",IF(LARGE((AA57,AD57,AG57,AJ57,AM57,AP57),4)=AJ57,"Linke",IF(LARGE((AA57,AD57,AG57,AJ57,AM57,AP57),4)=AM57,"Grüne","FDP")))))</f>
        <v>FDP</v>
      </c>
      <c r="X57" s="148">
        <f>(LARGE((AA57,AD57,AG57,AJ57,AM57,AP57),1))-(LARGE((AA57,AD57,AG57,AJ57,AM57,AP57),2))</f>
        <v>0.19456758889610989</v>
      </c>
      <c r="Y57" s="148">
        <f>(LARGE((AA57,AD57,AG57,AJ57,AM57,AP57),1))-(LARGE((AA57,AD57,AG57,AJ57,AM57,AP57),3))</f>
        <v>0.23220337016061646</v>
      </c>
      <c r="Z57" s="234">
        <f>(LARGE((AA57,AD57,AG57,AJ57,AM57,AP57),1))-(LARGE((AA57,AD57,AG57,AJ57,AM57,AP57),4))</f>
        <v>0.29512696128493177</v>
      </c>
      <c r="AA57" s="236">
        <v>0.19197962120508774</v>
      </c>
      <c r="AB57" s="94">
        <v>0.1683996736507716</v>
      </c>
      <c r="AC57" s="95">
        <f>IF(Tabelle1[[#This Row],[CDU ES 2021]]="","",Tabelle1[[#This Row],[CDU ES 2021]]/Tabelle1[[#This Row],[CDU ZS 2021]])</f>
        <v>1.140023712891608</v>
      </c>
      <c r="AD57" s="97">
        <v>0.38654721010119764</v>
      </c>
      <c r="AE57" s="97">
        <v>0.34311802385126805</v>
      </c>
      <c r="AF57" s="96">
        <f>IF(Tabelle1[[#This Row],[SPD ES 2021]]="","",Tabelle1[[#This Row],[SPD ES 2021]]/Tabelle1[[#This Row],[SPD ZS 2021]])</f>
        <v>1.1265721507791002</v>
      </c>
      <c r="AG57" s="99">
        <v>6.6672082443598554E-2</v>
      </c>
      <c r="AH57" s="99">
        <v>6.5327709016844024E-2</v>
      </c>
      <c r="AI57" s="98">
        <f>IF(Tabelle1[[#This Row],[AfD ES 2021]]="","",Tabelle1[[#This Row],[AfD ES 2021]]/Tabelle1[[#This Row],[AfD ZS 2021]])</f>
        <v>1.0205789158534229</v>
      </c>
      <c r="AJ57" s="100">
        <v>6.1676028223934642E-2</v>
      </c>
      <c r="AK57" s="100">
        <v>5.1220627122861226E-2</v>
      </c>
      <c r="AL57" s="101">
        <f>IF(Tabelle1[[#This Row],[Linke ES 2021]]="","",Tabelle1[[#This Row],[Linke ES 2021]]/Tabelle1[[#This Row],[Linke ZS 2021]])</f>
        <v>1.2041248162775202</v>
      </c>
      <c r="AM57" s="103">
        <v>0.15434383994058118</v>
      </c>
      <c r="AN57" s="103">
        <v>0.1859380515099438</v>
      </c>
      <c r="AO57" s="102">
        <f>IF(Tabelle1[[#This Row],[Grüne ES 2021]]="","",Tabelle1[[#This Row],[Grüne ES 2021]]/Tabelle1[[#This Row],[Grüne ZS 2021]])</f>
        <v>0.83008205521787459</v>
      </c>
      <c r="AP57" s="104">
        <v>9.1420248816265898E-2</v>
      </c>
      <c r="AQ57" s="105">
        <v>0.11124226801141066</v>
      </c>
      <c r="AR57" s="215">
        <f>IF(Tabelle1[[#This Row],[FDP ES 2021]]="","",Tabelle1[[#This Row],[FDP ES 2021]]/Tabelle1[[#This Row],[FDP ZS 2021]])</f>
        <v>0.82181216232384335</v>
      </c>
      <c r="AS57" s="214">
        <v>4149.8999999999996</v>
      </c>
      <c r="AT57" s="186">
        <v>64771</v>
      </c>
      <c r="AU57" s="186">
        <v>25029</v>
      </c>
      <c r="AV57" s="186">
        <v>8.1</v>
      </c>
      <c r="AW57" s="186">
        <v>435.3</v>
      </c>
      <c r="AX57" s="186">
        <v>7.9</v>
      </c>
      <c r="AY57" s="187">
        <v>9.9</v>
      </c>
      <c r="AZ57" s="114" t="s">
        <v>2161</v>
      </c>
      <c r="BA57" s="6"/>
      <c r="BB57" s="6"/>
      <c r="BC57" s="6"/>
      <c r="BD57" s="6"/>
      <c r="BE57" s="6"/>
      <c r="BF57" s="6"/>
      <c r="BG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6.5" customHeight="1">
      <c r="A58" s="90">
        <f>SUBTOTAL(103,$B$2:$B58)</f>
        <v>57</v>
      </c>
      <c r="B58" s="48" t="s">
        <v>669</v>
      </c>
      <c r="C58" s="206" t="s">
        <v>713</v>
      </c>
      <c r="D58" s="199" t="s">
        <v>5</v>
      </c>
      <c r="E58" s="190" t="s">
        <v>599</v>
      </c>
      <c r="F58" s="198" t="s">
        <v>40</v>
      </c>
      <c r="G58" s="219" t="str">
        <f>""</f>
        <v/>
      </c>
      <c r="H58" s="8"/>
      <c r="I58" s="8"/>
      <c r="J58" s="8" t="s">
        <v>924</v>
      </c>
      <c r="K58" s="8"/>
      <c r="L58" s="8" t="s">
        <v>922</v>
      </c>
      <c r="M58" s="53"/>
      <c r="N58" s="53"/>
      <c r="O58" s="9"/>
      <c r="P58" s="169" t="s">
        <v>1407</v>
      </c>
      <c r="Q58" s="121" t="str">
        <f>""</f>
        <v/>
      </c>
      <c r="R58" s="55"/>
      <c r="S58" s="57"/>
      <c r="T58" s="147" t="str">
        <f>IF(MAX((AA58,AD58,AG58,AJ58,AM58,AP58))=AA58,"CDU",IF(MAX(AA58,AD58,AG58,AJ58,AM58,AP58)=AD58,"SPD",IF(MAX(AA58,AD58,AG58,AJ58,AM58,AP58)=AG58,"AfD",IF(MAX(AA58,AD58,AG58,AJ58,AM58,AP58)=AJ58,"Linke",IF(MAX(AA58,AD58,AG58,AJ58,AM58,AP58)=AM58,"Grüne","FDP")))))</f>
        <v>SPD</v>
      </c>
      <c r="U58" s="148" t="str">
        <f>IF(LARGE((AA58,AD58,AG58,AJ58,AM58,AP58),2)=AA58,"CDU",IF(LARGE((AA58,AD58,AG58,AJ58,AM58,AP58),2)=AD58,"SPD",IF(LARGE((AA58,AD58,AG58,AJ58,AM58,AP58),2)=AG58,"AfD",IF(LARGE((AA58,AD58,AG58,AJ58,AM58,AP58),2)=AJ58,"Linke",IF(LARGE((AA58,AD58,AG58,AJ58,AM58,AP58),2)=AM58,"Grüne","FDP")))))</f>
        <v>CDU</v>
      </c>
      <c r="V58" s="148" t="str">
        <f>IF(LARGE((AA58,AD58,AG58,AJ58,AM58,AP58),3)=AA58,"CDU",IF(LARGE((AA58,AD58,AG58,AJ58,AM58,AP58),3)=AD58,"SPD",IF(LARGE((AA58,AD58,AG58,AJ58,AM58,AP58),3)=AG58,"AfD",IF(LARGE((AA58,AD58,AG58,AJ58,AM58,AP58),3)=AJ58,"Linke",IF(LARGE((AA58,AD58,AG58,AJ58,AM58,AP58),3)=AM58,"Grüne","FDP")))))</f>
        <v>Grüne</v>
      </c>
      <c r="W58" s="148" t="str">
        <f>IF(LARGE((AA58,AD58,AG58,AJ58,AM58,AP58),4)=AA58,"CDU",IF(LARGE((AA58,AD58,AG58,AJ58,AM58,AP58),4)=AD58,"SPD",IF(LARGE((AA58,AD58,AG58,AJ58,AM58,AP58),4)=AG58,"AfD",IF(LARGE((AA58,AD58,AG58,AJ58,AM58,AP58),4)=AJ58,"Linke",IF(LARGE((AA58,AD58,AG58,AJ58,AM58,AP58),4)=AM58,"Grüne","FDP")))))</f>
        <v>FDP</v>
      </c>
      <c r="X58" s="148">
        <f>(LARGE((AA58,AD58,AG58,AJ58,AM58,AP58),1))-(LARGE((AA58,AD58,AG58,AJ58,AM58,AP58),2))</f>
        <v>0.22411822911679274</v>
      </c>
      <c r="Y58" s="148">
        <f>(LARGE((AA58,AD58,AG58,AJ58,AM58,AP58),1))-(LARGE((AA58,AD58,AG58,AJ58,AM58,AP58),3))</f>
        <v>0.23849468543521976</v>
      </c>
      <c r="Z58" s="234">
        <f>(LARGE((AA58,AD58,AG58,AJ58,AM58,AP58),1))-(LARGE((AA58,AD58,AG58,AJ58,AM58,AP58),4))</f>
        <v>0.30827029270005424</v>
      </c>
      <c r="AA58" s="236">
        <v>0.16906380669667082</v>
      </c>
      <c r="AB58" s="94">
        <v>0.1619378793379061</v>
      </c>
      <c r="AC58" s="95">
        <f>IF(Tabelle1[[#This Row],[CDU ES 2021]]="","",Tabelle1[[#This Row],[CDU ES 2021]]/Tabelle1[[#This Row],[CDU ZS 2021]])</f>
        <v>1.044004079761323</v>
      </c>
      <c r="AD58" s="97">
        <v>0.39318203581346356</v>
      </c>
      <c r="AE58" s="97">
        <v>0.3345051809676659</v>
      </c>
      <c r="AF58" s="96">
        <f>IF(Tabelle1[[#This Row],[SPD ES 2021]]="","",Tabelle1[[#This Row],[SPD ES 2021]]/Tabelle1[[#This Row],[SPD ZS 2021]])</f>
        <v>1.1754138894831334</v>
      </c>
      <c r="AG58" s="99">
        <v>8.1547448051326243E-2</v>
      </c>
      <c r="AH58" s="99">
        <v>8.0488100014648095E-2</v>
      </c>
      <c r="AI58" s="98">
        <f>IF(Tabelle1[[#This Row],[AfD ES 2021]]="","",Tabelle1[[#This Row],[AfD ES 2021]]/Tabelle1[[#This Row],[AfD ZS 2021]])</f>
        <v>1.0131615485579279</v>
      </c>
      <c r="AJ58" s="100">
        <v>6.7164607871301352E-2</v>
      </c>
      <c r="AK58" s="100">
        <v>6.2910385499659272E-2</v>
      </c>
      <c r="AL58" s="101">
        <f>IF(Tabelle1[[#This Row],[Linke ES 2021]]="","",Tabelle1[[#This Row],[Linke ES 2021]]/Tabelle1[[#This Row],[Linke ZS 2021]])</f>
        <v>1.0676235304847261</v>
      </c>
      <c r="AM58" s="103">
        <v>0.1546873503782438</v>
      </c>
      <c r="AN58" s="103">
        <v>0.17788519714425827</v>
      </c>
      <c r="AO58" s="102">
        <f>IF(Tabelle1[[#This Row],[Grüne ES 2021]]="","",Tabelle1[[#This Row],[Grüne ES 2021]]/Tabelle1[[#This Row],[Grüne ZS 2021]])</f>
        <v>0.86959090953924689</v>
      </c>
      <c r="AP58" s="104">
        <v>8.4911743113409308E-2</v>
      </c>
      <c r="AQ58" s="105">
        <v>9.9823585981135804E-2</v>
      </c>
      <c r="AR58" s="215">
        <f>IF(Tabelle1[[#This Row],[FDP ES 2021]]="","",Tabelle1[[#This Row],[FDP ES 2021]]/Tabelle1[[#This Row],[FDP ZS 2021]])</f>
        <v>0.85061804060470769</v>
      </c>
      <c r="AS58" s="214">
        <v>1087.0999999999999</v>
      </c>
      <c r="AT58" s="186">
        <v>64771</v>
      </c>
      <c r="AU58" s="186">
        <v>25029</v>
      </c>
      <c r="AV58" s="186">
        <v>8.1</v>
      </c>
      <c r="AW58" s="186">
        <v>435.3</v>
      </c>
      <c r="AX58" s="186">
        <v>7.9</v>
      </c>
      <c r="AY58" s="187">
        <v>9.9</v>
      </c>
      <c r="AZ58" s="114" t="s">
        <v>1813</v>
      </c>
      <c r="BA58" s="6"/>
      <c r="BB58" s="6"/>
      <c r="BC58" s="6"/>
      <c r="BD58" s="6"/>
      <c r="BE58" s="6"/>
      <c r="BF58" s="6"/>
      <c r="BG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6.5" customHeight="1">
      <c r="A59" s="90">
        <f>SUBTOTAL(103,$B$2:$B59)</f>
        <v>58</v>
      </c>
      <c r="B59" s="48" t="s">
        <v>669</v>
      </c>
      <c r="C59" s="206" t="s">
        <v>667</v>
      </c>
      <c r="D59" s="200" t="s">
        <v>8</v>
      </c>
      <c r="E59" s="188" t="s">
        <v>598</v>
      </c>
      <c r="F59" s="222" t="s">
        <v>41</v>
      </c>
      <c r="G59" s="223" t="s">
        <v>2167</v>
      </c>
      <c r="H59" s="10"/>
      <c r="I59" s="10"/>
      <c r="J59" s="8" t="s">
        <v>924</v>
      </c>
      <c r="K59" s="10"/>
      <c r="L59" s="10" t="s">
        <v>922</v>
      </c>
      <c r="M59" s="67"/>
      <c r="N59" s="67"/>
      <c r="O59" s="59"/>
      <c r="P59" s="83"/>
      <c r="Q59" s="121" t="str">
        <f>""</f>
        <v/>
      </c>
      <c r="R59" s="60"/>
      <c r="S59" s="61"/>
      <c r="T59" s="147" t="str">
        <f>IF(MAX((AA59,AD59,AG59,AJ59,AM59,AP59))=AA59,"CDU",IF(MAX(AA59,AD59,AG59,AJ59,AM59,AP59)=AD59,"SPD",IF(MAX(AA59,AD59,AG59,AJ59,AM59,AP59)=AG59,"AfD",IF(MAX(AA59,AD59,AG59,AJ59,AM59,AP59)=AJ59,"Linke",IF(MAX(AA59,AD59,AG59,AJ59,AM59,AP59)=AM59,"Grüne","FDP")))))</f>
        <v>SPD</v>
      </c>
      <c r="U59" s="148" t="str">
        <f>IF(LARGE((AA59,AD59,AG59,AJ59,AM59,AP59),2)=AA59,"CDU",IF(LARGE((AA59,AD59,AG59,AJ59,AM59,AP59),2)=AD59,"SPD",IF(LARGE((AA59,AD59,AG59,AJ59,AM59,AP59),2)=AG59,"AfD",IF(LARGE((AA59,AD59,AG59,AJ59,AM59,AP59),2)=AJ59,"Linke",IF(LARGE((AA59,AD59,AG59,AJ59,AM59,AP59),2)=AM59,"Grüne","FDP")))))</f>
        <v>CDU</v>
      </c>
      <c r="V59" s="148" t="str">
        <f>IF(LARGE((AA59,AD59,AG59,AJ59,AM59,AP59),3)=AA59,"CDU",IF(LARGE((AA59,AD59,AG59,AJ59,AM59,AP59),3)=AD59,"SPD",IF(LARGE((AA59,AD59,AG59,AJ59,AM59,AP59),3)=AG59,"AfD",IF(LARGE((AA59,AD59,AG59,AJ59,AM59,AP59),3)=AJ59,"Linke",IF(LARGE((AA59,AD59,AG59,AJ59,AM59,AP59),3)=AM59,"Grüne","FDP")))))</f>
        <v>Grüne</v>
      </c>
      <c r="W59" s="148" t="str">
        <f>IF(LARGE((AA59,AD59,AG59,AJ59,AM59,AP59),4)=AA59,"CDU",IF(LARGE((AA59,AD59,AG59,AJ59,AM59,AP59),4)=AD59,"SPD",IF(LARGE((AA59,AD59,AG59,AJ59,AM59,AP59),4)=AG59,"AfD",IF(LARGE((AA59,AD59,AG59,AJ59,AM59,AP59),4)=AJ59,"Linke",IF(LARGE((AA59,AD59,AG59,AJ59,AM59,AP59),4)=AM59,"Grüne","FDP")))))</f>
        <v>FDP</v>
      </c>
      <c r="X59" s="148">
        <f>(LARGE((AA59,AD59,AG59,AJ59,AM59,AP59),1))-(LARGE((AA59,AD59,AG59,AJ59,AM59,AP59),2))</f>
        <v>0.35096377276650365</v>
      </c>
      <c r="Y59" s="148">
        <f>(LARGE((AA59,AD59,AG59,AJ59,AM59,AP59),1))-(LARGE((AA59,AD59,AG59,AJ59,AM59,AP59),3))</f>
        <v>0.4348153229911258</v>
      </c>
      <c r="Z59" s="234">
        <f>(LARGE((AA59,AD59,AG59,AJ59,AM59,AP59),1))-(LARGE((AA59,AD59,AG59,AJ59,AM59,AP59),4))</f>
        <v>0.44111506996850125</v>
      </c>
      <c r="AA59" s="236">
        <v>0.17718222792691113</v>
      </c>
      <c r="AB59" s="94">
        <v>0.17670381955152209</v>
      </c>
      <c r="AC59" s="95">
        <f>IF(Tabelle1[[#This Row],[CDU ES 2021]]="","",Tabelle1[[#This Row],[CDU ES 2021]]/Tabelle1[[#This Row],[CDU ZS 2021]])</f>
        <v>1.0027074025711682</v>
      </c>
      <c r="AD59" s="97">
        <v>0.52814600069341477</v>
      </c>
      <c r="AE59" s="97">
        <v>0.4334845881610056</v>
      </c>
      <c r="AF59" s="96">
        <f>IF(Tabelle1[[#This Row],[SPD ES 2021]]="","",Tabelle1[[#This Row],[SPD ES 2021]]/Tabelle1[[#This Row],[SPD ZS 2021]])</f>
        <v>1.2183731904610409</v>
      </c>
      <c r="AG59" s="99">
        <v>0</v>
      </c>
      <c r="AH59" s="99">
        <v>8.2037387843811038E-2</v>
      </c>
      <c r="AI59" s="98">
        <f>IF(Tabelle1[[#This Row],[AfD ES 2021]]="","",Tabelle1[[#This Row],[AfD ES 2021]]/Tabelle1[[#This Row],[AfD ZS 2021]])</f>
        <v>0</v>
      </c>
      <c r="AJ59" s="100">
        <v>3.5858395851314166E-2</v>
      </c>
      <c r="AK59" s="100">
        <v>3.4296665051323845E-2</v>
      </c>
      <c r="AL59" s="101">
        <f>IF(Tabelle1[[#This Row],[Linke ES 2021]]="","",Tabelle1[[#This Row],[Linke ES 2021]]/Tabelle1[[#This Row],[Linke ZS 2021]])</f>
        <v>1.0455359376094802</v>
      </c>
      <c r="AM59" s="103">
        <v>9.3330677702289006E-2</v>
      </c>
      <c r="AN59" s="103">
        <v>0.12972671336475911</v>
      </c>
      <c r="AO59" s="102">
        <f>IF(Tabelle1[[#This Row],[Grüne ES 2021]]="","",Tabelle1[[#This Row],[Grüne ES 2021]]/Tabelle1[[#This Row],[Grüne ZS 2021]])</f>
        <v>0.7194407017764064</v>
      </c>
      <c r="AP59" s="104">
        <v>8.7030930724913511E-2</v>
      </c>
      <c r="AQ59" s="105">
        <v>8.8939307164779657E-2</v>
      </c>
      <c r="AR59" s="215">
        <f>IF(Tabelle1[[#This Row],[FDP ES 2021]]="","",Tabelle1[[#This Row],[FDP ES 2021]]/Tabelle1[[#This Row],[FDP ZS 2021]])</f>
        <v>0.97854293561866346</v>
      </c>
      <c r="AS59" s="214">
        <v>171.2</v>
      </c>
      <c r="AT59" s="186">
        <v>36445</v>
      </c>
      <c r="AU59" s="186">
        <v>20327</v>
      </c>
      <c r="AV59" s="186">
        <v>8</v>
      </c>
      <c r="AW59" s="186">
        <v>589.70000000000005</v>
      </c>
      <c r="AX59" s="186">
        <v>8</v>
      </c>
      <c r="AY59" s="187">
        <v>11</v>
      </c>
      <c r="AZ59" s="114" t="s">
        <v>2017</v>
      </c>
      <c r="BA59" s="6"/>
      <c r="BB59" s="6"/>
      <c r="BC59" s="6"/>
      <c r="BD59" s="6"/>
      <c r="BE59" s="6"/>
      <c r="BF59" s="6"/>
      <c r="BG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6.5" customHeight="1">
      <c r="A60" s="90">
        <f>SUBTOTAL(103,$B$2:$B60)</f>
        <v>59</v>
      </c>
      <c r="B60" s="44" t="s">
        <v>697</v>
      </c>
      <c r="C60" s="201" t="s">
        <v>714</v>
      </c>
      <c r="D60" s="199" t="s">
        <v>8</v>
      </c>
      <c r="E60" s="190" t="s">
        <v>597</v>
      </c>
      <c r="F60" s="198" t="s">
        <v>42</v>
      </c>
      <c r="G60" s="219" t="str">
        <f>""</f>
        <v/>
      </c>
      <c r="H60" s="8"/>
      <c r="I60" s="8"/>
      <c r="J60" s="8" t="s">
        <v>924</v>
      </c>
      <c r="K60" s="8"/>
      <c r="L60" s="8" t="s">
        <v>922</v>
      </c>
      <c r="M60" s="73" t="s">
        <v>631</v>
      </c>
      <c r="N60" s="73" t="s">
        <v>631</v>
      </c>
      <c r="O60" s="9"/>
      <c r="P60" s="54"/>
      <c r="Q60" s="121" t="str">
        <f>""</f>
        <v/>
      </c>
      <c r="R60" s="55"/>
      <c r="S60" s="57" t="s">
        <v>615</v>
      </c>
      <c r="T60" s="147" t="str">
        <f>IF(MAX((AA60,AD60,AG60,AJ60,AM60,AP60))=AA60,"CDU",IF(MAX(AA60,AD60,AG60,AJ60,AM60,AP60)=AD60,"SPD",IF(MAX(AA60,AD60,AG60,AJ60,AM60,AP60)=AG60,"AfD",IF(MAX(AA60,AD60,AG60,AJ60,AM60,AP60)=AJ60,"Linke",IF(MAX(AA60,AD60,AG60,AJ60,AM60,AP60)=AM60,"Grüne","FDP")))))</f>
        <v>CDU</v>
      </c>
      <c r="U60" s="148" t="str">
        <f>IF(LARGE((AA60,AD60,AG60,AJ60,AM60,AP60),2)=AA60,"CDU",IF(LARGE((AA60,AD60,AG60,AJ60,AM60,AP60),2)=AD60,"SPD",IF(LARGE((AA60,AD60,AG60,AJ60,AM60,AP60),2)=AG60,"AfD",IF(LARGE((AA60,AD60,AG60,AJ60,AM60,AP60),2)=AJ60,"Linke",IF(LARGE((AA60,AD60,AG60,AJ60,AM60,AP60),2)=AM60,"Grüne","FDP")))))</f>
        <v>SPD</v>
      </c>
      <c r="V60" s="148" t="str">
        <f>IF(LARGE((AA60,AD60,AG60,AJ60,AM60,AP60),3)=AA60,"CDU",IF(LARGE((AA60,AD60,AG60,AJ60,AM60,AP60),3)=AD60,"SPD",IF(LARGE((AA60,AD60,AG60,AJ60,AM60,AP60),3)=AG60,"AfD",IF(LARGE((AA60,AD60,AG60,AJ60,AM60,AP60),3)=AJ60,"Linke",IF(LARGE((AA60,AD60,AG60,AJ60,AM60,AP60),3)=AM60,"Grüne","FDP")))))</f>
        <v>Grüne</v>
      </c>
      <c r="W60" s="148" t="str">
        <f>IF(LARGE((AA60,AD60,AG60,AJ60,AM60,AP60),4)=AA60,"CDU",IF(LARGE((AA60,AD60,AG60,AJ60,AM60,AP60),4)=AD60,"SPD",IF(LARGE((AA60,AD60,AG60,AJ60,AM60,AP60),4)=AG60,"AfD",IF(LARGE((AA60,AD60,AG60,AJ60,AM60,AP60),4)=AJ60,"Linke",IF(LARGE((AA60,AD60,AG60,AJ60,AM60,AP60),4)=AM60,"Grüne","FDP")))))</f>
        <v>AfD</v>
      </c>
      <c r="X60" s="148">
        <f>(LARGE((AA60,AD60,AG60,AJ60,AM60,AP60),1))-(LARGE((AA60,AD60,AG60,AJ60,AM60,AP60),2))</f>
        <v>0.15944447961691427</v>
      </c>
      <c r="Y60" s="148">
        <f>(LARGE((AA60,AD60,AG60,AJ60,AM60,AP60),1))-(LARGE((AA60,AD60,AG60,AJ60,AM60,AP60),3))</f>
        <v>0.34941034953121491</v>
      </c>
      <c r="Z60" s="234">
        <f>(LARGE((AA60,AD60,AG60,AJ60,AM60,AP60),1))-(LARGE((AA60,AD60,AG60,AJ60,AM60,AP60),4))</f>
        <v>0.36581351044910126</v>
      </c>
      <c r="AA60" s="236">
        <v>0.44399615532930065</v>
      </c>
      <c r="AB60" s="94">
        <v>0.29876173426059816</v>
      </c>
      <c r="AC60" s="95">
        <f>IF(Tabelle1[[#This Row],[CDU ES 2021]]="","",Tabelle1[[#This Row],[CDU ES 2021]]/Tabelle1[[#This Row],[CDU ZS 2021]])</f>
        <v>1.4861212277674765</v>
      </c>
      <c r="AD60" s="97">
        <v>0.28455167571238638</v>
      </c>
      <c r="AE60" s="97">
        <v>0.33985746746539969</v>
      </c>
      <c r="AF60" s="96">
        <f>IF(Tabelle1[[#This Row],[SPD ES 2021]]="","",Tabelle1[[#This Row],[SPD ES 2021]]/Tabelle1[[#This Row],[SPD ZS 2021]])</f>
        <v>0.83726768705282639</v>
      </c>
      <c r="AG60" s="99">
        <v>7.8182644880199367E-2</v>
      </c>
      <c r="AH60" s="99">
        <v>8.175537652918359E-2</v>
      </c>
      <c r="AI60" s="98">
        <f>IF(Tabelle1[[#This Row],[AfD ES 2021]]="","",Tabelle1[[#This Row],[AfD ES 2021]]/Tabelle1[[#This Row],[AfD ZS 2021]])</f>
        <v>0.95629973463936169</v>
      </c>
      <c r="AJ60" s="100">
        <v>2.5082447466718848E-2</v>
      </c>
      <c r="AK60" s="100">
        <v>2.6681815051986503E-2</v>
      </c>
      <c r="AL60" s="101">
        <f>IF(Tabelle1[[#This Row],[Linke ES 2021]]="","",Tabelle1[[#This Row],[Linke ES 2021]]/Tabelle1[[#This Row],[Linke ZS 2021]])</f>
        <v>0.94005776660427831</v>
      </c>
      <c r="AM60" s="103">
        <v>9.4585805798085718E-2</v>
      </c>
      <c r="AN60" s="103">
        <v>0.10658954761412931</v>
      </c>
      <c r="AO60" s="102">
        <f>IF(Tabelle1[[#This Row],[Grüne ES 2021]]="","",Tabelle1[[#This Row],[Grüne ES 2021]]/Tabelle1[[#This Row],[Grüne ZS 2021]])</f>
        <v>0.88738349974521891</v>
      </c>
      <c r="AP60" s="104">
        <v>6.1946393319021333E-2</v>
      </c>
      <c r="AQ60" s="105">
        <v>0.10139663522229107</v>
      </c>
      <c r="AR60" s="215">
        <f>IF(Tabelle1[[#This Row],[FDP ES 2021]]="","",Tabelle1[[#This Row],[FDP ES 2021]]/Tabelle1[[#This Row],[FDP ZS 2021]])</f>
        <v>0.61093144938406219</v>
      </c>
      <c r="AS60" s="214">
        <v>123.7</v>
      </c>
      <c r="AT60" s="186">
        <v>33099</v>
      </c>
      <c r="AU60" s="186">
        <v>20559</v>
      </c>
      <c r="AV60" s="186">
        <v>5</v>
      </c>
      <c r="AW60" s="186">
        <v>608.70000000000005</v>
      </c>
      <c r="AX60" s="186">
        <v>8.1</v>
      </c>
      <c r="AY60" s="187">
        <v>9.8000000000000007</v>
      </c>
      <c r="AZ60" s="114" t="s">
        <v>1737</v>
      </c>
      <c r="BA60" s="6"/>
      <c r="BB60" s="6"/>
      <c r="BC60" s="6"/>
      <c r="BD60" s="6"/>
      <c r="BE60" s="6"/>
      <c r="BF60" s="6"/>
      <c r="BG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6.5" customHeight="1">
      <c r="A61" s="90">
        <f>SUBTOTAL(103,$B$2:$B61)</f>
        <v>60</v>
      </c>
      <c r="B61" s="45" t="s">
        <v>932</v>
      </c>
      <c r="C61" s="203" t="s">
        <v>2153</v>
      </c>
      <c r="D61" s="199" t="s">
        <v>8</v>
      </c>
      <c r="E61" s="189" t="s">
        <v>597</v>
      </c>
      <c r="F61" s="198" t="s">
        <v>42</v>
      </c>
      <c r="G61" s="219" t="str">
        <f>""</f>
        <v/>
      </c>
      <c r="H61" s="8"/>
      <c r="I61" s="8"/>
      <c r="J61" s="8" t="s">
        <v>927</v>
      </c>
      <c r="K61" s="11"/>
      <c r="L61" s="11" t="s">
        <v>921</v>
      </c>
      <c r="M61" s="53"/>
      <c r="N61" s="53"/>
      <c r="O61" s="63" t="s">
        <v>631</v>
      </c>
      <c r="P61" s="54"/>
      <c r="Q61" s="121" t="str">
        <f>""</f>
        <v/>
      </c>
      <c r="R61" s="55"/>
      <c r="S61" s="57"/>
      <c r="T61" s="147" t="str">
        <f>IF(MAX((AA61,AD61,AG61,AJ61,AM61,AP61))=AA61,"CDU",IF(MAX(AA61,AD61,AG61,AJ61,AM61,AP61)=AD61,"SPD",IF(MAX(AA61,AD61,AG61,AJ61,AM61,AP61)=AG61,"AfD",IF(MAX(AA61,AD61,AG61,AJ61,AM61,AP61)=AJ61,"Linke",IF(MAX(AA61,AD61,AG61,AJ61,AM61,AP61)=AM61,"Grüne","FDP")))))</f>
        <v>CDU</v>
      </c>
      <c r="U61" s="148" t="str">
        <f>IF(LARGE((AA61,AD61,AG61,AJ61,AM61,AP61),2)=AA61,"CDU",IF(LARGE((AA61,AD61,AG61,AJ61,AM61,AP61),2)=AD61,"SPD",IF(LARGE((AA61,AD61,AG61,AJ61,AM61,AP61),2)=AG61,"AfD",IF(LARGE((AA61,AD61,AG61,AJ61,AM61,AP61),2)=AJ61,"Linke",IF(LARGE((AA61,AD61,AG61,AJ61,AM61,AP61),2)=AM61,"Grüne","FDP")))))</f>
        <v>SPD</v>
      </c>
      <c r="V61" s="148" t="str">
        <f>IF(LARGE((AA61,AD61,AG61,AJ61,AM61,AP61),3)=AA61,"CDU",IF(LARGE((AA61,AD61,AG61,AJ61,AM61,AP61),3)=AD61,"SPD",IF(LARGE((AA61,AD61,AG61,AJ61,AM61,AP61),3)=AG61,"AfD",IF(LARGE((AA61,AD61,AG61,AJ61,AM61,AP61),3)=AJ61,"Linke",IF(LARGE((AA61,AD61,AG61,AJ61,AM61,AP61),3)=AM61,"Grüne","FDP")))))</f>
        <v>Grüne</v>
      </c>
      <c r="W61" s="148" t="str">
        <f>IF(LARGE((AA61,AD61,AG61,AJ61,AM61,AP61),4)=AA61,"CDU",IF(LARGE((AA61,AD61,AG61,AJ61,AM61,AP61),4)=AD61,"SPD",IF(LARGE((AA61,AD61,AG61,AJ61,AM61,AP61),4)=AG61,"AfD",IF(LARGE((AA61,AD61,AG61,AJ61,AM61,AP61),4)=AJ61,"Linke",IF(LARGE((AA61,AD61,AG61,AJ61,AM61,AP61),4)=AM61,"Grüne","FDP")))))</f>
        <v>AfD</v>
      </c>
      <c r="X61" s="148">
        <f>(LARGE((AA61,AD61,AG61,AJ61,AM61,AP61),1))-(LARGE((AA61,AD61,AG61,AJ61,AM61,AP61),2))</f>
        <v>0.15944447961691427</v>
      </c>
      <c r="Y61" s="148">
        <f>(LARGE((AA61,AD61,AG61,AJ61,AM61,AP61),1))-(LARGE((AA61,AD61,AG61,AJ61,AM61,AP61),3))</f>
        <v>0.34941034953121491</v>
      </c>
      <c r="Z61" s="234">
        <f>(LARGE((AA61,AD61,AG61,AJ61,AM61,AP61),1))-(LARGE((AA61,AD61,AG61,AJ61,AM61,AP61),4))</f>
        <v>0.36581351044910126</v>
      </c>
      <c r="AA61" s="236">
        <v>0.44399615532930065</v>
      </c>
      <c r="AB61" s="94">
        <v>0.29876173426059816</v>
      </c>
      <c r="AC61" s="95">
        <f>IF(Tabelle1[[#This Row],[CDU ES 2021]]="","",Tabelle1[[#This Row],[CDU ES 2021]]/Tabelle1[[#This Row],[CDU ZS 2021]])</f>
        <v>1.4861212277674765</v>
      </c>
      <c r="AD61" s="97">
        <v>0.28455167571238638</v>
      </c>
      <c r="AE61" s="97">
        <v>0.33985746746539969</v>
      </c>
      <c r="AF61" s="96">
        <f>IF(Tabelle1[[#This Row],[SPD ES 2021]]="","",Tabelle1[[#This Row],[SPD ES 2021]]/Tabelle1[[#This Row],[SPD ZS 2021]])</f>
        <v>0.83726768705282639</v>
      </c>
      <c r="AG61" s="99">
        <v>7.8182644880199367E-2</v>
      </c>
      <c r="AH61" s="99">
        <v>8.175537652918359E-2</v>
      </c>
      <c r="AI61" s="98">
        <f>IF(Tabelle1[[#This Row],[AfD ES 2021]]="","",Tabelle1[[#This Row],[AfD ES 2021]]/Tabelle1[[#This Row],[AfD ZS 2021]])</f>
        <v>0.95629973463936169</v>
      </c>
      <c r="AJ61" s="100">
        <v>2.5082447466718848E-2</v>
      </c>
      <c r="AK61" s="100">
        <v>2.6681815051986503E-2</v>
      </c>
      <c r="AL61" s="101">
        <f>IF(Tabelle1[[#This Row],[Linke ES 2021]]="","",Tabelle1[[#This Row],[Linke ES 2021]]/Tabelle1[[#This Row],[Linke ZS 2021]])</f>
        <v>0.94005776660427831</v>
      </c>
      <c r="AM61" s="103">
        <v>9.4585805798085718E-2</v>
      </c>
      <c r="AN61" s="103">
        <v>0.10658954761412931</v>
      </c>
      <c r="AO61" s="102">
        <f>IF(Tabelle1[[#This Row],[Grüne ES 2021]]="","",Tabelle1[[#This Row],[Grüne ES 2021]]/Tabelle1[[#This Row],[Grüne ZS 2021]])</f>
        <v>0.88738349974521891</v>
      </c>
      <c r="AP61" s="104">
        <v>6.1946393319021333E-2</v>
      </c>
      <c r="AQ61" s="105">
        <v>0.10139663522229107</v>
      </c>
      <c r="AR61" s="215">
        <f>IF(Tabelle1[[#This Row],[FDP ES 2021]]="","",Tabelle1[[#This Row],[FDP ES 2021]]/Tabelle1[[#This Row],[FDP ZS 2021]])</f>
        <v>0.61093144938406219</v>
      </c>
      <c r="AS61" s="214">
        <v>123.7</v>
      </c>
      <c r="AT61" s="186">
        <v>33099</v>
      </c>
      <c r="AU61" s="186">
        <v>20559</v>
      </c>
      <c r="AV61" s="186">
        <v>5</v>
      </c>
      <c r="AW61" s="186">
        <v>608.70000000000005</v>
      </c>
      <c r="AX61" s="186">
        <v>8.1</v>
      </c>
      <c r="AY61" s="187">
        <v>9.8000000000000007</v>
      </c>
      <c r="AZ61" s="114" t="s">
        <v>2152</v>
      </c>
      <c r="BA61" s="6"/>
      <c r="BB61" s="6"/>
      <c r="BC61" s="6"/>
      <c r="BD61" s="6"/>
      <c r="BE61" s="6"/>
      <c r="BF61" s="6"/>
      <c r="BG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6.5" customHeight="1">
      <c r="A62" s="90">
        <f>SUBTOTAL(103,$B$2:$B62)</f>
        <v>61</v>
      </c>
      <c r="B62" s="48" t="s">
        <v>669</v>
      </c>
      <c r="C62" s="206" t="s">
        <v>962</v>
      </c>
      <c r="D62" s="199" t="s">
        <v>8</v>
      </c>
      <c r="E62" s="189" t="s">
        <v>597</v>
      </c>
      <c r="F62" s="198" t="s">
        <v>42</v>
      </c>
      <c r="G62" s="219" t="str">
        <f>""</f>
        <v/>
      </c>
      <c r="H62" s="14" t="s">
        <v>2175</v>
      </c>
      <c r="I62" s="8"/>
      <c r="J62" s="8" t="s">
        <v>927</v>
      </c>
      <c r="K62" s="11"/>
      <c r="L62" s="11" t="s">
        <v>921</v>
      </c>
      <c r="M62" s="53"/>
      <c r="N62" s="53"/>
      <c r="O62" s="9"/>
      <c r="P62" s="54"/>
      <c r="Q62" s="121" t="str">
        <f>""</f>
        <v/>
      </c>
      <c r="R62" s="55"/>
      <c r="S62" s="57"/>
      <c r="T62" s="147" t="str">
        <f>IF(MAX((AA62,AD62,AG62,AJ62,AM62,AP62))=AA62,"CDU",IF(MAX(AA62,AD62,AG62,AJ62,AM62,AP62)=AD62,"SPD",IF(MAX(AA62,AD62,AG62,AJ62,AM62,AP62)=AG62,"AfD",IF(MAX(AA62,AD62,AG62,AJ62,AM62,AP62)=AJ62,"Linke",IF(MAX(AA62,AD62,AG62,AJ62,AM62,AP62)=AM62,"Grüne","FDP")))))</f>
        <v>CDU</v>
      </c>
      <c r="U62" s="148" t="str">
        <f>IF(LARGE((AA62,AD62,AG62,AJ62,AM62,AP62),2)=AA62,"CDU",IF(LARGE((AA62,AD62,AG62,AJ62,AM62,AP62),2)=AD62,"SPD",IF(LARGE((AA62,AD62,AG62,AJ62,AM62,AP62),2)=AG62,"AfD",IF(LARGE((AA62,AD62,AG62,AJ62,AM62,AP62),2)=AJ62,"Linke",IF(LARGE((AA62,AD62,AG62,AJ62,AM62,AP62),2)=AM62,"Grüne","FDP")))))</f>
        <v>SPD</v>
      </c>
      <c r="V62" s="148" t="str">
        <f>IF(LARGE((AA62,AD62,AG62,AJ62,AM62,AP62),3)=AA62,"CDU",IF(LARGE((AA62,AD62,AG62,AJ62,AM62,AP62),3)=AD62,"SPD",IF(LARGE((AA62,AD62,AG62,AJ62,AM62,AP62),3)=AG62,"AfD",IF(LARGE((AA62,AD62,AG62,AJ62,AM62,AP62),3)=AJ62,"Linke",IF(LARGE((AA62,AD62,AG62,AJ62,AM62,AP62),3)=AM62,"Grüne","FDP")))))</f>
        <v>Grüne</v>
      </c>
      <c r="W62" s="148" t="str">
        <f>IF(LARGE((AA62,AD62,AG62,AJ62,AM62,AP62),4)=AA62,"CDU",IF(LARGE((AA62,AD62,AG62,AJ62,AM62,AP62),4)=AD62,"SPD",IF(LARGE((AA62,AD62,AG62,AJ62,AM62,AP62),4)=AG62,"AfD",IF(LARGE((AA62,AD62,AG62,AJ62,AM62,AP62),4)=AJ62,"Linke",IF(LARGE((AA62,AD62,AG62,AJ62,AM62,AP62),4)=AM62,"Grüne","FDP")))))</f>
        <v>AfD</v>
      </c>
      <c r="X62" s="148">
        <f>(LARGE((AA62,AD62,AG62,AJ62,AM62,AP62),1))-(LARGE((AA62,AD62,AG62,AJ62,AM62,AP62),2))</f>
        <v>0.15944447961691427</v>
      </c>
      <c r="Y62" s="148">
        <f>(LARGE((AA62,AD62,AG62,AJ62,AM62,AP62),1))-(LARGE((AA62,AD62,AG62,AJ62,AM62,AP62),3))</f>
        <v>0.34941034953121491</v>
      </c>
      <c r="Z62" s="234">
        <f>(LARGE((AA62,AD62,AG62,AJ62,AM62,AP62),1))-(LARGE((AA62,AD62,AG62,AJ62,AM62,AP62),4))</f>
        <v>0.36581351044910126</v>
      </c>
      <c r="AA62" s="236">
        <v>0.44399615532930065</v>
      </c>
      <c r="AB62" s="94">
        <v>0.29876173426059816</v>
      </c>
      <c r="AC62" s="95">
        <f>IF(Tabelle1[[#This Row],[CDU ES 2021]]="","",Tabelle1[[#This Row],[CDU ES 2021]]/Tabelle1[[#This Row],[CDU ZS 2021]])</f>
        <v>1.4861212277674765</v>
      </c>
      <c r="AD62" s="97">
        <v>0.28455167571238638</v>
      </c>
      <c r="AE62" s="97">
        <v>0.33985746746539969</v>
      </c>
      <c r="AF62" s="96">
        <f>IF(Tabelle1[[#This Row],[SPD ES 2021]]="","",Tabelle1[[#This Row],[SPD ES 2021]]/Tabelle1[[#This Row],[SPD ZS 2021]])</f>
        <v>0.83726768705282639</v>
      </c>
      <c r="AG62" s="99">
        <v>7.8182644880199367E-2</v>
      </c>
      <c r="AH62" s="99">
        <v>8.175537652918359E-2</v>
      </c>
      <c r="AI62" s="98">
        <f>IF(Tabelle1[[#This Row],[AfD ES 2021]]="","",Tabelle1[[#This Row],[AfD ES 2021]]/Tabelle1[[#This Row],[AfD ZS 2021]])</f>
        <v>0.95629973463936169</v>
      </c>
      <c r="AJ62" s="100">
        <v>2.5082447466718848E-2</v>
      </c>
      <c r="AK62" s="100">
        <v>2.6681815051986503E-2</v>
      </c>
      <c r="AL62" s="101">
        <f>IF(Tabelle1[[#This Row],[Linke ES 2021]]="","",Tabelle1[[#This Row],[Linke ES 2021]]/Tabelle1[[#This Row],[Linke ZS 2021]])</f>
        <v>0.94005776660427831</v>
      </c>
      <c r="AM62" s="103">
        <v>9.4585805798085718E-2</v>
      </c>
      <c r="AN62" s="103">
        <v>0.10658954761412931</v>
      </c>
      <c r="AO62" s="102">
        <f>IF(Tabelle1[[#This Row],[Grüne ES 2021]]="","",Tabelle1[[#This Row],[Grüne ES 2021]]/Tabelle1[[#This Row],[Grüne ZS 2021]])</f>
        <v>0.88738349974521891</v>
      </c>
      <c r="AP62" s="104">
        <v>6.1946393319021333E-2</v>
      </c>
      <c r="AQ62" s="105">
        <v>0.10139663522229107</v>
      </c>
      <c r="AR62" s="215">
        <f>IF(Tabelle1[[#This Row],[FDP ES 2021]]="","",Tabelle1[[#This Row],[FDP ES 2021]]/Tabelle1[[#This Row],[FDP ZS 2021]])</f>
        <v>0.61093144938406219</v>
      </c>
      <c r="AS62" s="214">
        <v>123.7</v>
      </c>
      <c r="AT62" s="186">
        <v>33099</v>
      </c>
      <c r="AU62" s="186">
        <v>20559</v>
      </c>
      <c r="AV62" s="186">
        <v>5</v>
      </c>
      <c r="AW62" s="186">
        <v>608.70000000000005</v>
      </c>
      <c r="AX62" s="186">
        <v>8.1</v>
      </c>
      <c r="AY62" s="187">
        <v>9.8000000000000007</v>
      </c>
      <c r="AZ62" s="114" t="s">
        <v>1525</v>
      </c>
      <c r="BA62" s="6"/>
      <c r="BB62" s="6"/>
      <c r="BC62" s="6"/>
      <c r="BD62" s="6"/>
      <c r="BE62" s="6"/>
      <c r="BF62" s="6"/>
      <c r="BG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6.5" customHeight="1">
      <c r="A63" s="90">
        <f>SUBTOTAL(103,$B$2:$B63)</f>
        <v>62</v>
      </c>
      <c r="B63" s="44" t="s">
        <v>697</v>
      </c>
      <c r="C63" s="201" t="s">
        <v>963</v>
      </c>
      <c r="D63" s="199" t="s">
        <v>8</v>
      </c>
      <c r="E63" s="189" t="s">
        <v>596</v>
      </c>
      <c r="F63" s="198" t="s">
        <v>43</v>
      </c>
      <c r="G63" s="219" t="str">
        <f>""</f>
        <v/>
      </c>
      <c r="H63" s="8"/>
      <c r="I63" s="8"/>
      <c r="J63" s="8" t="s">
        <v>927</v>
      </c>
      <c r="K63" s="11"/>
      <c r="L63" s="11" t="s">
        <v>921</v>
      </c>
      <c r="M63" s="53"/>
      <c r="N63" s="53"/>
      <c r="O63" s="9"/>
      <c r="P63" s="160" t="s">
        <v>1419</v>
      </c>
      <c r="Q63" s="121" t="str">
        <f>""</f>
        <v/>
      </c>
      <c r="R63" s="55"/>
      <c r="S63" s="57"/>
      <c r="T63" s="147" t="str">
        <f>IF(MAX((AA63,AD63,AG63,AJ63,AM63,AP63))=AA63,"CDU",IF(MAX(AA63,AD63,AG63,AJ63,AM63,AP63)=AD63,"SPD",IF(MAX(AA63,AD63,AG63,AJ63,AM63,AP63)=AG63,"AfD",IF(MAX(AA63,AD63,AG63,AJ63,AM63,AP63)=AJ63,"Linke",IF(MAX(AA63,AD63,AG63,AJ63,AM63,AP63)=AM63,"Grüne","FDP")))))</f>
        <v>SPD</v>
      </c>
      <c r="U63" s="148" t="str">
        <f>IF(LARGE((AA63,AD63,AG63,AJ63,AM63,AP63),2)=AA63,"CDU",IF(LARGE((AA63,AD63,AG63,AJ63,AM63,AP63),2)=AD63,"SPD",IF(LARGE((AA63,AD63,AG63,AJ63,AM63,AP63),2)=AG63,"AfD",IF(LARGE((AA63,AD63,AG63,AJ63,AM63,AP63),2)=AJ63,"Linke",IF(LARGE((AA63,AD63,AG63,AJ63,AM63,AP63),2)=AM63,"Grüne","FDP")))))</f>
        <v>CDU</v>
      </c>
      <c r="V63" s="148" t="str">
        <f>IF(LARGE((AA63,AD63,AG63,AJ63,AM63,AP63),3)=AA63,"CDU",IF(LARGE((AA63,AD63,AG63,AJ63,AM63,AP63),3)=AD63,"SPD",IF(LARGE((AA63,AD63,AG63,AJ63,AM63,AP63),3)=AG63,"AfD",IF(LARGE((AA63,AD63,AG63,AJ63,AM63,AP63),3)=AJ63,"Linke",IF(LARGE((AA63,AD63,AG63,AJ63,AM63,AP63),3)=AM63,"Grüne","FDP")))))</f>
        <v>Grüne</v>
      </c>
      <c r="W63" s="148" t="str">
        <f>IF(LARGE((AA63,AD63,AG63,AJ63,AM63,AP63),4)=AA63,"CDU",IF(LARGE((AA63,AD63,AG63,AJ63,AM63,AP63),4)=AD63,"SPD",IF(LARGE((AA63,AD63,AG63,AJ63,AM63,AP63),4)=AG63,"AfD",IF(LARGE((AA63,AD63,AG63,AJ63,AM63,AP63),4)=AJ63,"Linke",IF(LARGE((AA63,AD63,AG63,AJ63,AM63,AP63),4)=AM63,"Grüne","FDP")))))</f>
        <v>AfD</v>
      </c>
      <c r="X63" s="148">
        <f>(LARGE((AA63,AD63,AG63,AJ63,AM63,AP63),1))-(LARGE((AA63,AD63,AG63,AJ63,AM63,AP63),2))</f>
        <v>0.23392191072073157</v>
      </c>
      <c r="Y63" s="148">
        <f>(LARGE((AA63,AD63,AG63,AJ63,AM63,AP63),1))-(LARGE((AA63,AD63,AG63,AJ63,AM63,AP63),3))</f>
        <v>0.35260498135001805</v>
      </c>
      <c r="Z63" s="234">
        <f>(LARGE((AA63,AD63,AG63,AJ63,AM63,AP63),1))-(LARGE((AA63,AD63,AG63,AJ63,AM63,AP63),4))</f>
        <v>0.37724852604981352</v>
      </c>
      <c r="AA63" s="236">
        <v>0.22023523041751894</v>
      </c>
      <c r="AB63" s="94">
        <v>0.21466185210261041</v>
      </c>
      <c r="AC63" s="95">
        <f>IF(Tabelle1[[#This Row],[CDU ES 2021]]="","",Tabelle1[[#This Row],[CDU ES 2021]]/Tabelle1[[#This Row],[CDU ZS 2021]])</f>
        <v>1.0259635247731134</v>
      </c>
      <c r="AD63" s="97">
        <v>0.45415714113825051</v>
      </c>
      <c r="AE63" s="97">
        <v>0.37950801173549986</v>
      </c>
      <c r="AF63" s="96">
        <f>IF(Tabelle1[[#This Row],[SPD ES 2021]]="","",Tabelle1[[#This Row],[SPD ES 2021]]/Tabelle1[[#This Row],[SPD ZS 2021]])</f>
        <v>1.1966997457086037</v>
      </c>
      <c r="AG63" s="99">
        <v>7.6908615088437007E-2</v>
      </c>
      <c r="AH63" s="99">
        <v>8.2381704656586174E-2</v>
      </c>
      <c r="AI63" s="98">
        <f>IF(Tabelle1[[#This Row],[AfD ES 2021]]="","",Tabelle1[[#This Row],[AfD ES 2021]]/Tabelle1[[#This Row],[AfD ZS 2021]])</f>
        <v>0.93356425931019371</v>
      </c>
      <c r="AJ63" s="100">
        <v>2.6019732884129468E-2</v>
      </c>
      <c r="AK63" s="100">
        <v>3.1008801624915368E-2</v>
      </c>
      <c r="AL63" s="101">
        <f>IF(Tabelle1[[#This Row],[Linke ES 2021]]="","",Tabelle1[[#This Row],[Linke ES 2021]]/Tabelle1[[#This Row],[Linke ZS 2021]])</f>
        <v>0.83910797969124939</v>
      </c>
      <c r="AM63" s="103">
        <v>0.10155215978823247</v>
      </c>
      <c r="AN63" s="103">
        <v>0.1280373128714361</v>
      </c>
      <c r="AO63" s="102">
        <f>IF(Tabelle1[[#This Row],[Grüne ES 2021]]="","",Tabelle1[[#This Row],[Grüne ES 2021]]/Tabelle1[[#This Row],[Grüne ZS 2021]])</f>
        <v>0.79314504116625972</v>
      </c>
      <c r="AP63" s="104">
        <v>7.145650342919023E-2</v>
      </c>
      <c r="AQ63" s="105">
        <v>0.10437072143233281</v>
      </c>
      <c r="AR63" s="215">
        <f>IF(Tabelle1[[#This Row],[FDP ES 2021]]="","",Tabelle1[[#This Row],[FDP ES 2021]]/Tabelle1[[#This Row],[FDP ZS 2021]])</f>
        <v>0.68464127150369447</v>
      </c>
      <c r="AS63" s="214">
        <v>168.7</v>
      </c>
      <c r="AT63" s="186">
        <v>31666</v>
      </c>
      <c r="AU63" s="186">
        <v>20268</v>
      </c>
      <c r="AV63" s="186">
        <v>8</v>
      </c>
      <c r="AW63" s="186">
        <v>613.29999999999995</v>
      </c>
      <c r="AX63" s="186">
        <v>7.7</v>
      </c>
      <c r="AY63" s="187">
        <v>13.5</v>
      </c>
      <c r="AZ63" s="114" t="s">
        <v>1643</v>
      </c>
      <c r="BA63" s="6"/>
      <c r="BB63" s="6"/>
      <c r="BC63" s="6"/>
      <c r="BD63" s="6"/>
      <c r="BE63" s="6"/>
      <c r="BF63" s="6"/>
      <c r="BG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6.5" customHeight="1">
      <c r="A64" s="90">
        <f>SUBTOTAL(103,$B$2:$B64)</f>
        <v>63</v>
      </c>
      <c r="B64" s="48" t="s">
        <v>669</v>
      </c>
      <c r="C64" s="206" t="s">
        <v>715</v>
      </c>
      <c r="D64" s="200" t="s">
        <v>8</v>
      </c>
      <c r="E64" s="188" t="s">
        <v>596</v>
      </c>
      <c r="F64" s="222" t="s">
        <v>43</v>
      </c>
      <c r="G64" s="223" t="s">
        <v>2167</v>
      </c>
      <c r="H64" s="10"/>
      <c r="I64" s="10"/>
      <c r="J64" s="8" t="s">
        <v>924</v>
      </c>
      <c r="K64" s="10"/>
      <c r="L64" s="10" t="s">
        <v>922</v>
      </c>
      <c r="M64" s="67"/>
      <c r="N64" s="67"/>
      <c r="O64" s="59"/>
      <c r="P64" s="171" t="s">
        <v>1419</v>
      </c>
      <c r="Q64" s="121" t="str">
        <f>""</f>
        <v/>
      </c>
      <c r="R64" s="60"/>
      <c r="S64" s="61"/>
      <c r="T64" s="147" t="str">
        <f>IF(MAX((AA64,AD64,AG64,AJ64,AM64,AP64))=AA64,"CDU",IF(MAX(AA64,AD64,AG64,AJ64,AM64,AP64)=AD64,"SPD",IF(MAX(AA64,AD64,AG64,AJ64,AM64,AP64)=AG64,"AfD",IF(MAX(AA64,AD64,AG64,AJ64,AM64,AP64)=AJ64,"Linke",IF(MAX(AA64,AD64,AG64,AJ64,AM64,AP64)=AM64,"Grüne","FDP")))))</f>
        <v>SPD</v>
      </c>
      <c r="U64" s="148" t="str">
        <f>IF(LARGE((AA64,AD64,AG64,AJ64,AM64,AP64),2)=AA64,"CDU",IF(LARGE((AA64,AD64,AG64,AJ64,AM64,AP64),2)=AD64,"SPD",IF(LARGE((AA64,AD64,AG64,AJ64,AM64,AP64),2)=AG64,"AfD",IF(LARGE((AA64,AD64,AG64,AJ64,AM64,AP64),2)=AJ64,"Linke",IF(LARGE((AA64,AD64,AG64,AJ64,AM64,AP64),2)=AM64,"Grüne","FDP")))))</f>
        <v>CDU</v>
      </c>
      <c r="V64" s="148" t="str">
        <f>IF(LARGE((AA64,AD64,AG64,AJ64,AM64,AP64),3)=AA64,"CDU",IF(LARGE((AA64,AD64,AG64,AJ64,AM64,AP64),3)=AD64,"SPD",IF(LARGE((AA64,AD64,AG64,AJ64,AM64,AP64),3)=AG64,"AfD",IF(LARGE((AA64,AD64,AG64,AJ64,AM64,AP64),3)=AJ64,"Linke",IF(LARGE((AA64,AD64,AG64,AJ64,AM64,AP64),3)=AM64,"Grüne","FDP")))))</f>
        <v>Grüne</v>
      </c>
      <c r="W64" s="148" t="str">
        <f>IF(LARGE((AA64,AD64,AG64,AJ64,AM64,AP64),4)=AA64,"CDU",IF(LARGE((AA64,AD64,AG64,AJ64,AM64,AP64),4)=AD64,"SPD",IF(LARGE((AA64,AD64,AG64,AJ64,AM64,AP64),4)=AG64,"AfD",IF(LARGE((AA64,AD64,AG64,AJ64,AM64,AP64),4)=AJ64,"Linke",IF(LARGE((AA64,AD64,AG64,AJ64,AM64,AP64),4)=AM64,"Grüne","FDP")))))</f>
        <v>AfD</v>
      </c>
      <c r="X64" s="148">
        <f>(LARGE((AA64,AD64,AG64,AJ64,AM64,AP64),1))-(LARGE((AA64,AD64,AG64,AJ64,AM64,AP64),2))</f>
        <v>0.23392191072073157</v>
      </c>
      <c r="Y64" s="148">
        <f>(LARGE((AA64,AD64,AG64,AJ64,AM64,AP64),1))-(LARGE((AA64,AD64,AG64,AJ64,AM64,AP64),3))</f>
        <v>0.35260498135001805</v>
      </c>
      <c r="Z64" s="234">
        <f>(LARGE((AA64,AD64,AG64,AJ64,AM64,AP64),1))-(LARGE((AA64,AD64,AG64,AJ64,AM64,AP64),4))</f>
        <v>0.37724852604981352</v>
      </c>
      <c r="AA64" s="236">
        <v>0.22023523041751894</v>
      </c>
      <c r="AB64" s="94">
        <v>0.21466185210261041</v>
      </c>
      <c r="AC64" s="95">
        <f>IF(Tabelle1[[#This Row],[CDU ES 2021]]="","",Tabelle1[[#This Row],[CDU ES 2021]]/Tabelle1[[#This Row],[CDU ZS 2021]])</f>
        <v>1.0259635247731134</v>
      </c>
      <c r="AD64" s="97">
        <v>0.45415714113825051</v>
      </c>
      <c r="AE64" s="97">
        <v>0.37950801173549986</v>
      </c>
      <c r="AF64" s="96">
        <f>IF(Tabelle1[[#This Row],[SPD ES 2021]]="","",Tabelle1[[#This Row],[SPD ES 2021]]/Tabelle1[[#This Row],[SPD ZS 2021]])</f>
        <v>1.1966997457086037</v>
      </c>
      <c r="AG64" s="99">
        <v>7.6908615088437007E-2</v>
      </c>
      <c r="AH64" s="99">
        <v>8.2381704656586174E-2</v>
      </c>
      <c r="AI64" s="98">
        <f>IF(Tabelle1[[#This Row],[AfD ES 2021]]="","",Tabelle1[[#This Row],[AfD ES 2021]]/Tabelle1[[#This Row],[AfD ZS 2021]])</f>
        <v>0.93356425931019371</v>
      </c>
      <c r="AJ64" s="100">
        <v>2.6019732884129468E-2</v>
      </c>
      <c r="AK64" s="100">
        <v>3.1008801624915368E-2</v>
      </c>
      <c r="AL64" s="101">
        <f>IF(Tabelle1[[#This Row],[Linke ES 2021]]="","",Tabelle1[[#This Row],[Linke ES 2021]]/Tabelle1[[#This Row],[Linke ZS 2021]])</f>
        <v>0.83910797969124939</v>
      </c>
      <c r="AM64" s="103">
        <v>0.10155215978823247</v>
      </c>
      <c r="AN64" s="103">
        <v>0.1280373128714361</v>
      </c>
      <c r="AO64" s="102">
        <f>IF(Tabelle1[[#This Row],[Grüne ES 2021]]="","",Tabelle1[[#This Row],[Grüne ES 2021]]/Tabelle1[[#This Row],[Grüne ZS 2021]])</f>
        <v>0.79314504116625972</v>
      </c>
      <c r="AP64" s="104">
        <v>7.145650342919023E-2</v>
      </c>
      <c r="AQ64" s="105">
        <v>0.10437072143233281</v>
      </c>
      <c r="AR64" s="215">
        <f>IF(Tabelle1[[#This Row],[FDP ES 2021]]="","",Tabelle1[[#This Row],[FDP ES 2021]]/Tabelle1[[#This Row],[FDP ZS 2021]])</f>
        <v>0.68464127150369447</v>
      </c>
      <c r="AS64" s="214">
        <v>168.7</v>
      </c>
      <c r="AT64" s="186">
        <v>31666</v>
      </c>
      <c r="AU64" s="186">
        <v>20268</v>
      </c>
      <c r="AV64" s="186">
        <v>8</v>
      </c>
      <c r="AW64" s="186">
        <v>613.29999999999995</v>
      </c>
      <c r="AX64" s="186">
        <v>7.7</v>
      </c>
      <c r="AY64" s="187">
        <v>13.5</v>
      </c>
      <c r="AZ64" s="114" t="s">
        <v>1951</v>
      </c>
      <c r="BA64" s="6"/>
      <c r="BB64" s="6"/>
      <c r="BC64" s="6"/>
      <c r="BD64" s="6"/>
      <c r="BE64" s="6"/>
      <c r="BF64" s="6"/>
      <c r="BG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6.5" customHeight="1">
      <c r="A65" s="90">
        <f>SUBTOTAL(103,$B$2:$B65)</f>
        <v>64</v>
      </c>
      <c r="B65" s="47" t="s">
        <v>751</v>
      </c>
      <c r="C65" s="205" t="s">
        <v>964</v>
      </c>
      <c r="D65" s="199" t="s">
        <v>8</v>
      </c>
      <c r="E65" s="189" t="s">
        <v>596</v>
      </c>
      <c r="F65" s="222" t="s">
        <v>43</v>
      </c>
      <c r="G65" s="219" t="str">
        <f>""</f>
        <v/>
      </c>
      <c r="H65" s="8"/>
      <c r="I65" s="8"/>
      <c r="J65" s="8" t="s">
        <v>927</v>
      </c>
      <c r="K65" s="11"/>
      <c r="L65" s="11" t="s">
        <v>921</v>
      </c>
      <c r="M65" s="53"/>
      <c r="N65" s="53"/>
      <c r="O65" s="9"/>
      <c r="P65" s="175" t="s">
        <v>1419</v>
      </c>
      <c r="Q65" s="121" t="str">
        <f>""</f>
        <v/>
      </c>
      <c r="R65" s="55"/>
      <c r="S65" s="57"/>
      <c r="T65" s="147" t="str">
        <f>IF(MAX((AA65,AD65,AG65,AJ65,AM65,AP65))=AA65,"CDU",IF(MAX(AA65,AD65,AG65,AJ65,AM65,AP65)=AD65,"SPD",IF(MAX(AA65,AD65,AG65,AJ65,AM65,AP65)=AG65,"AfD",IF(MAX(AA65,AD65,AG65,AJ65,AM65,AP65)=AJ65,"Linke",IF(MAX(AA65,AD65,AG65,AJ65,AM65,AP65)=AM65,"Grüne","FDP")))))</f>
        <v>SPD</v>
      </c>
      <c r="U65" s="148" t="str">
        <f>IF(LARGE((AA65,AD65,AG65,AJ65,AM65,AP65),2)=AA65,"CDU",IF(LARGE((AA65,AD65,AG65,AJ65,AM65,AP65),2)=AD65,"SPD",IF(LARGE((AA65,AD65,AG65,AJ65,AM65,AP65),2)=AG65,"AfD",IF(LARGE((AA65,AD65,AG65,AJ65,AM65,AP65),2)=AJ65,"Linke",IF(LARGE((AA65,AD65,AG65,AJ65,AM65,AP65),2)=AM65,"Grüne","FDP")))))</f>
        <v>CDU</v>
      </c>
      <c r="V65" s="148" t="str">
        <f>IF(LARGE((AA65,AD65,AG65,AJ65,AM65,AP65),3)=AA65,"CDU",IF(LARGE((AA65,AD65,AG65,AJ65,AM65,AP65),3)=AD65,"SPD",IF(LARGE((AA65,AD65,AG65,AJ65,AM65,AP65),3)=AG65,"AfD",IF(LARGE((AA65,AD65,AG65,AJ65,AM65,AP65),3)=AJ65,"Linke",IF(LARGE((AA65,AD65,AG65,AJ65,AM65,AP65),3)=AM65,"Grüne","FDP")))))</f>
        <v>Grüne</v>
      </c>
      <c r="W65" s="148" t="str">
        <f>IF(LARGE((AA65,AD65,AG65,AJ65,AM65,AP65),4)=AA65,"CDU",IF(LARGE((AA65,AD65,AG65,AJ65,AM65,AP65),4)=AD65,"SPD",IF(LARGE((AA65,AD65,AG65,AJ65,AM65,AP65),4)=AG65,"AfD",IF(LARGE((AA65,AD65,AG65,AJ65,AM65,AP65),4)=AJ65,"Linke",IF(LARGE((AA65,AD65,AG65,AJ65,AM65,AP65),4)=AM65,"Grüne","FDP")))))</f>
        <v>AfD</v>
      </c>
      <c r="X65" s="148">
        <f>(LARGE((AA65,AD65,AG65,AJ65,AM65,AP65),1))-(LARGE((AA65,AD65,AG65,AJ65,AM65,AP65),2))</f>
        <v>0.23392191072073157</v>
      </c>
      <c r="Y65" s="148">
        <f>(LARGE((AA65,AD65,AG65,AJ65,AM65,AP65),1))-(LARGE((AA65,AD65,AG65,AJ65,AM65,AP65),3))</f>
        <v>0.35260498135001805</v>
      </c>
      <c r="Z65" s="234">
        <f>(LARGE((AA65,AD65,AG65,AJ65,AM65,AP65),1))-(LARGE((AA65,AD65,AG65,AJ65,AM65,AP65),4))</f>
        <v>0.37724852604981352</v>
      </c>
      <c r="AA65" s="236">
        <v>0.22023523041751894</v>
      </c>
      <c r="AB65" s="94">
        <v>0.21466185210261041</v>
      </c>
      <c r="AC65" s="95">
        <f>IF(Tabelle1[[#This Row],[CDU ES 2021]]="","",Tabelle1[[#This Row],[CDU ES 2021]]/Tabelle1[[#This Row],[CDU ZS 2021]])</f>
        <v>1.0259635247731134</v>
      </c>
      <c r="AD65" s="97">
        <v>0.45415714113825051</v>
      </c>
      <c r="AE65" s="97">
        <v>0.37950801173549986</v>
      </c>
      <c r="AF65" s="96">
        <f>IF(Tabelle1[[#This Row],[SPD ES 2021]]="","",Tabelle1[[#This Row],[SPD ES 2021]]/Tabelle1[[#This Row],[SPD ZS 2021]])</f>
        <v>1.1966997457086037</v>
      </c>
      <c r="AG65" s="99">
        <v>7.6908615088437007E-2</v>
      </c>
      <c r="AH65" s="99">
        <v>8.2381704656586174E-2</v>
      </c>
      <c r="AI65" s="98">
        <f>IF(Tabelle1[[#This Row],[AfD ES 2021]]="","",Tabelle1[[#This Row],[AfD ES 2021]]/Tabelle1[[#This Row],[AfD ZS 2021]])</f>
        <v>0.93356425931019371</v>
      </c>
      <c r="AJ65" s="100">
        <v>2.6019732884129468E-2</v>
      </c>
      <c r="AK65" s="100">
        <v>3.1008801624915368E-2</v>
      </c>
      <c r="AL65" s="101">
        <f>IF(Tabelle1[[#This Row],[Linke ES 2021]]="","",Tabelle1[[#This Row],[Linke ES 2021]]/Tabelle1[[#This Row],[Linke ZS 2021]])</f>
        <v>0.83910797969124939</v>
      </c>
      <c r="AM65" s="103">
        <v>0.10155215978823247</v>
      </c>
      <c r="AN65" s="103">
        <v>0.1280373128714361</v>
      </c>
      <c r="AO65" s="102">
        <f>IF(Tabelle1[[#This Row],[Grüne ES 2021]]="","",Tabelle1[[#This Row],[Grüne ES 2021]]/Tabelle1[[#This Row],[Grüne ZS 2021]])</f>
        <v>0.79314504116625972</v>
      </c>
      <c r="AP65" s="104">
        <v>7.145650342919023E-2</v>
      </c>
      <c r="AQ65" s="105">
        <v>0.10437072143233281</v>
      </c>
      <c r="AR65" s="215">
        <f>IF(Tabelle1[[#This Row],[FDP ES 2021]]="","",Tabelle1[[#This Row],[FDP ES 2021]]/Tabelle1[[#This Row],[FDP ZS 2021]])</f>
        <v>0.68464127150369447</v>
      </c>
      <c r="AS65" s="214">
        <v>168.7</v>
      </c>
      <c r="AT65" s="186">
        <v>31666</v>
      </c>
      <c r="AU65" s="186">
        <v>20268</v>
      </c>
      <c r="AV65" s="186">
        <v>8</v>
      </c>
      <c r="AW65" s="186">
        <v>613.29999999999995</v>
      </c>
      <c r="AX65" s="186">
        <v>7.7</v>
      </c>
      <c r="AY65" s="187">
        <v>13.5</v>
      </c>
      <c r="AZ65" s="114" t="s">
        <v>2120</v>
      </c>
      <c r="BA65" s="6"/>
      <c r="BB65" s="6"/>
      <c r="BC65" s="6"/>
      <c r="BD65" s="6"/>
      <c r="BE65" s="6"/>
      <c r="BF65" s="6"/>
      <c r="BG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16.5" customHeight="1">
      <c r="A66" s="90">
        <f>SUBTOTAL(103,$B$2:$B66)</f>
        <v>65</v>
      </c>
      <c r="B66" s="44" t="s">
        <v>697</v>
      </c>
      <c r="C66" s="201" t="s">
        <v>965</v>
      </c>
      <c r="D66" s="199" t="s">
        <v>8</v>
      </c>
      <c r="E66" s="189" t="s">
        <v>595</v>
      </c>
      <c r="F66" s="198" t="s">
        <v>44</v>
      </c>
      <c r="G66" s="219" t="str">
        <f>""</f>
        <v/>
      </c>
      <c r="H66" s="8"/>
      <c r="I66" s="8"/>
      <c r="J66" s="8" t="s">
        <v>927</v>
      </c>
      <c r="K66" s="11"/>
      <c r="L66" s="8" t="s">
        <v>922</v>
      </c>
      <c r="M66" s="53"/>
      <c r="N66" s="53"/>
      <c r="O66" s="9"/>
      <c r="P66" s="54"/>
      <c r="Q66" s="121" t="str">
        <f>""</f>
        <v/>
      </c>
      <c r="R66" s="55"/>
      <c r="S66" s="57"/>
      <c r="T66" s="147" t="str">
        <f>IF(MAX((AA66,AD66,AG66,AJ66,AM66,AP66))=AA66,"CDU",IF(MAX(AA66,AD66,AG66,AJ66,AM66,AP66)=AD66,"SPD",IF(MAX(AA66,AD66,AG66,AJ66,AM66,AP66)=AG66,"AfD",IF(MAX(AA66,AD66,AG66,AJ66,AM66,AP66)=AJ66,"Linke",IF(MAX(AA66,AD66,AG66,AJ66,AM66,AP66)=AM66,"Grüne","FDP")))))</f>
        <v>SPD</v>
      </c>
      <c r="U66" s="148" t="str">
        <f>IF(LARGE((AA66,AD66,AG66,AJ66,AM66,AP66),2)=AA66,"CDU",IF(LARGE((AA66,AD66,AG66,AJ66,AM66,AP66),2)=AD66,"SPD",IF(LARGE((AA66,AD66,AG66,AJ66,AM66,AP66),2)=AG66,"AfD",IF(LARGE((AA66,AD66,AG66,AJ66,AM66,AP66),2)=AJ66,"Linke",IF(LARGE((AA66,AD66,AG66,AJ66,AM66,AP66),2)=AM66,"Grüne","FDP")))))</f>
        <v>Grüne</v>
      </c>
      <c r="V66" s="148" t="str">
        <f>IF(LARGE((AA66,AD66,AG66,AJ66,AM66,AP66),3)=AA66,"CDU",IF(LARGE((AA66,AD66,AG66,AJ66,AM66,AP66),3)=AD66,"SPD",IF(LARGE((AA66,AD66,AG66,AJ66,AM66,AP66),3)=AG66,"AfD",IF(LARGE((AA66,AD66,AG66,AJ66,AM66,AP66),3)=AJ66,"Linke",IF(LARGE((AA66,AD66,AG66,AJ66,AM66,AP66),3)=AM66,"Grüne","FDP")))))</f>
        <v>CDU</v>
      </c>
      <c r="W66" s="148" t="str">
        <f>IF(LARGE((AA66,AD66,AG66,AJ66,AM66,AP66),4)=AA66,"CDU",IF(LARGE((AA66,AD66,AG66,AJ66,AM66,AP66),4)=AD66,"SPD",IF(LARGE((AA66,AD66,AG66,AJ66,AM66,AP66),4)=AG66,"AfD",IF(LARGE((AA66,AD66,AG66,AJ66,AM66,AP66),4)=AJ66,"Linke",IF(LARGE((AA66,AD66,AG66,AJ66,AM66,AP66),4)=AM66,"Grüne","FDP")))))</f>
        <v>FDP</v>
      </c>
      <c r="X66" s="148">
        <f>(LARGE((AA66,AD66,AG66,AJ66,AM66,AP66),1))-(LARGE((AA66,AD66,AG66,AJ66,AM66,AP66),2))</f>
        <v>0.17778886774058772</v>
      </c>
      <c r="Y66" s="148">
        <f>(LARGE((AA66,AD66,AG66,AJ66,AM66,AP66),1))-(LARGE((AA66,AD66,AG66,AJ66,AM66,AP66),3))</f>
        <v>0.18257624994197114</v>
      </c>
      <c r="Z66" s="234">
        <f>(LARGE((AA66,AD66,AG66,AJ66,AM66,AP66),1))-(LARGE((AA66,AD66,AG66,AJ66,AM66,AP66),4))</f>
        <v>0.30696114386518736</v>
      </c>
      <c r="AA66" s="236">
        <v>0.19900422450211225</v>
      </c>
      <c r="AB66" s="94">
        <v>0.18603303390321646</v>
      </c>
      <c r="AC66" s="95">
        <f>IF(Tabelle1[[#This Row],[CDU ES 2021]]="","",Tabelle1[[#This Row],[CDU ES 2021]]/Tabelle1[[#This Row],[CDU ZS 2021]])</f>
        <v>1.0697252005557467</v>
      </c>
      <c r="AD66" s="97">
        <v>0.38158047444408338</v>
      </c>
      <c r="AE66" s="97">
        <v>0.32008693132425386</v>
      </c>
      <c r="AF66" s="96">
        <f>IF(Tabelle1[[#This Row],[SPD ES 2021]]="","",Tabelle1[[#This Row],[SPD ES 2021]]/Tabelle1[[#This Row],[SPD ZS 2021]])</f>
        <v>1.1921151321780628</v>
      </c>
      <c r="AG66" s="99">
        <v>4.974235179425282E-2</v>
      </c>
      <c r="AH66" s="99">
        <v>5.1596638655462185E-2</v>
      </c>
      <c r="AI66" s="98">
        <f>IF(Tabelle1[[#This Row],[AfD ES 2021]]="","",Tabelle1[[#This Row],[AfD ES 2021]]/Tabelle1[[#This Row],[AfD ZS 2021]])</f>
        <v>0.96406186702216379</v>
      </c>
      <c r="AJ66" s="100">
        <v>5.909080358386333E-2</v>
      </c>
      <c r="AK66" s="100">
        <v>4.8356997971602436E-2</v>
      </c>
      <c r="AL66" s="101">
        <f>IF(Tabelle1[[#This Row],[Linke ES 2021]]="","",Tabelle1[[#This Row],[Linke ES 2021]]/Tabelle1[[#This Row],[Linke ZS 2021]])</f>
        <v>1.2219700573340864</v>
      </c>
      <c r="AM66" s="103">
        <v>0.20379160670349566</v>
      </c>
      <c r="AN66" s="103">
        <v>0.23714285714285716</v>
      </c>
      <c r="AO66" s="102">
        <f>IF(Tabelle1[[#This Row],[Grüne ES 2021]]="","",Tabelle1[[#This Row],[Grüne ES 2021]]/Tabelle1[[#This Row],[Grüne ZS 2021]])</f>
        <v>0.85936219694245153</v>
      </c>
      <c r="AP66" s="104">
        <v>7.4619330578896054E-2</v>
      </c>
      <c r="AQ66" s="105">
        <v>0.10242828165749059</v>
      </c>
      <c r="AR66" s="215">
        <f>IF(Tabelle1[[#This Row],[FDP ES 2021]]="","",Tabelle1[[#This Row],[FDP ES 2021]]/Tabelle1[[#This Row],[FDP ZS 2021]])</f>
        <v>0.72850319629899929</v>
      </c>
      <c r="AS66" s="214">
        <v>352.6</v>
      </c>
      <c r="AT66" s="186">
        <v>39934</v>
      </c>
      <c r="AU66" s="186">
        <v>21093</v>
      </c>
      <c r="AV66" s="186">
        <v>6.2</v>
      </c>
      <c r="AW66" s="186">
        <v>573.6</v>
      </c>
      <c r="AX66" s="186">
        <v>8.8000000000000007</v>
      </c>
      <c r="AY66" s="187">
        <v>10.8</v>
      </c>
      <c r="AZ66" s="114" t="s">
        <v>1679</v>
      </c>
      <c r="BA66" s="6"/>
      <c r="BB66" s="6"/>
      <c r="BC66" s="6"/>
      <c r="BD66" s="6"/>
      <c r="BE66" s="6"/>
      <c r="BF66" s="6"/>
      <c r="BG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6.5" customHeight="1">
      <c r="A67" s="90">
        <f>SUBTOTAL(103,$B$2:$B67)</f>
        <v>66</v>
      </c>
      <c r="B67" s="45" t="s">
        <v>932</v>
      </c>
      <c r="C67" s="203" t="s">
        <v>966</v>
      </c>
      <c r="D67" s="199" t="s">
        <v>8</v>
      </c>
      <c r="E67" s="189" t="s">
        <v>595</v>
      </c>
      <c r="F67" s="198" t="s">
        <v>44</v>
      </c>
      <c r="G67" s="219" t="str">
        <f>""</f>
        <v/>
      </c>
      <c r="H67" s="16" t="s">
        <v>2175</v>
      </c>
      <c r="I67" s="16" t="s">
        <v>2176</v>
      </c>
      <c r="J67" s="8" t="s">
        <v>927</v>
      </c>
      <c r="K67" s="11"/>
      <c r="L67" s="11" t="s">
        <v>921</v>
      </c>
      <c r="M67" s="53"/>
      <c r="N67" s="53"/>
      <c r="O67" s="9"/>
      <c r="P67" s="54"/>
      <c r="Q67" s="121" t="str">
        <f>""</f>
        <v/>
      </c>
      <c r="R67" s="55"/>
      <c r="S67" s="57"/>
      <c r="T67" s="147" t="str">
        <f>IF(MAX((AA67,AD67,AG67,AJ67,AM67,AP67))=AA67,"CDU",IF(MAX(AA67,AD67,AG67,AJ67,AM67,AP67)=AD67,"SPD",IF(MAX(AA67,AD67,AG67,AJ67,AM67,AP67)=AG67,"AfD",IF(MAX(AA67,AD67,AG67,AJ67,AM67,AP67)=AJ67,"Linke",IF(MAX(AA67,AD67,AG67,AJ67,AM67,AP67)=AM67,"Grüne","FDP")))))</f>
        <v>SPD</v>
      </c>
      <c r="U67" s="148" t="str">
        <f>IF(LARGE((AA67,AD67,AG67,AJ67,AM67,AP67),2)=AA67,"CDU",IF(LARGE((AA67,AD67,AG67,AJ67,AM67,AP67),2)=AD67,"SPD",IF(LARGE((AA67,AD67,AG67,AJ67,AM67,AP67),2)=AG67,"AfD",IF(LARGE((AA67,AD67,AG67,AJ67,AM67,AP67),2)=AJ67,"Linke",IF(LARGE((AA67,AD67,AG67,AJ67,AM67,AP67),2)=AM67,"Grüne","FDP")))))</f>
        <v>Grüne</v>
      </c>
      <c r="V67" s="148" t="str">
        <f>IF(LARGE((AA67,AD67,AG67,AJ67,AM67,AP67),3)=AA67,"CDU",IF(LARGE((AA67,AD67,AG67,AJ67,AM67,AP67),3)=AD67,"SPD",IF(LARGE((AA67,AD67,AG67,AJ67,AM67,AP67),3)=AG67,"AfD",IF(LARGE((AA67,AD67,AG67,AJ67,AM67,AP67),3)=AJ67,"Linke",IF(LARGE((AA67,AD67,AG67,AJ67,AM67,AP67),3)=AM67,"Grüne","FDP")))))</f>
        <v>CDU</v>
      </c>
      <c r="W67" s="148" t="str">
        <f>IF(LARGE((AA67,AD67,AG67,AJ67,AM67,AP67),4)=AA67,"CDU",IF(LARGE((AA67,AD67,AG67,AJ67,AM67,AP67),4)=AD67,"SPD",IF(LARGE((AA67,AD67,AG67,AJ67,AM67,AP67),4)=AG67,"AfD",IF(LARGE((AA67,AD67,AG67,AJ67,AM67,AP67),4)=AJ67,"Linke",IF(LARGE((AA67,AD67,AG67,AJ67,AM67,AP67),4)=AM67,"Grüne","FDP")))))</f>
        <v>FDP</v>
      </c>
      <c r="X67" s="148">
        <f>(LARGE((AA67,AD67,AG67,AJ67,AM67,AP67),1))-(LARGE((AA67,AD67,AG67,AJ67,AM67,AP67),2))</f>
        <v>0.17778886774058772</v>
      </c>
      <c r="Y67" s="148">
        <f>(LARGE((AA67,AD67,AG67,AJ67,AM67,AP67),1))-(LARGE((AA67,AD67,AG67,AJ67,AM67,AP67),3))</f>
        <v>0.18257624994197114</v>
      </c>
      <c r="Z67" s="234">
        <f>(LARGE((AA67,AD67,AG67,AJ67,AM67,AP67),1))-(LARGE((AA67,AD67,AG67,AJ67,AM67,AP67),4))</f>
        <v>0.30696114386518736</v>
      </c>
      <c r="AA67" s="236">
        <v>0.19900422450211225</v>
      </c>
      <c r="AB67" s="94">
        <v>0.18603303390321646</v>
      </c>
      <c r="AC67" s="95">
        <f>IF(Tabelle1[[#This Row],[CDU ES 2021]]="","",Tabelle1[[#This Row],[CDU ES 2021]]/Tabelle1[[#This Row],[CDU ZS 2021]])</f>
        <v>1.0697252005557467</v>
      </c>
      <c r="AD67" s="97">
        <v>0.38158047444408338</v>
      </c>
      <c r="AE67" s="97">
        <v>0.32008693132425386</v>
      </c>
      <c r="AF67" s="96">
        <f>IF(Tabelle1[[#This Row],[SPD ES 2021]]="","",Tabelle1[[#This Row],[SPD ES 2021]]/Tabelle1[[#This Row],[SPD ZS 2021]])</f>
        <v>1.1921151321780628</v>
      </c>
      <c r="AG67" s="99">
        <v>4.974235179425282E-2</v>
      </c>
      <c r="AH67" s="99">
        <v>5.1596638655462185E-2</v>
      </c>
      <c r="AI67" s="98">
        <f>IF(Tabelle1[[#This Row],[AfD ES 2021]]="","",Tabelle1[[#This Row],[AfD ES 2021]]/Tabelle1[[#This Row],[AfD ZS 2021]])</f>
        <v>0.96406186702216379</v>
      </c>
      <c r="AJ67" s="100">
        <v>5.909080358386333E-2</v>
      </c>
      <c r="AK67" s="100">
        <v>4.8356997971602436E-2</v>
      </c>
      <c r="AL67" s="101">
        <f>IF(Tabelle1[[#This Row],[Linke ES 2021]]="","",Tabelle1[[#This Row],[Linke ES 2021]]/Tabelle1[[#This Row],[Linke ZS 2021]])</f>
        <v>1.2219700573340864</v>
      </c>
      <c r="AM67" s="103">
        <v>0.20379160670349566</v>
      </c>
      <c r="AN67" s="103">
        <v>0.23714285714285716</v>
      </c>
      <c r="AO67" s="102">
        <f>IF(Tabelle1[[#This Row],[Grüne ES 2021]]="","",Tabelle1[[#This Row],[Grüne ES 2021]]/Tabelle1[[#This Row],[Grüne ZS 2021]])</f>
        <v>0.85936219694245153</v>
      </c>
      <c r="AP67" s="104">
        <v>7.4619330578896054E-2</v>
      </c>
      <c r="AQ67" s="105">
        <v>0.10242828165749059</v>
      </c>
      <c r="AR67" s="215">
        <f>IF(Tabelle1[[#This Row],[FDP ES 2021]]="","",Tabelle1[[#This Row],[FDP ES 2021]]/Tabelle1[[#This Row],[FDP ZS 2021]])</f>
        <v>0.72850319629899929</v>
      </c>
      <c r="AS67" s="214">
        <v>352.6</v>
      </c>
      <c r="AT67" s="186">
        <v>39934</v>
      </c>
      <c r="AU67" s="186">
        <v>21093</v>
      </c>
      <c r="AV67" s="186">
        <v>6.2</v>
      </c>
      <c r="AW67" s="186">
        <v>573.6</v>
      </c>
      <c r="AX67" s="186">
        <v>8.8000000000000007</v>
      </c>
      <c r="AY67" s="187">
        <v>10.8</v>
      </c>
      <c r="AZ67" s="114" t="s">
        <v>1580</v>
      </c>
      <c r="BA67" s="6"/>
      <c r="BB67" s="6"/>
      <c r="BC67" s="6"/>
      <c r="BD67" s="6"/>
      <c r="BE67" s="6"/>
      <c r="BF67" s="6"/>
      <c r="BG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6.5" customHeight="1">
      <c r="A68" s="90">
        <f>SUBTOTAL(103,$B$2:$B68)</f>
        <v>67</v>
      </c>
      <c r="B68" s="49" t="s">
        <v>941</v>
      </c>
      <c r="C68" s="207" t="s">
        <v>967</v>
      </c>
      <c r="D68" s="199" t="s">
        <v>8</v>
      </c>
      <c r="E68" s="189" t="s">
        <v>595</v>
      </c>
      <c r="F68" s="198" t="s">
        <v>44</v>
      </c>
      <c r="G68" s="221" t="s">
        <v>2188</v>
      </c>
      <c r="H68" s="184" t="s">
        <v>2173</v>
      </c>
      <c r="I68" s="8"/>
      <c r="J68" s="8" t="s">
        <v>927</v>
      </c>
      <c r="K68" s="11"/>
      <c r="L68" s="11" t="s">
        <v>922</v>
      </c>
      <c r="M68" s="53"/>
      <c r="N68" s="53"/>
      <c r="O68" s="9"/>
      <c r="P68" s="54"/>
      <c r="Q68" s="121" t="str">
        <f>""</f>
        <v/>
      </c>
      <c r="R68" s="55"/>
      <c r="S68" s="57"/>
      <c r="T68" s="147" t="str">
        <f>IF(MAX((AA68,AD68,AG68,AJ68,AM68,AP68))=AA68,"CDU",IF(MAX(AA68,AD68,AG68,AJ68,AM68,AP68)=AD68,"SPD",IF(MAX(AA68,AD68,AG68,AJ68,AM68,AP68)=AG68,"AfD",IF(MAX(AA68,AD68,AG68,AJ68,AM68,AP68)=AJ68,"Linke",IF(MAX(AA68,AD68,AG68,AJ68,AM68,AP68)=AM68,"Grüne","FDP")))))</f>
        <v>SPD</v>
      </c>
      <c r="U68" s="148" t="str">
        <f>IF(LARGE((AA68,AD68,AG68,AJ68,AM68,AP68),2)=AA68,"CDU",IF(LARGE((AA68,AD68,AG68,AJ68,AM68,AP68),2)=AD68,"SPD",IF(LARGE((AA68,AD68,AG68,AJ68,AM68,AP68),2)=AG68,"AfD",IF(LARGE((AA68,AD68,AG68,AJ68,AM68,AP68),2)=AJ68,"Linke",IF(LARGE((AA68,AD68,AG68,AJ68,AM68,AP68),2)=AM68,"Grüne","FDP")))))</f>
        <v>Grüne</v>
      </c>
      <c r="V68" s="148" t="str">
        <f>IF(LARGE((AA68,AD68,AG68,AJ68,AM68,AP68),3)=AA68,"CDU",IF(LARGE((AA68,AD68,AG68,AJ68,AM68,AP68),3)=AD68,"SPD",IF(LARGE((AA68,AD68,AG68,AJ68,AM68,AP68),3)=AG68,"AfD",IF(LARGE((AA68,AD68,AG68,AJ68,AM68,AP68),3)=AJ68,"Linke",IF(LARGE((AA68,AD68,AG68,AJ68,AM68,AP68),3)=AM68,"Grüne","FDP")))))</f>
        <v>CDU</v>
      </c>
      <c r="W68" s="148" t="str">
        <f>IF(LARGE((AA68,AD68,AG68,AJ68,AM68,AP68),4)=AA68,"CDU",IF(LARGE((AA68,AD68,AG68,AJ68,AM68,AP68),4)=AD68,"SPD",IF(LARGE((AA68,AD68,AG68,AJ68,AM68,AP68),4)=AG68,"AfD",IF(LARGE((AA68,AD68,AG68,AJ68,AM68,AP68),4)=AJ68,"Linke",IF(LARGE((AA68,AD68,AG68,AJ68,AM68,AP68),4)=AM68,"Grüne","FDP")))))</f>
        <v>FDP</v>
      </c>
      <c r="X68" s="148">
        <f>(LARGE((AA68,AD68,AG68,AJ68,AM68,AP68),1))-(LARGE((AA68,AD68,AG68,AJ68,AM68,AP68),2))</f>
        <v>0.17778886774058772</v>
      </c>
      <c r="Y68" s="148">
        <f>(LARGE((AA68,AD68,AG68,AJ68,AM68,AP68),1))-(LARGE((AA68,AD68,AG68,AJ68,AM68,AP68),3))</f>
        <v>0.18257624994197114</v>
      </c>
      <c r="Z68" s="234">
        <f>(LARGE((AA68,AD68,AG68,AJ68,AM68,AP68),1))-(LARGE((AA68,AD68,AG68,AJ68,AM68,AP68),4))</f>
        <v>0.30696114386518736</v>
      </c>
      <c r="AA68" s="236">
        <v>0.19900422450211225</v>
      </c>
      <c r="AB68" s="94">
        <v>0.18603303390321646</v>
      </c>
      <c r="AC68" s="95">
        <f>IF(Tabelle1[[#This Row],[CDU ES 2021]]="","",Tabelle1[[#This Row],[CDU ES 2021]]/Tabelle1[[#This Row],[CDU ZS 2021]])</f>
        <v>1.0697252005557467</v>
      </c>
      <c r="AD68" s="97">
        <v>0.38158047444408338</v>
      </c>
      <c r="AE68" s="97">
        <v>0.32008693132425386</v>
      </c>
      <c r="AF68" s="96">
        <f>IF(Tabelle1[[#This Row],[SPD ES 2021]]="","",Tabelle1[[#This Row],[SPD ES 2021]]/Tabelle1[[#This Row],[SPD ZS 2021]])</f>
        <v>1.1921151321780628</v>
      </c>
      <c r="AG68" s="99">
        <v>4.974235179425282E-2</v>
      </c>
      <c r="AH68" s="99">
        <v>5.1596638655462185E-2</v>
      </c>
      <c r="AI68" s="98">
        <f>IF(Tabelle1[[#This Row],[AfD ES 2021]]="","",Tabelle1[[#This Row],[AfD ES 2021]]/Tabelle1[[#This Row],[AfD ZS 2021]])</f>
        <v>0.96406186702216379</v>
      </c>
      <c r="AJ68" s="100">
        <v>5.909080358386333E-2</v>
      </c>
      <c r="AK68" s="100">
        <v>4.8356997971602436E-2</v>
      </c>
      <c r="AL68" s="101">
        <f>IF(Tabelle1[[#This Row],[Linke ES 2021]]="","",Tabelle1[[#This Row],[Linke ES 2021]]/Tabelle1[[#This Row],[Linke ZS 2021]])</f>
        <v>1.2219700573340864</v>
      </c>
      <c r="AM68" s="103">
        <v>0.20379160670349566</v>
      </c>
      <c r="AN68" s="103">
        <v>0.23714285714285716</v>
      </c>
      <c r="AO68" s="102">
        <f>IF(Tabelle1[[#This Row],[Grüne ES 2021]]="","",Tabelle1[[#This Row],[Grüne ES 2021]]/Tabelle1[[#This Row],[Grüne ZS 2021]])</f>
        <v>0.85936219694245153</v>
      </c>
      <c r="AP68" s="104">
        <v>7.4619330578896054E-2</v>
      </c>
      <c r="AQ68" s="105">
        <v>0.10242828165749059</v>
      </c>
      <c r="AR68" s="215">
        <f>IF(Tabelle1[[#This Row],[FDP ES 2021]]="","",Tabelle1[[#This Row],[FDP ES 2021]]/Tabelle1[[#This Row],[FDP ZS 2021]])</f>
        <v>0.72850319629899929</v>
      </c>
      <c r="AS68" s="214">
        <v>352.6</v>
      </c>
      <c r="AT68" s="186">
        <v>39934</v>
      </c>
      <c r="AU68" s="186">
        <v>21093</v>
      </c>
      <c r="AV68" s="186">
        <v>6.2</v>
      </c>
      <c r="AW68" s="186">
        <v>573.6</v>
      </c>
      <c r="AX68" s="186">
        <v>8.8000000000000007</v>
      </c>
      <c r="AY68" s="187">
        <v>10.8</v>
      </c>
      <c r="AZ68" s="114" t="s">
        <v>2144</v>
      </c>
      <c r="BA68" s="6"/>
      <c r="BB68" s="6"/>
      <c r="BC68" s="6"/>
      <c r="BD68" s="6"/>
      <c r="BE68" s="6"/>
      <c r="BF68" s="6"/>
      <c r="BG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6.5" customHeight="1">
      <c r="A69" s="90">
        <f>SUBTOTAL(103,$B$2:$B69)</f>
        <v>68</v>
      </c>
      <c r="B69" s="48" t="s">
        <v>669</v>
      </c>
      <c r="C69" s="206" t="s">
        <v>716</v>
      </c>
      <c r="D69" s="199" t="s">
        <v>8</v>
      </c>
      <c r="E69" s="190" t="s">
        <v>595</v>
      </c>
      <c r="F69" s="198" t="s">
        <v>44</v>
      </c>
      <c r="G69" s="219" t="str">
        <f>""</f>
        <v/>
      </c>
      <c r="H69" s="8"/>
      <c r="I69" s="8"/>
      <c r="J69" s="8" t="s">
        <v>924</v>
      </c>
      <c r="K69" s="8"/>
      <c r="L69" s="8" t="s">
        <v>922</v>
      </c>
      <c r="M69" s="53"/>
      <c r="N69" s="53"/>
      <c r="O69" s="9"/>
      <c r="P69" s="54"/>
      <c r="Q69" s="121" t="str">
        <f>""</f>
        <v/>
      </c>
      <c r="R69" s="55"/>
      <c r="S69" s="57"/>
      <c r="T69" s="147" t="str">
        <f>IF(MAX((AA69,AD69,AG69,AJ69,AM69,AP69))=AA69,"CDU",IF(MAX(AA69,AD69,AG69,AJ69,AM69,AP69)=AD69,"SPD",IF(MAX(AA69,AD69,AG69,AJ69,AM69,AP69)=AG69,"AfD",IF(MAX(AA69,AD69,AG69,AJ69,AM69,AP69)=AJ69,"Linke",IF(MAX(AA69,AD69,AG69,AJ69,AM69,AP69)=AM69,"Grüne","FDP")))))</f>
        <v>SPD</v>
      </c>
      <c r="U69" s="148" t="str">
        <f>IF(LARGE((AA69,AD69,AG69,AJ69,AM69,AP69),2)=AA69,"CDU",IF(LARGE((AA69,AD69,AG69,AJ69,AM69,AP69),2)=AD69,"SPD",IF(LARGE((AA69,AD69,AG69,AJ69,AM69,AP69),2)=AG69,"AfD",IF(LARGE((AA69,AD69,AG69,AJ69,AM69,AP69),2)=AJ69,"Linke",IF(LARGE((AA69,AD69,AG69,AJ69,AM69,AP69),2)=AM69,"Grüne","FDP")))))</f>
        <v>Grüne</v>
      </c>
      <c r="V69" s="148" t="str">
        <f>IF(LARGE((AA69,AD69,AG69,AJ69,AM69,AP69),3)=AA69,"CDU",IF(LARGE((AA69,AD69,AG69,AJ69,AM69,AP69),3)=AD69,"SPD",IF(LARGE((AA69,AD69,AG69,AJ69,AM69,AP69),3)=AG69,"AfD",IF(LARGE((AA69,AD69,AG69,AJ69,AM69,AP69),3)=AJ69,"Linke",IF(LARGE((AA69,AD69,AG69,AJ69,AM69,AP69),3)=AM69,"Grüne","FDP")))))</f>
        <v>CDU</v>
      </c>
      <c r="W69" s="148" t="str">
        <f>IF(LARGE((AA69,AD69,AG69,AJ69,AM69,AP69),4)=AA69,"CDU",IF(LARGE((AA69,AD69,AG69,AJ69,AM69,AP69),4)=AD69,"SPD",IF(LARGE((AA69,AD69,AG69,AJ69,AM69,AP69),4)=AG69,"AfD",IF(LARGE((AA69,AD69,AG69,AJ69,AM69,AP69),4)=AJ69,"Linke",IF(LARGE((AA69,AD69,AG69,AJ69,AM69,AP69),4)=AM69,"Grüne","FDP")))))</f>
        <v>FDP</v>
      </c>
      <c r="X69" s="148">
        <f>(LARGE((AA69,AD69,AG69,AJ69,AM69,AP69),1))-(LARGE((AA69,AD69,AG69,AJ69,AM69,AP69),2))</f>
        <v>0.17778886774058772</v>
      </c>
      <c r="Y69" s="148">
        <f>(LARGE((AA69,AD69,AG69,AJ69,AM69,AP69),1))-(LARGE((AA69,AD69,AG69,AJ69,AM69,AP69),3))</f>
        <v>0.18257624994197114</v>
      </c>
      <c r="Z69" s="234">
        <f>(LARGE((AA69,AD69,AG69,AJ69,AM69,AP69),1))-(LARGE((AA69,AD69,AG69,AJ69,AM69,AP69),4))</f>
        <v>0.30696114386518736</v>
      </c>
      <c r="AA69" s="236">
        <v>0.19900422450211225</v>
      </c>
      <c r="AB69" s="94">
        <v>0.18603303390321646</v>
      </c>
      <c r="AC69" s="95">
        <f>IF(Tabelle1[[#This Row],[CDU ES 2021]]="","",Tabelle1[[#This Row],[CDU ES 2021]]/Tabelle1[[#This Row],[CDU ZS 2021]])</f>
        <v>1.0697252005557467</v>
      </c>
      <c r="AD69" s="97">
        <v>0.38158047444408338</v>
      </c>
      <c r="AE69" s="97">
        <v>0.32008693132425386</v>
      </c>
      <c r="AF69" s="96">
        <f>IF(Tabelle1[[#This Row],[SPD ES 2021]]="","",Tabelle1[[#This Row],[SPD ES 2021]]/Tabelle1[[#This Row],[SPD ZS 2021]])</f>
        <v>1.1921151321780628</v>
      </c>
      <c r="AG69" s="99">
        <v>4.974235179425282E-2</v>
      </c>
      <c r="AH69" s="99">
        <v>5.1596638655462185E-2</v>
      </c>
      <c r="AI69" s="98">
        <f>IF(Tabelle1[[#This Row],[AfD ES 2021]]="","",Tabelle1[[#This Row],[AfD ES 2021]]/Tabelle1[[#This Row],[AfD ZS 2021]])</f>
        <v>0.96406186702216379</v>
      </c>
      <c r="AJ69" s="100">
        <v>5.909080358386333E-2</v>
      </c>
      <c r="AK69" s="100">
        <v>4.8356997971602436E-2</v>
      </c>
      <c r="AL69" s="101">
        <f>IF(Tabelle1[[#This Row],[Linke ES 2021]]="","",Tabelle1[[#This Row],[Linke ES 2021]]/Tabelle1[[#This Row],[Linke ZS 2021]])</f>
        <v>1.2219700573340864</v>
      </c>
      <c r="AM69" s="103">
        <v>0.20379160670349566</v>
      </c>
      <c r="AN69" s="103">
        <v>0.23714285714285716</v>
      </c>
      <c r="AO69" s="102">
        <f>IF(Tabelle1[[#This Row],[Grüne ES 2021]]="","",Tabelle1[[#This Row],[Grüne ES 2021]]/Tabelle1[[#This Row],[Grüne ZS 2021]])</f>
        <v>0.85936219694245153</v>
      </c>
      <c r="AP69" s="104">
        <v>7.4619330578896054E-2</v>
      </c>
      <c r="AQ69" s="105">
        <v>0.10242828165749059</v>
      </c>
      <c r="AR69" s="215">
        <f>IF(Tabelle1[[#This Row],[FDP ES 2021]]="","",Tabelle1[[#This Row],[FDP ES 2021]]/Tabelle1[[#This Row],[FDP ZS 2021]])</f>
        <v>0.72850319629899929</v>
      </c>
      <c r="AS69" s="214">
        <v>352.6</v>
      </c>
      <c r="AT69" s="186">
        <v>39934</v>
      </c>
      <c r="AU69" s="186">
        <v>21093</v>
      </c>
      <c r="AV69" s="186">
        <v>6.2</v>
      </c>
      <c r="AW69" s="186">
        <v>573.6</v>
      </c>
      <c r="AX69" s="186">
        <v>8.8000000000000007</v>
      </c>
      <c r="AY69" s="187">
        <v>10.8</v>
      </c>
      <c r="AZ69" s="114" t="s">
        <v>2005</v>
      </c>
      <c r="BA69" s="6"/>
      <c r="BB69" s="6"/>
      <c r="BC69" s="6"/>
      <c r="BD69" s="6"/>
      <c r="BE69" s="6"/>
      <c r="BF69" s="6"/>
      <c r="BG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6.5" customHeight="1">
      <c r="A70" s="90">
        <f>SUBTOTAL(103,$B$2:$B70)</f>
        <v>69</v>
      </c>
      <c r="B70" s="46" t="s">
        <v>930</v>
      </c>
      <c r="C70" s="204" t="s">
        <v>968</v>
      </c>
      <c r="D70" s="199" t="s">
        <v>8</v>
      </c>
      <c r="E70" s="189" t="s">
        <v>594</v>
      </c>
      <c r="F70" s="222" t="s">
        <v>45</v>
      </c>
      <c r="G70" s="224" t="s">
        <v>2168</v>
      </c>
      <c r="H70" s="8"/>
      <c r="I70" s="8"/>
      <c r="J70" s="8" t="s">
        <v>927</v>
      </c>
      <c r="K70" s="11"/>
      <c r="L70" s="11" t="s">
        <v>922</v>
      </c>
      <c r="M70" s="53"/>
      <c r="N70" s="53"/>
      <c r="O70" s="9"/>
      <c r="P70" s="54"/>
      <c r="Q70" s="121" t="str">
        <f>""</f>
        <v/>
      </c>
      <c r="R70" s="55"/>
      <c r="S70" s="57"/>
      <c r="T70" s="147" t="str">
        <f>IF(MAX((AA70,AD70,AG70,AJ70,AM70,AP70))=AA70,"CDU",IF(MAX(AA70,AD70,AG70,AJ70,AM70,AP70)=AD70,"SPD",IF(MAX(AA70,AD70,AG70,AJ70,AM70,AP70)=AG70,"AfD",IF(MAX(AA70,AD70,AG70,AJ70,AM70,AP70)=AJ70,"Linke",IF(MAX(AA70,AD70,AG70,AJ70,AM70,AP70)=AM70,"Grüne","FDP")))))</f>
        <v>SPD</v>
      </c>
      <c r="U70" s="148" t="str">
        <f>IF(LARGE((AA70,AD70,AG70,AJ70,AM70,AP70),2)=AA70,"CDU",IF(LARGE((AA70,AD70,AG70,AJ70,AM70,AP70),2)=AD70,"SPD",IF(LARGE((AA70,AD70,AG70,AJ70,AM70,AP70),2)=AG70,"AfD",IF(LARGE((AA70,AD70,AG70,AJ70,AM70,AP70),2)=AJ70,"Linke",IF(LARGE((AA70,AD70,AG70,AJ70,AM70,AP70),2)=AM70,"Grüne","FDP")))))</f>
        <v>CDU</v>
      </c>
      <c r="V70" s="148" t="str">
        <f>IF(LARGE((AA70,AD70,AG70,AJ70,AM70,AP70),3)=AA70,"CDU",IF(LARGE((AA70,AD70,AG70,AJ70,AM70,AP70),3)=AD70,"SPD",IF(LARGE((AA70,AD70,AG70,AJ70,AM70,AP70),3)=AG70,"AfD",IF(LARGE((AA70,AD70,AG70,AJ70,AM70,AP70),3)=AJ70,"Linke",IF(LARGE((AA70,AD70,AG70,AJ70,AM70,AP70),3)=AM70,"Grüne","FDP")))))</f>
        <v>Grüne</v>
      </c>
      <c r="W70" s="148" t="str">
        <f>IF(LARGE((AA70,AD70,AG70,AJ70,AM70,AP70),4)=AA70,"CDU",IF(LARGE((AA70,AD70,AG70,AJ70,AM70,AP70),4)=AD70,"SPD",IF(LARGE((AA70,AD70,AG70,AJ70,AM70,AP70),4)=AG70,"AfD",IF(LARGE((AA70,AD70,AG70,AJ70,AM70,AP70),4)=AJ70,"Linke",IF(LARGE((AA70,AD70,AG70,AJ70,AM70,AP70),4)=AM70,"Grüne","FDP")))))</f>
        <v>FDP</v>
      </c>
      <c r="X70" s="148">
        <f>(LARGE((AA70,AD70,AG70,AJ70,AM70,AP70),1))-(LARGE((AA70,AD70,AG70,AJ70,AM70,AP70),2))</f>
        <v>0.1171004865038402</v>
      </c>
      <c r="Y70" s="148">
        <f>(LARGE((AA70,AD70,AG70,AJ70,AM70,AP70),1))-(LARGE((AA70,AD70,AG70,AJ70,AM70,AP70),3))</f>
        <v>0.23568888449855532</v>
      </c>
      <c r="Z70" s="234">
        <f>(LARGE((AA70,AD70,AG70,AJ70,AM70,AP70),1))-(LARGE((AA70,AD70,AG70,AJ70,AM70,AP70),4))</f>
        <v>0.25991529400143237</v>
      </c>
      <c r="AA70" s="236">
        <v>0.24948756575210529</v>
      </c>
      <c r="AB70" s="94">
        <v>0.22600796753783348</v>
      </c>
      <c r="AC70" s="95">
        <f>IF(Tabelle1[[#This Row],[CDU ES 2021]]="","",Tabelle1[[#This Row],[CDU ES 2021]]/Tabelle1[[#This Row],[CDU ZS 2021]])</f>
        <v>1.1038883649548388</v>
      </c>
      <c r="AD70" s="97">
        <v>0.36658805225594548</v>
      </c>
      <c r="AE70" s="97">
        <v>0.3430049704609085</v>
      </c>
      <c r="AF70" s="96">
        <f>IF(Tabelle1[[#This Row],[SPD ES 2021]]="","",Tabelle1[[#This Row],[SPD ES 2021]]/Tabelle1[[#This Row],[SPD ZS 2021]])</f>
        <v>1.0687543441815071</v>
      </c>
      <c r="AG70" s="99">
        <v>7.4080705307090114E-2</v>
      </c>
      <c r="AH70" s="99">
        <v>8.0088555606260561E-2</v>
      </c>
      <c r="AI70" s="98">
        <f>IF(Tabelle1[[#This Row],[AfD ES 2021]]="","",Tabelle1[[#This Row],[AfD ES 2021]]/Tabelle1[[#This Row],[AfD ZS 2021]])</f>
        <v>0.92498490884631701</v>
      </c>
      <c r="AJ70" s="100">
        <v>3.0443533450225966E-2</v>
      </c>
      <c r="AK70" s="100">
        <v>3.1117798690166381E-2</v>
      </c>
      <c r="AL70" s="101">
        <f>IF(Tabelle1[[#This Row],[Linke ES 2021]]="","",Tabelle1[[#This Row],[Linke ES 2021]]/Tabelle1[[#This Row],[Linke ZS 2021]])</f>
        <v>0.9783318464569446</v>
      </c>
      <c r="AM70" s="103">
        <v>0.13089916775739016</v>
      </c>
      <c r="AN70" s="103">
        <v>0.1478372944905586</v>
      </c>
      <c r="AO70" s="102">
        <f>IF(Tabelle1[[#This Row],[Grüne ES 2021]]="","",Tabelle1[[#This Row],[Grüne ES 2021]]/Tabelle1[[#This Row],[Grüne ZS 2021]])</f>
        <v>0.88542724086275693</v>
      </c>
      <c r="AP70" s="104">
        <v>0.10667275825451313</v>
      </c>
      <c r="AQ70" s="105">
        <v>0.11452410611872371</v>
      </c>
      <c r="AR70" s="215">
        <f>IF(Tabelle1[[#This Row],[FDP ES 2021]]="","",Tabelle1[[#This Row],[FDP ES 2021]]/Tabelle1[[#This Row],[FDP ZS 2021]])</f>
        <v>0.93144370971058854</v>
      </c>
      <c r="AS70" s="214">
        <v>152.19999999999999</v>
      </c>
      <c r="AT70" s="186">
        <v>26384</v>
      </c>
      <c r="AU70" s="186">
        <v>21890</v>
      </c>
      <c r="AV70" s="186">
        <v>6.5</v>
      </c>
      <c r="AW70" s="186">
        <v>603.5</v>
      </c>
      <c r="AX70" s="186">
        <v>7.6</v>
      </c>
      <c r="AY70" s="187">
        <v>11.5</v>
      </c>
      <c r="AZ70" s="114" t="s">
        <v>1754</v>
      </c>
      <c r="BA70" s="6"/>
      <c r="BB70" s="6"/>
      <c r="BC70" s="6"/>
      <c r="BD70" s="6"/>
      <c r="BE70" s="6"/>
      <c r="BF70" s="6"/>
      <c r="BG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6.5" customHeight="1">
      <c r="A71" s="90">
        <f>SUBTOTAL(103,$B$2:$B71)</f>
        <v>70</v>
      </c>
      <c r="B71" s="48" t="s">
        <v>669</v>
      </c>
      <c r="C71" s="206" t="s">
        <v>717</v>
      </c>
      <c r="D71" s="200" t="s">
        <v>8</v>
      </c>
      <c r="E71" s="188" t="s">
        <v>594</v>
      </c>
      <c r="F71" s="222" t="s">
        <v>45</v>
      </c>
      <c r="G71" s="219" t="str">
        <f>""</f>
        <v/>
      </c>
      <c r="H71" s="42" t="s">
        <v>2179</v>
      </c>
      <c r="I71" s="42" t="s">
        <v>2179</v>
      </c>
      <c r="J71" s="8" t="s">
        <v>924</v>
      </c>
      <c r="K71" s="10"/>
      <c r="L71" s="10" t="s">
        <v>922</v>
      </c>
      <c r="M71" s="67"/>
      <c r="N71" s="67"/>
      <c r="O71" s="59"/>
      <c r="P71" s="83"/>
      <c r="Q71" s="121" t="str">
        <f>""</f>
        <v/>
      </c>
      <c r="R71" s="60"/>
      <c r="S71" s="61"/>
      <c r="T71" s="147" t="str">
        <f>IF(MAX((AA71,AD71,AG71,AJ71,AM71,AP71))=AA71,"CDU",IF(MAX(AA71,AD71,AG71,AJ71,AM71,AP71)=AD71,"SPD",IF(MAX(AA71,AD71,AG71,AJ71,AM71,AP71)=AG71,"AfD",IF(MAX(AA71,AD71,AG71,AJ71,AM71,AP71)=AJ71,"Linke",IF(MAX(AA71,AD71,AG71,AJ71,AM71,AP71)=AM71,"Grüne","FDP")))))</f>
        <v>SPD</v>
      </c>
      <c r="U71" s="148" t="str">
        <f>IF(LARGE((AA71,AD71,AG71,AJ71,AM71,AP71),2)=AA71,"CDU",IF(LARGE((AA71,AD71,AG71,AJ71,AM71,AP71),2)=AD71,"SPD",IF(LARGE((AA71,AD71,AG71,AJ71,AM71,AP71),2)=AG71,"AfD",IF(LARGE((AA71,AD71,AG71,AJ71,AM71,AP71),2)=AJ71,"Linke",IF(LARGE((AA71,AD71,AG71,AJ71,AM71,AP71),2)=AM71,"Grüne","FDP")))))</f>
        <v>CDU</v>
      </c>
      <c r="V71" s="148" t="str">
        <f>IF(LARGE((AA71,AD71,AG71,AJ71,AM71,AP71),3)=AA71,"CDU",IF(LARGE((AA71,AD71,AG71,AJ71,AM71,AP71),3)=AD71,"SPD",IF(LARGE((AA71,AD71,AG71,AJ71,AM71,AP71),3)=AG71,"AfD",IF(LARGE((AA71,AD71,AG71,AJ71,AM71,AP71),3)=AJ71,"Linke",IF(LARGE((AA71,AD71,AG71,AJ71,AM71,AP71),3)=AM71,"Grüne","FDP")))))</f>
        <v>Grüne</v>
      </c>
      <c r="W71" s="148" t="str">
        <f>IF(LARGE((AA71,AD71,AG71,AJ71,AM71,AP71),4)=AA71,"CDU",IF(LARGE((AA71,AD71,AG71,AJ71,AM71,AP71),4)=AD71,"SPD",IF(LARGE((AA71,AD71,AG71,AJ71,AM71,AP71),4)=AG71,"AfD",IF(LARGE((AA71,AD71,AG71,AJ71,AM71,AP71),4)=AJ71,"Linke",IF(LARGE((AA71,AD71,AG71,AJ71,AM71,AP71),4)=AM71,"Grüne","FDP")))))</f>
        <v>FDP</v>
      </c>
      <c r="X71" s="148">
        <f>(LARGE((AA71,AD71,AG71,AJ71,AM71,AP71),1))-(LARGE((AA71,AD71,AG71,AJ71,AM71,AP71),2))</f>
        <v>0.1171004865038402</v>
      </c>
      <c r="Y71" s="148">
        <f>(LARGE((AA71,AD71,AG71,AJ71,AM71,AP71),1))-(LARGE((AA71,AD71,AG71,AJ71,AM71,AP71),3))</f>
        <v>0.23568888449855532</v>
      </c>
      <c r="Z71" s="234">
        <f>(LARGE((AA71,AD71,AG71,AJ71,AM71,AP71),1))-(LARGE((AA71,AD71,AG71,AJ71,AM71,AP71),4))</f>
        <v>0.25991529400143237</v>
      </c>
      <c r="AA71" s="236">
        <v>0.24948756575210529</v>
      </c>
      <c r="AB71" s="94">
        <v>0.22600796753783348</v>
      </c>
      <c r="AC71" s="95">
        <f>IF(Tabelle1[[#This Row],[CDU ES 2021]]="","",Tabelle1[[#This Row],[CDU ES 2021]]/Tabelle1[[#This Row],[CDU ZS 2021]])</f>
        <v>1.1038883649548388</v>
      </c>
      <c r="AD71" s="97">
        <v>0.36658805225594548</v>
      </c>
      <c r="AE71" s="97">
        <v>0.3430049704609085</v>
      </c>
      <c r="AF71" s="96">
        <f>IF(Tabelle1[[#This Row],[SPD ES 2021]]="","",Tabelle1[[#This Row],[SPD ES 2021]]/Tabelle1[[#This Row],[SPD ZS 2021]])</f>
        <v>1.0687543441815071</v>
      </c>
      <c r="AG71" s="99">
        <v>7.4080705307090114E-2</v>
      </c>
      <c r="AH71" s="99">
        <v>8.0088555606260561E-2</v>
      </c>
      <c r="AI71" s="98">
        <f>IF(Tabelle1[[#This Row],[AfD ES 2021]]="","",Tabelle1[[#This Row],[AfD ES 2021]]/Tabelle1[[#This Row],[AfD ZS 2021]])</f>
        <v>0.92498490884631701</v>
      </c>
      <c r="AJ71" s="100">
        <v>3.0443533450225966E-2</v>
      </c>
      <c r="AK71" s="100">
        <v>3.1117798690166381E-2</v>
      </c>
      <c r="AL71" s="101">
        <f>IF(Tabelle1[[#This Row],[Linke ES 2021]]="","",Tabelle1[[#This Row],[Linke ES 2021]]/Tabelle1[[#This Row],[Linke ZS 2021]])</f>
        <v>0.9783318464569446</v>
      </c>
      <c r="AM71" s="103">
        <v>0.13089916775739016</v>
      </c>
      <c r="AN71" s="103">
        <v>0.1478372944905586</v>
      </c>
      <c r="AO71" s="102">
        <f>IF(Tabelle1[[#This Row],[Grüne ES 2021]]="","",Tabelle1[[#This Row],[Grüne ES 2021]]/Tabelle1[[#This Row],[Grüne ZS 2021]])</f>
        <v>0.88542724086275693</v>
      </c>
      <c r="AP71" s="104">
        <v>0.10667275825451313</v>
      </c>
      <c r="AQ71" s="105">
        <v>0.11452410611872371</v>
      </c>
      <c r="AR71" s="215">
        <f>IF(Tabelle1[[#This Row],[FDP ES 2021]]="","",Tabelle1[[#This Row],[FDP ES 2021]]/Tabelle1[[#This Row],[FDP ZS 2021]])</f>
        <v>0.93144370971058854</v>
      </c>
      <c r="AS71" s="214">
        <v>152.19999999999999</v>
      </c>
      <c r="AT71" s="186">
        <v>26384</v>
      </c>
      <c r="AU71" s="186">
        <v>21890</v>
      </c>
      <c r="AV71" s="186">
        <v>6.5</v>
      </c>
      <c r="AW71" s="186">
        <v>603.5</v>
      </c>
      <c r="AX71" s="186">
        <v>7.6</v>
      </c>
      <c r="AY71" s="187">
        <v>11.5</v>
      </c>
      <c r="AZ71" s="114" t="s">
        <v>1947</v>
      </c>
      <c r="BA71" s="6"/>
      <c r="BB71" s="6"/>
      <c r="BC71" s="6"/>
      <c r="BD71" s="6"/>
      <c r="BE71" s="6"/>
      <c r="BF71" s="6"/>
      <c r="BG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6.5" customHeight="1">
      <c r="A72" s="90">
        <f>SUBTOTAL(103,$B$2:$B72)</f>
        <v>71</v>
      </c>
      <c r="B72" s="45" t="s">
        <v>932</v>
      </c>
      <c r="C72" s="203" t="s">
        <v>969</v>
      </c>
      <c r="D72" s="199" t="s">
        <v>8</v>
      </c>
      <c r="E72" s="189" t="s">
        <v>594</v>
      </c>
      <c r="F72" s="222" t="s">
        <v>45</v>
      </c>
      <c r="G72" s="219" t="str">
        <f>""</f>
        <v/>
      </c>
      <c r="H72" s="16" t="s">
        <v>2182</v>
      </c>
      <c r="I72" s="16" t="s">
        <v>2165</v>
      </c>
      <c r="J72" s="8" t="s">
        <v>927</v>
      </c>
      <c r="K72" s="11"/>
      <c r="L72" s="11" t="s">
        <v>921</v>
      </c>
      <c r="M72" s="53"/>
      <c r="N72" s="53"/>
      <c r="O72" s="9"/>
      <c r="P72" s="54"/>
      <c r="Q72" s="121" t="str">
        <f>""</f>
        <v/>
      </c>
      <c r="R72" s="55"/>
      <c r="S72" s="57"/>
      <c r="T72" s="147" t="str">
        <f>IF(MAX((AA72,AD72,AG72,AJ72,AM72,AP72))=AA72,"CDU",IF(MAX(AA72,AD72,AG72,AJ72,AM72,AP72)=AD72,"SPD",IF(MAX(AA72,AD72,AG72,AJ72,AM72,AP72)=AG72,"AfD",IF(MAX(AA72,AD72,AG72,AJ72,AM72,AP72)=AJ72,"Linke",IF(MAX(AA72,AD72,AG72,AJ72,AM72,AP72)=AM72,"Grüne","FDP")))))</f>
        <v>SPD</v>
      </c>
      <c r="U72" s="148" t="str">
        <f>IF(LARGE((AA72,AD72,AG72,AJ72,AM72,AP72),2)=AA72,"CDU",IF(LARGE((AA72,AD72,AG72,AJ72,AM72,AP72),2)=AD72,"SPD",IF(LARGE((AA72,AD72,AG72,AJ72,AM72,AP72),2)=AG72,"AfD",IF(LARGE((AA72,AD72,AG72,AJ72,AM72,AP72),2)=AJ72,"Linke",IF(LARGE((AA72,AD72,AG72,AJ72,AM72,AP72),2)=AM72,"Grüne","FDP")))))</f>
        <v>CDU</v>
      </c>
      <c r="V72" s="148" t="str">
        <f>IF(LARGE((AA72,AD72,AG72,AJ72,AM72,AP72),3)=AA72,"CDU",IF(LARGE((AA72,AD72,AG72,AJ72,AM72,AP72),3)=AD72,"SPD",IF(LARGE((AA72,AD72,AG72,AJ72,AM72,AP72),3)=AG72,"AfD",IF(LARGE((AA72,AD72,AG72,AJ72,AM72,AP72),3)=AJ72,"Linke",IF(LARGE((AA72,AD72,AG72,AJ72,AM72,AP72),3)=AM72,"Grüne","FDP")))))</f>
        <v>Grüne</v>
      </c>
      <c r="W72" s="148" t="str">
        <f>IF(LARGE((AA72,AD72,AG72,AJ72,AM72,AP72),4)=AA72,"CDU",IF(LARGE((AA72,AD72,AG72,AJ72,AM72,AP72),4)=AD72,"SPD",IF(LARGE((AA72,AD72,AG72,AJ72,AM72,AP72),4)=AG72,"AfD",IF(LARGE((AA72,AD72,AG72,AJ72,AM72,AP72),4)=AJ72,"Linke",IF(LARGE((AA72,AD72,AG72,AJ72,AM72,AP72),4)=AM72,"Grüne","FDP")))))</f>
        <v>FDP</v>
      </c>
      <c r="X72" s="148">
        <f>(LARGE((AA72,AD72,AG72,AJ72,AM72,AP72),1))-(LARGE((AA72,AD72,AG72,AJ72,AM72,AP72),2))</f>
        <v>0.1171004865038402</v>
      </c>
      <c r="Y72" s="148">
        <f>(LARGE((AA72,AD72,AG72,AJ72,AM72,AP72),1))-(LARGE((AA72,AD72,AG72,AJ72,AM72,AP72),3))</f>
        <v>0.23568888449855532</v>
      </c>
      <c r="Z72" s="234">
        <f>(LARGE((AA72,AD72,AG72,AJ72,AM72,AP72),1))-(LARGE((AA72,AD72,AG72,AJ72,AM72,AP72),4))</f>
        <v>0.25991529400143237</v>
      </c>
      <c r="AA72" s="236">
        <v>0.24948756575210529</v>
      </c>
      <c r="AB72" s="94">
        <v>0.22600796753783348</v>
      </c>
      <c r="AC72" s="95">
        <f>IF(Tabelle1[[#This Row],[CDU ES 2021]]="","",Tabelle1[[#This Row],[CDU ES 2021]]/Tabelle1[[#This Row],[CDU ZS 2021]])</f>
        <v>1.1038883649548388</v>
      </c>
      <c r="AD72" s="97">
        <v>0.36658805225594548</v>
      </c>
      <c r="AE72" s="97">
        <v>0.3430049704609085</v>
      </c>
      <c r="AF72" s="96">
        <f>IF(Tabelle1[[#This Row],[SPD ES 2021]]="","",Tabelle1[[#This Row],[SPD ES 2021]]/Tabelle1[[#This Row],[SPD ZS 2021]])</f>
        <v>1.0687543441815071</v>
      </c>
      <c r="AG72" s="99">
        <v>7.4080705307090114E-2</v>
      </c>
      <c r="AH72" s="99">
        <v>8.0088555606260561E-2</v>
      </c>
      <c r="AI72" s="98">
        <f>IF(Tabelle1[[#This Row],[AfD ES 2021]]="","",Tabelle1[[#This Row],[AfD ES 2021]]/Tabelle1[[#This Row],[AfD ZS 2021]])</f>
        <v>0.92498490884631701</v>
      </c>
      <c r="AJ72" s="100">
        <v>3.0443533450225966E-2</v>
      </c>
      <c r="AK72" s="100">
        <v>3.1117798690166381E-2</v>
      </c>
      <c r="AL72" s="101">
        <f>IF(Tabelle1[[#This Row],[Linke ES 2021]]="","",Tabelle1[[#This Row],[Linke ES 2021]]/Tabelle1[[#This Row],[Linke ZS 2021]])</f>
        <v>0.9783318464569446</v>
      </c>
      <c r="AM72" s="103">
        <v>0.13089916775739016</v>
      </c>
      <c r="AN72" s="103">
        <v>0.1478372944905586</v>
      </c>
      <c r="AO72" s="102">
        <f>IF(Tabelle1[[#This Row],[Grüne ES 2021]]="","",Tabelle1[[#This Row],[Grüne ES 2021]]/Tabelle1[[#This Row],[Grüne ZS 2021]])</f>
        <v>0.88542724086275693</v>
      </c>
      <c r="AP72" s="104">
        <v>0.10667275825451313</v>
      </c>
      <c r="AQ72" s="105">
        <v>0.11452410611872371</v>
      </c>
      <c r="AR72" s="215">
        <f>IF(Tabelle1[[#This Row],[FDP ES 2021]]="","",Tabelle1[[#This Row],[FDP ES 2021]]/Tabelle1[[#This Row],[FDP ZS 2021]])</f>
        <v>0.93144370971058854</v>
      </c>
      <c r="AS72" s="214">
        <v>152.19999999999999</v>
      </c>
      <c r="AT72" s="186">
        <v>26384</v>
      </c>
      <c r="AU72" s="186">
        <v>21890</v>
      </c>
      <c r="AV72" s="186">
        <v>6.5</v>
      </c>
      <c r="AW72" s="186">
        <v>603.5</v>
      </c>
      <c r="AX72" s="186">
        <v>7.6</v>
      </c>
      <c r="AY72" s="187">
        <v>11.5</v>
      </c>
      <c r="AZ72" s="115" t="s">
        <v>1592</v>
      </c>
      <c r="BA72" s="6"/>
      <c r="BB72" s="6"/>
      <c r="BC72" s="6"/>
      <c r="BD72" s="6"/>
      <c r="BE72" s="6"/>
      <c r="BF72" s="6"/>
      <c r="BG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6.5" customHeight="1">
      <c r="A73" s="90">
        <f>SUBTOTAL(103,$B$2:$B73)</f>
        <v>72</v>
      </c>
      <c r="B73" s="44" t="s">
        <v>697</v>
      </c>
      <c r="C73" s="201" t="s">
        <v>970</v>
      </c>
      <c r="D73" s="199" t="s">
        <v>8</v>
      </c>
      <c r="E73" s="189" t="s">
        <v>593</v>
      </c>
      <c r="F73" s="198" t="s">
        <v>46</v>
      </c>
      <c r="G73" s="219" t="str">
        <f>""</f>
        <v/>
      </c>
      <c r="H73" s="13" t="s">
        <v>2165</v>
      </c>
      <c r="I73" s="8"/>
      <c r="J73" s="8" t="s">
        <v>927</v>
      </c>
      <c r="K73" s="11"/>
      <c r="L73" s="8" t="s">
        <v>922</v>
      </c>
      <c r="M73" s="53"/>
      <c r="N73" s="53"/>
      <c r="O73" s="9"/>
      <c r="P73" s="54"/>
      <c r="Q73" s="121" t="str">
        <f>""</f>
        <v/>
      </c>
      <c r="R73" s="55"/>
      <c r="S73" s="57"/>
      <c r="T73" s="147" t="str">
        <f>IF(MAX((AA73,AD73,AG73,AJ73,AM73,AP73))=AA73,"CDU",IF(MAX(AA73,AD73,AG73,AJ73,AM73,AP73)=AD73,"SPD",IF(MAX(AA73,AD73,AG73,AJ73,AM73,AP73)=AG73,"AfD",IF(MAX(AA73,AD73,AG73,AJ73,AM73,AP73)=AJ73,"Linke",IF(MAX(AA73,AD73,AG73,AJ73,AM73,AP73)=AM73,"Grüne","FDP")))))</f>
        <v>SPD</v>
      </c>
      <c r="U73" s="148" t="str">
        <f>IF(LARGE((AA73,AD73,AG73,AJ73,AM73,AP73),2)=AA73,"CDU",IF(LARGE((AA73,AD73,AG73,AJ73,AM73,AP73),2)=AD73,"SPD",IF(LARGE((AA73,AD73,AG73,AJ73,AM73,AP73),2)=AG73,"AfD",IF(LARGE((AA73,AD73,AG73,AJ73,AM73,AP73),2)=AJ73,"Linke",IF(LARGE((AA73,AD73,AG73,AJ73,AM73,AP73),2)=AM73,"Grüne","FDP")))))</f>
        <v>CDU</v>
      </c>
      <c r="V73" s="148" t="str">
        <f>IF(LARGE((AA73,AD73,AG73,AJ73,AM73,AP73),3)=AA73,"CDU",IF(LARGE((AA73,AD73,AG73,AJ73,AM73,AP73),3)=AD73,"SPD",IF(LARGE((AA73,AD73,AG73,AJ73,AM73,AP73),3)=AG73,"AfD",IF(LARGE((AA73,AD73,AG73,AJ73,AM73,AP73),3)=AJ73,"Linke",IF(LARGE((AA73,AD73,AG73,AJ73,AM73,AP73),3)=AM73,"Grüne","FDP")))))</f>
        <v>Grüne</v>
      </c>
      <c r="W73" s="148" t="str">
        <f>IF(LARGE((AA73,AD73,AG73,AJ73,AM73,AP73),4)=AA73,"CDU",IF(LARGE((AA73,AD73,AG73,AJ73,AM73,AP73),4)=AD73,"SPD",IF(LARGE((AA73,AD73,AG73,AJ73,AM73,AP73),4)=AG73,"AfD",IF(LARGE((AA73,AD73,AG73,AJ73,AM73,AP73),4)=AJ73,"Linke",IF(LARGE((AA73,AD73,AG73,AJ73,AM73,AP73),4)=AM73,"Grüne","FDP")))))</f>
        <v>AfD</v>
      </c>
      <c r="X73" s="148">
        <f>(LARGE((AA73,AD73,AG73,AJ73,AM73,AP73),1))-(LARGE((AA73,AD73,AG73,AJ73,AM73,AP73),2))</f>
        <v>6.6813677759321843E-2</v>
      </c>
      <c r="Y73" s="148">
        <f>(LARGE((AA73,AD73,AG73,AJ73,AM73,AP73),1))-(LARGE((AA73,AD73,AG73,AJ73,AM73,AP73),3))</f>
        <v>0.25794719056074228</v>
      </c>
      <c r="Z73" s="234">
        <f>(LARGE((AA73,AD73,AG73,AJ73,AM73,AP73),1))-(LARGE((AA73,AD73,AG73,AJ73,AM73,AP73),4))</f>
        <v>0.29490520648376195</v>
      </c>
      <c r="AA73" s="236">
        <v>0.30131307635030641</v>
      </c>
      <c r="AB73" s="94">
        <v>0.26185977268172578</v>
      </c>
      <c r="AC73" s="95">
        <f>IF(Tabelle1[[#This Row],[CDU ES 2021]]="","",Tabelle1[[#This Row],[CDU ES 2021]]/Tabelle1[[#This Row],[CDU ZS 2021]])</f>
        <v>1.1506657676531846</v>
      </c>
      <c r="AD73" s="97">
        <v>0.36812675410962825</v>
      </c>
      <c r="AE73" s="97">
        <v>0.34969509576569613</v>
      </c>
      <c r="AF73" s="96">
        <f>IF(Tabelle1[[#This Row],[SPD ES 2021]]="","",Tabelle1[[#This Row],[SPD ES 2021]]/Tabelle1[[#This Row],[SPD ZS 2021]])</f>
        <v>1.052707797641754</v>
      </c>
      <c r="AG73" s="99">
        <v>7.3221547625866315E-2</v>
      </c>
      <c r="AH73" s="99">
        <v>7.8731140313206785E-2</v>
      </c>
      <c r="AI73" s="98">
        <f>IF(Tabelle1[[#This Row],[AfD ES 2021]]="","",Tabelle1[[#This Row],[AfD ES 2021]]/Tabelle1[[#This Row],[AfD ZS 2021]])</f>
        <v>0.93002015891777623</v>
      </c>
      <c r="AJ73" s="100">
        <v>1.9288046279855663E-2</v>
      </c>
      <c r="AK73" s="100">
        <v>2.6281886111826847E-2</v>
      </c>
      <c r="AL73" s="101">
        <f>IF(Tabelle1[[#This Row],[Linke ES 2021]]="","",Tabelle1[[#This Row],[Linke ES 2021]]/Tabelle1[[#This Row],[Linke ZS 2021]])</f>
        <v>0.73389125109921405</v>
      </c>
      <c r="AM73" s="103">
        <v>0.11017956354888596</v>
      </c>
      <c r="AN73" s="103">
        <v>0.12563342781070172</v>
      </c>
      <c r="AO73" s="102">
        <f>IF(Tabelle1[[#This Row],[Grüne ES 2021]]="","",Tabelle1[[#This Row],[Grüne ES 2021]]/Tabelle1[[#This Row],[Grüne ZS 2021]])</f>
        <v>0.87699241729596933</v>
      </c>
      <c r="AP73" s="104">
        <v>6.8889970788704971E-2</v>
      </c>
      <c r="AQ73" s="105">
        <v>0.10057545306192563</v>
      </c>
      <c r="AR73" s="215">
        <f>IF(Tabelle1[[#This Row],[FDP ES 2021]]="","",Tabelle1[[#This Row],[FDP ES 2021]]/Tabelle1[[#This Row],[FDP ZS 2021]])</f>
        <v>0.68495809555328091</v>
      </c>
      <c r="AS73" s="214">
        <v>91.2</v>
      </c>
      <c r="AT73" s="186">
        <v>24115</v>
      </c>
      <c r="AU73" s="186">
        <v>22260</v>
      </c>
      <c r="AV73" s="186">
        <v>6.4</v>
      </c>
      <c r="AW73" s="186">
        <v>629.5</v>
      </c>
      <c r="AX73" s="186">
        <v>6.7</v>
      </c>
      <c r="AY73" s="187">
        <v>12.7</v>
      </c>
      <c r="AZ73" s="114" t="s">
        <v>1770</v>
      </c>
      <c r="BA73" s="6"/>
      <c r="BB73" s="6"/>
      <c r="BC73" s="6"/>
      <c r="BD73" s="6"/>
      <c r="BE73" s="6"/>
      <c r="BF73" s="6"/>
      <c r="BG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16.5" customHeight="1">
      <c r="A74" s="90">
        <f>SUBTOTAL(103,$B$2:$B74)</f>
        <v>73</v>
      </c>
      <c r="B74" s="48" t="s">
        <v>669</v>
      </c>
      <c r="C74" s="206" t="s">
        <v>718</v>
      </c>
      <c r="D74" s="199" t="s">
        <v>8</v>
      </c>
      <c r="E74" s="190" t="s">
        <v>593</v>
      </c>
      <c r="F74" s="198" t="s">
        <v>46</v>
      </c>
      <c r="G74" s="219" t="str">
        <f>""</f>
        <v/>
      </c>
      <c r="H74" s="14" t="s">
        <v>2173</v>
      </c>
      <c r="I74" s="8"/>
      <c r="J74" s="8" t="s">
        <v>924</v>
      </c>
      <c r="K74" s="8"/>
      <c r="L74" s="8" t="s">
        <v>921</v>
      </c>
      <c r="M74" s="53"/>
      <c r="N74" s="53"/>
      <c r="O74" s="9"/>
      <c r="P74" s="54"/>
      <c r="Q74" s="121" t="str">
        <f>""</f>
        <v/>
      </c>
      <c r="R74" s="55"/>
      <c r="S74" s="57"/>
      <c r="T74" s="147" t="str">
        <f>IF(MAX((AA74,AD74,AG74,AJ74,AM74,AP74))=AA74,"CDU",IF(MAX(AA74,AD74,AG74,AJ74,AM74,AP74)=AD74,"SPD",IF(MAX(AA74,AD74,AG74,AJ74,AM74,AP74)=AG74,"AfD",IF(MAX(AA74,AD74,AG74,AJ74,AM74,AP74)=AJ74,"Linke",IF(MAX(AA74,AD74,AG74,AJ74,AM74,AP74)=AM74,"Grüne","FDP")))))</f>
        <v>SPD</v>
      </c>
      <c r="U74" s="148" t="str">
        <f>IF(LARGE((AA74,AD74,AG74,AJ74,AM74,AP74),2)=AA74,"CDU",IF(LARGE((AA74,AD74,AG74,AJ74,AM74,AP74),2)=AD74,"SPD",IF(LARGE((AA74,AD74,AG74,AJ74,AM74,AP74),2)=AG74,"AfD",IF(LARGE((AA74,AD74,AG74,AJ74,AM74,AP74),2)=AJ74,"Linke",IF(LARGE((AA74,AD74,AG74,AJ74,AM74,AP74),2)=AM74,"Grüne","FDP")))))</f>
        <v>CDU</v>
      </c>
      <c r="V74" s="148" t="str">
        <f>IF(LARGE((AA74,AD74,AG74,AJ74,AM74,AP74),3)=AA74,"CDU",IF(LARGE((AA74,AD74,AG74,AJ74,AM74,AP74),3)=AD74,"SPD",IF(LARGE((AA74,AD74,AG74,AJ74,AM74,AP74),3)=AG74,"AfD",IF(LARGE((AA74,AD74,AG74,AJ74,AM74,AP74),3)=AJ74,"Linke",IF(LARGE((AA74,AD74,AG74,AJ74,AM74,AP74),3)=AM74,"Grüne","FDP")))))</f>
        <v>Grüne</v>
      </c>
      <c r="W74" s="148" t="str">
        <f>IF(LARGE((AA74,AD74,AG74,AJ74,AM74,AP74),4)=AA74,"CDU",IF(LARGE((AA74,AD74,AG74,AJ74,AM74,AP74),4)=AD74,"SPD",IF(LARGE((AA74,AD74,AG74,AJ74,AM74,AP74),4)=AG74,"AfD",IF(LARGE((AA74,AD74,AG74,AJ74,AM74,AP74),4)=AJ74,"Linke",IF(LARGE((AA74,AD74,AG74,AJ74,AM74,AP74),4)=AM74,"Grüne","FDP")))))</f>
        <v>AfD</v>
      </c>
      <c r="X74" s="148">
        <f>(LARGE((AA74,AD74,AG74,AJ74,AM74,AP74),1))-(LARGE((AA74,AD74,AG74,AJ74,AM74,AP74),2))</f>
        <v>6.6813677759321843E-2</v>
      </c>
      <c r="Y74" s="148">
        <f>(LARGE((AA74,AD74,AG74,AJ74,AM74,AP74),1))-(LARGE((AA74,AD74,AG74,AJ74,AM74,AP74),3))</f>
        <v>0.25794719056074228</v>
      </c>
      <c r="Z74" s="234">
        <f>(LARGE((AA74,AD74,AG74,AJ74,AM74,AP74),1))-(LARGE((AA74,AD74,AG74,AJ74,AM74,AP74),4))</f>
        <v>0.29490520648376195</v>
      </c>
      <c r="AA74" s="236">
        <v>0.30131307635030641</v>
      </c>
      <c r="AB74" s="94">
        <v>0.26185977268172578</v>
      </c>
      <c r="AC74" s="95">
        <f>IF(Tabelle1[[#This Row],[CDU ES 2021]]="","",Tabelle1[[#This Row],[CDU ES 2021]]/Tabelle1[[#This Row],[CDU ZS 2021]])</f>
        <v>1.1506657676531846</v>
      </c>
      <c r="AD74" s="97">
        <v>0.36812675410962825</v>
      </c>
      <c r="AE74" s="97">
        <v>0.34969509576569613</v>
      </c>
      <c r="AF74" s="96">
        <f>IF(Tabelle1[[#This Row],[SPD ES 2021]]="","",Tabelle1[[#This Row],[SPD ES 2021]]/Tabelle1[[#This Row],[SPD ZS 2021]])</f>
        <v>1.052707797641754</v>
      </c>
      <c r="AG74" s="99">
        <v>7.3221547625866315E-2</v>
      </c>
      <c r="AH74" s="99">
        <v>7.8731140313206785E-2</v>
      </c>
      <c r="AI74" s="98">
        <f>IF(Tabelle1[[#This Row],[AfD ES 2021]]="","",Tabelle1[[#This Row],[AfD ES 2021]]/Tabelle1[[#This Row],[AfD ZS 2021]])</f>
        <v>0.93002015891777623</v>
      </c>
      <c r="AJ74" s="100">
        <v>1.9288046279855663E-2</v>
      </c>
      <c r="AK74" s="100">
        <v>2.6281886111826847E-2</v>
      </c>
      <c r="AL74" s="101">
        <f>IF(Tabelle1[[#This Row],[Linke ES 2021]]="","",Tabelle1[[#This Row],[Linke ES 2021]]/Tabelle1[[#This Row],[Linke ZS 2021]])</f>
        <v>0.73389125109921405</v>
      </c>
      <c r="AM74" s="103">
        <v>0.11017956354888596</v>
      </c>
      <c r="AN74" s="103">
        <v>0.12563342781070172</v>
      </c>
      <c r="AO74" s="102">
        <f>IF(Tabelle1[[#This Row],[Grüne ES 2021]]="","",Tabelle1[[#This Row],[Grüne ES 2021]]/Tabelle1[[#This Row],[Grüne ZS 2021]])</f>
        <v>0.87699241729596933</v>
      </c>
      <c r="AP74" s="104">
        <v>6.8889970788704971E-2</v>
      </c>
      <c r="AQ74" s="105">
        <v>0.10057545306192563</v>
      </c>
      <c r="AR74" s="215">
        <f>IF(Tabelle1[[#This Row],[FDP ES 2021]]="","",Tabelle1[[#This Row],[FDP ES 2021]]/Tabelle1[[#This Row],[FDP ZS 2021]])</f>
        <v>0.68495809555328091</v>
      </c>
      <c r="AS74" s="214">
        <v>91.2</v>
      </c>
      <c r="AT74" s="186">
        <v>24115</v>
      </c>
      <c r="AU74" s="186">
        <v>22260</v>
      </c>
      <c r="AV74" s="186">
        <v>6.4</v>
      </c>
      <c r="AW74" s="186">
        <v>629.5</v>
      </c>
      <c r="AX74" s="186">
        <v>6.7</v>
      </c>
      <c r="AY74" s="187">
        <v>12.7</v>
      </c>
      <c r="AZ74" s="114" t="s">
        <v>1517</v>
      </c>
      <c r="BA74" s="6"/>
      <c r="BB74" s="6"/>
      <c r="BC74" s="6"/>
      <c r="BD74" s="6"/>
      <c r="BE74" s="6"/>
      <c r="BF74" s="6"/>
      <c r="BG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 ht="16.5" customHeight="1">
      <c r="A75" s="90">
        <f>SUBTOTAL(103,$B$2:$B75)</f>
        <v>74</v>
      </c>
      <c r="B75" s="45" t="s">
        <v>932</v>
      </c>
      <c r="C75" s="203" t="s">
        <v>971</v>
      </c>
      <c r="D75" s="199" t="s">
        <v>8</v>
      </c>
      <c r="E75" s="189" t="s">
        <v>593</v>
      </c>
      <c r="F75" s="198" t="s">
        <v>46</v>
      </c>
      <c r="G75" s="219" t="str">
        <f>""</f>
        <v/>
      </c>
      <c r="H75" s="16" t="s">
        <v>2173</v>
      </c>
      <c r="I75" s="16" t="s">
        <v>2173</v>
      </c>
      <c r="J75" s="8" t="s">
        <v>927</v>
      </c>
      <c r="K75" s="11"/>
      <c r="L75" s="11" t="s">
        <v>921</v>
      </c>
      <c r="M75" s="53"/>
      <c r="N75" s="53"/>
      <c r="O75" s="9"/>
      <c r="P75" s="54"/>
      <c r="Q75" s="121" t="str">
        <f>""</f>
        <v/>
      </c>
      <c r="R75" s="55"/>
      <c r="S75" s="57"/>
      <c r="T75" s="147" t="str">
        <f>IF(MAX((AA75,AD75,AG75,AJ75,AM75,AP75))=AA75,"CDU",IF(MAX(AA75,AD75,AG75,AJ75,AM75,AP75)=AD75,"SPD",IF(MAX(AA75,AD75,AG75,AJ75,AM75,AP75)=AG75,"AfD",IF(MAX(AA75,AD75,AG75,AJ75,AM75,AP75)=AJ75,"Linke",IF(MAX(AA75,AD75,AG75,AJ75,AM75,AP75)=AM75,"Grüne","FDP")))))</f>
        <v>SPD</v>
      </c>
      <c r="U75" s="148" t="str">
        <f>IF(LARGE((AA75,AD75,AG75,AJ75,AM75,AP75),2)=AA75,"CDU",IF(LARGE((AA75,AD75,AG75,AJ75,AM75,AP75),2)=AD75,"SPD",IF(LARGE((AA75,AD75,AG75,AJ75,AM75,AP75),2)=AG75,"AfD",IF(LARGE((AA75,AD75,AG75,AJ75,AM75,AP75),2)=AJ75,"Linke",IF(LARGE((AA75,AD75,AG75,AJ75,AM75,AP75),2)=AM75,"Grüne","FDP")))))</f>
        <v>CDU</v>
      </c>
      <c r="V75" s="148" t="str">
        <f>IF(LARGE((AA75,AD75,AG75,AJ75,AM75,AP75),3)=AA75,"CDU",IF(LARGE((AA75,AD75,AG75,AJ75,AM75,AP75),3)=AD75,"SPD",IF(LARGE((AA75,AD75,AG75,AJ75,AM75,AP75),3)=AG75,"AfD",IF(LARGE((AA75,AD75,AG75,AJ75,AM75,AP75),3)=AJ75,"Linke",IF(LARGE((AA75,AD75,AG75,AJ75,AM75,AP75),3)=AM75,"Grüne","FDP")))))</f>
        <v>Grüne</v>
      </c>
      <c r="W75" s="148" t="str">
        <f>IF(LARGE((AA75,AD75,AG75,AJ75,AM75,AP75),4)=AA75,"CDU",IF(LARGE((AA75,AD75,AG75,AJ75,AM75,AP75),4)=AD75,"SPD",IF(LARGE((AA75,AD75,AG75,AJ75,AM75,AP75),4)=AG75,"AfD",IF(LARGE((AA75,AD75,AG75,AJ75,AM75,AP75),4)=AJ75,"Linke",IF(LARGE((AA75,AD75,AG75,AJ75,AM75,AP75),4)=AM75,"Grüne","FDP")))))</f>
        <v>AfD</v>
      </c>
      <c r="X75" s="148">
        <f>(LARGE((AA75,AD75,AG75,AJ75,AM75,AP75),1))-(LARGE((AA75,AD75,AG75,AJ75,AM75,AP75),2))</f>
        <v>6.6813677759321843E-2</v>
      </c>
      <c r="Y75" s="148">
        <f>(LARGE((AA75,AD75,AG75,AJ75,AM75,AP75),1))-(LARGE((AA75,AD75,AG75,AJ75,AM75,AP75),3))</f>
        <v>0.25794719056074228</v>
      </c>
      <c r="Z75" s="234">
        <f>(LARGE((AA75,AD75,AG75,AJ75,AM75,AP75),1))-(LARGE((AA75,AD75,AG75,AJ75,AM75,AP75),4))</f>
        <v>0.29490520648376195</v>
      </c>
      <c r="AA75" s="236">
        <v>0.30131307635030641</v>
      </c>
      <c r="AB75" s="94">
        <v>0.26185977268172578</v>
      </c>
      <c r="AC75" s="95">
        <f>IF(Tabelle1[[#This Row],[CDU ES 2021]]="","",Tabelle1[[#This Row],[CDU ES 2021]]/Tabelle1[[#This Row],[CDU ZS 2021]])</f>
        <v>1.1506657676531846</v>
      </c>
      <c r="AD75" s="97">
        <v>0.36812675410962825</v>
      </c>
      <c r="AE75" s="97">
        <v>0.34969509576569613</v>
      </c>
      <c r="AF75" s="96">
        <f>IF(Tabelle1[[#This Row],[SPD ES 2021]]="","",Tabelle1[[#This Row],[SPD ES 2021]]/Tabelle1[[#This Row],[SPD ZS 2021]])</f>
        <v>1.052707797641754</v>
      </c>
      <c r="AG75" s="99">
        <v>7.3221547625866315E-2</v>
      </c>
      <c r="AH75" s="99">
        <v>7.8731140313206785E-2</v>
      </c>
      <c r="AI75" s="98">
        <f>IF(Tabelle1[[#This Row],[AfD ES 2021]]="","",Tabelle1[[#This Row],[AfD ES 2021]]/Tabelle1[[#This Row],[AfD ZS 2021]])</f>
        <v>0.93002015891777623</v>
      </c>
      <c r="AJ75" s="100">
        <v>1.9288046279855663E-2</v>
      </c>
      <c r="AK75" s="100">
        <v>2.6281886111826847E-2</v>
      </c>
      <c r="AL75" s="101">
        <f>IF(Tabelle1[[#This Row],[Linke ES 2021]]="","",Tabelle1[[#This Row],[Linke ES 2021]]/Tabelle1[[#This Row],[Linke ZS 2021]])</f>
        <v>0.73389125109921405</v>
      </c>
      <c r="AM75" s="103">
        <v>0.11017956354888596</v>
      </c>
      <c r="AN75" s="103">
        <v>0.12563342781070172</v>
      </c>
      <c r="AO75" s="102">
        <f>IF(Tabelle1[[#This Row],[Grüne ES 2021]]="","",Tabelle1[[#This Row],[Grüne ES 2021]]/Tabelle1[[#This Row],[Grüne ZS 2021]])</f>
        <v>0.87699241729596933</v>
      </c>
      <c r="AP75" s="104">
        <v>6.8889970788704971E-2</v>
      </c>
      <c r="AQ75" s="105">
        <v>0.10057545306192563</v>
      </c>
      <c r="AR75" s="215">
        <f>IF(Tabelle1[[#This Row],[FDP ES 2021]]="","",Tabelle1[[#This Row],[FDP ES 2021]]/Tabelle1[[#This Row],[FDP ZS 2021]])</f>
        <v>0.68495809555328091</v>
      </c>
      <c r="AS75" s="214">
        <v>91.2</v>
      </c>
      <c r="AT75" s="186">
        <v>24115</v>
      </c>
      <c r="AU75" s="186">
        <v>22260</v>
      </c>
      <c r="AV75" s="186">
        <v>6.4</v>
      </c>
      <c r="AW75" s="186">
        <v>629.5</v>
      </c>
      <c r="AX75" s="186">
        <v>6.7</v>
      </c>
      <c r="AY75" s="187">
        <v>12.7</v>
      </c>
      <c r="AZ75" s="114" t="s">
        <v>1605</v>
      </c>
      <c r="BA75" s="6"/>
      <c r="BB75" s="6"/>
      <c r="BC75" s="6"/>
      <c r="BD75" s="6"/>
      <c r="BE75" s="6"/>
      <c r="BF75" s="6"/>
      <c r="BG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 ht="16.5" customHeight="1">
      <c r="A76" s="90">
        <f>SUBTOTAL(103,$B$2:$B76)</f>
        <v>75</v>
      </c>
      <c r="B76" s="44" t="s">
        <v>697</v>
      </c>
      <c r="C76" s="201" t="s">
        <v>719</v>
      </c>
      <c r="D76" s="200" t="s">
        <v>8</v>
      </c>
      <c r="E76" s="188" t="s">
        <v>591</v>
      </c>
      <c r="F76" s="222" t="s">
        <v>47</v>
      </c>
      <c r="G76" s="219" t="str">
        <f>""</f>
        <v/>
      </c>
      <c r="H76" s="12" t="s">
        <v>2173</v>
      </c>
      <c r="I76" s="10"/>
      <c r="J76" s="8" t="s">
        <v>924</v>
      </c>
      <c r="K76" s="10"/>
      <c r="L76" s="8" t="s">
        <v>922</v>
      </c>
      <c r="M76" s="67"/>
      <c r="N76" s="67"/>
      <c r="O76" s="59"/>
      <c r="P76" s="83"/>
      <c r="Q76" s="121" t="str">
        <f>""</f>
        <v/>
      </c>
      <c r="R76" s="60"/>
      <c r="S76" s="61"/>
      <c r="T76" s="147" t="str">
        <f>IF(MAX((AA76,AD76,AG76,AJ76,AM76,AP76))=AA76,"CDU",IF(MAX(AA76,AD76,AG76,AJ76,AM76,AP76)=AD76,"SPD",IF(MAX(AA76,AD76,AG76,AJ76,AM76,AP76)=AG76,"AfD",IF(MAX(AA76,AD76,AG76,AJ76,AM76,AP76)=AJ76,"Linke",IF(MAX(AA76,AD76,AG76,AJ76,AM76,AP76)=AM76,"Grüne","FDP")))))</f>
        <v>CDU</v>
      </c>
      <c r="U76" s="148" t="str">
        <f>IF(LARGE((AA76,AD76,AG76,AJ76,AM76,AP76),2)=AA76,"CDU",IF(LARGE((AA76,AD76,AG76,AJ76,AM76,AP76),2)=AD76,"SPD",IF(LARGE((AA76,AD76,AG76,AJ76,AM76,AP76),2)=AG76,"AfD",IF(LARGE((AA76,AD76,AG76,AJ76,AM76,AP76),2)=AJ76,"Linke",IF(LARGE((AA76,AD76,AG76,AJ76,AM76,AP76),2)=AM76,"Grüne","FDP")))))</f>
        <v>SPD</v>
      </c>
      <c r="V76" s="148" t="str">
        <f>IF(LARGE((AA76,AD76,AG76,AJ76,AM76,AP76),3)=AA76,"CDU",IF(LARGE((AA76,AD76,AG76,AJ76,AM76,AP76),3)=AD76,"SPD",IF(LARGE((AA76,AD76,AG76,AJ76,AM76,AP76),3)=AG76,"AfD",IF(LARGE((AA76,AD76,AG76,AJ76,AM76,AP76),3)=AJ76,"Linke",IF(LARGE((AA76,AD76,AG76,AJ76,AM76,AP76),3)=AM76,"Grüne","FDP")))))</f>
        <v>Grüne</v>
      </c>
      <c r="W76" s="148" t="str">
        <f>IF(LARGE((AA76,AD76,AG76,AJ76,AM76,AP76),4)=AA76,"CDU",IF(LARGE((AA76,AD76,AG76,AJ76,AM76,AP76),4)=AD76,"SPD",IF(LARGE((AA76,AD76,AG76,AJ76,AM76,AP76),4)=AG76,"AfD",IF(LARGE((AA76,AD76,AG76,AJ76,AM76,AP76),4)=AJ76,"Linke",IF(LARGE((AA76,AD76,AG76,AJ76,AM76,AP76),4)=AM76,"Grüne","FDP")))))</f>
        <v>FDP</v>
      </c>
      <c r="X76" s="148">
        <f>(LARGE((AA76,AD76,AG76,AJ76,AM76,AP76),1))-(LARGE((AA76,AD76,AG76,AJ76,AM76,AP76),2))</f>
        <v>2.8586033604854177E-2</v>
      </c>
      <c r="Y76" s="148">
        <f>(LARGE((AA76,AD76,AG76,AJ76,AM76,AP76),1))-(LARGE((AA76,AD76,AG76,AJ76,AM76,AP76),3))</f>
        <v>0.21340609295439911</v>
      </c>
      <c r="Z76" s="234">
        <f>(LARGE((AA76,AD76,AG76,AJ76,AM76,AP76),1))-(LARGE((AA76,AD76,AG76,AJ76,AM76,AP76),4))</f>
        <v>0.26587799486168373</v>
      </c>
      <c r="AA76" s="236">
        <v>0.3456679479264172</v>
      </c>
      <c r="AB76" s="94">
        <v>0.26489535145739168</v>
      </c>
      <c r="AC76" s="95">
        <f>IF(Tabelle1[[#This Row],[CDU ES 2021]]="","",Tabelle1[[#This Row],[CDU ES 2021]]/Tabelle1[[#This Row],[CDU ZS 2021]])</f>
        <v>1.3049226648358825</v>
      </c>
      <c r="AD76" s="97">
        <v>0.31708191432156302</v>
      </c>
      <c r="AE76" s="97">
        <v>0.3201158490516019</v>
      </c>
      <c r="AF76" s="96">
        <f>IF(Tabelle1[[#This Row],[SPD ES 2021]]="","",Tabelle1[[#This Row],[SPD ES 2021]]/Tabelle1[[#This Row],[SPD ZS 2021]])</f>
        <v>0.99052238513329649</v>
      </c>
      <c r="AG76" s="99">
        <v>7.1265924465422584E-2</v>
      </c>
      <c r="AH76" s="99">
        <v>7.291597629998807E-2</v>
      </c>
      <c r="AI76" s="98">
        <f>IF(Tabelle1[[#This Row],[AfD ES 2021]]="","",Tabelle1[[#This Row],[AfD ES 2021]]/Tabelle1[[#This Row],[AfD ZS 2021]])</f>
        <v>0.97737050344389675</v>
      </c>
      <c r="AJ76" s="100">
        <v>2.8811747757795436E-2</v>
      </c>
      <c r="AK76" s="100">
        <v>2.8504964012565779E-2</v>
      </c>
      <c r="AL76" s="101">
        <f>IF(Tabelle1[[#This Row],[Linke ES 2021]]="","",Tabelle1[[#This Row],[Linke ES 2021]]/Tabelle1[[#This Row],[Linke ZS 2021]])</f>
        <v>1.0107624673756619</v>
      </c>
      <c r="AM76" s="103">
        <v>0.13226185497201809</v>
      </c>
      <c r="AN76" s="103">
        <v>0.1464085468499397</v>
      </c>
      <c r="AO76" s="102">
        <f>IF(Tabelle1[[#This Row],[Grüne ES 2021]]="","",Tabelle1[[#This Row],[Grüne ES 2021]]/Tabelle1[[#This Row],[Grüne ZS 2021]])</f>
        <v>0.90337523196360148</v>
      </c>
      <c r="AP76" s="104">
        <v>7.9789953064733493E-2</v>
      </c>
      <c r="AQ76" s="105">
        <v>0.11081213631483372</v>
      </c>
      <c r="AR76" s="215">
        <f>IF(Tabelle1[[#This Row],[FDP ES 2021]]="","",Tabelle1[[#This Row],[FDP ES 2021]]/Tabelle1[[#This Row],[FDP ZS 2021]])</f>
        <v>0.72004706089266612</v>
      </c>
      <c r="AS76" s="214">
        <v>129.9</v>
      </c>
      <c r="AT76" s="186">
        <v>30859</v>
      </c>
      <c r="AU76" s="186">
        <v>22911</v>
      </c>
      <c r="AV76" s="186">
        <v>5.7</v>
      </c>
      <c r="AW76" s="186">
        <v>638.29999999999995</v>
      </c>
      <c r="AX76" s="186">
        <v>7.8</v>
      </c>
      <c r="AY76" s="187">
        <v>10.9</v>
      </c>
      <c r="AZ76" s="114" t="s">
        <v>1802</v>
      </c>
      <c r="BA76" s="6"/>
      <c r="BB76" s="6"/>
      <c r="BC76" s="6"/>
      <c r="BD76" s="6"/>
      <c r="BE76" s="6"/>
      <c r="BF76" s="6"/>
      <c r="BG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6.5" customHeight="1">
      <c r="A77" s="90">
        <f>SUBTOTAL(103,$B$2:$B77)</f>
        <v>76</v>
      </c>
      <c r="B77" s="46" t="s">
        <v>930</v>
      </c>
      <c r="C77" s="204" t="s">
        <v>972</v>
      </c>
      <c r="D77" s="199" t="s">
        <v>8</v>
      </c>
      <c r="E77" s="189" t="s">
        <v>590</v>
      </c>
      <c r="F77" s="198" t="s">
        <v>48</v>
      </c>
      <c r="G77" s="219" t="str">
        <f>""</f>
        <v/>
      </c>
      <c r="H77" s="8"/>
      <c r="I77" s="8"/>
      <c r="J77" s="8" t="s">
        <v>927</v>
      </c>
      <c r="K77" s="11"/>
      <c r="L77" s="11" t="s">
        <v>922</v>
      </c>
      <c r="M77" s="53"/>
      <c r="N77" s="53"/>
      <c r="O77" s="9"/>
      <c r="P77" s="54"/>
      <c r="Q77" s="121" t="str">
        <f>""</f>
        <v/>
      </c>
      <c r="R77" s="55"/>
      <c r="S77" s="57"/>
      <c r="T77" s="147" t="str">
        <f>IF(MAX((AA77,AD77,AG77,AJ77,AM77,AP77))=AA77,"CDU",IF(MAX(AA77,AD77,AG77,AJ77,AM77,AP77)=AD77,"SPD",IF(MAX(AA77,AD77,AG77,AJ77,AM77,AP77)=AG77,"AfD",IF(MAX(AA77,AD77,AG77,AJ77,AM77,AP77)=AJ77,"Linke",IF(MAX(AA77,AD77,AG77,AJ77,AM77,AP77)=AM77,"Grüne","FDP")))))</f>
        <v>CDU</v>
      </c>
      <c r="U77" s="148" t="str">
        <f>IF(LARGE((AA77,AD77,AG77,AJ77,AM77,AP77),2)=AA77,"CDU",IF(LARGE((AA77,AD77,AG77,AJ77,AM77,AP77),2)=AD77,"SPD",IF(LARGE((AA77,AD77,AG77,AJ77,AM77,AP77),2)=AG77,"AfD",IF(LARGE((AA77,AD77,AG77,AJ77,AM77,AP77),2)=AJ77,"Linke",IF(LARGE((AA77,AD77,AG77,AJ77,AM77,AP77),2)=AM77,"Grüne","FDP")))))</f>
        <v>SPD</v>
      </c>
      <c r="V77" s="148" t="str">
        <f>IF(LARGE((AA77,AD77,AG77,AJ77,AM77,AP77),3)=AA77,"CDU",IF(LARGE((AA77,AD77,AG77,AJ77,AM77,AP77),3)=AD77,"SPD",IF(LARGE((AA77,AD77,AG77,AJ77,AM77,AP77),3)=AG77,"AfD",IF(LARGE((AA77,AD77,AG77,AJ77,AM77,AP77),3)=AJ77,"Linke",IF(LARGE((AA77,AD77,AG77,AJ77,AM77,AP77),3)=AM77,"Grüne","FDP")))))</f>
        <v>Grüne</v>
      </c>
      <c r="W77" s="148" t="str">
        <f>IF(LARGE((AA77,AD77,AG77,AJ77,AM77,AP77),4)=AA77,"CDU",IF(LARGE((AA77,AD77,AG77,AJ77,AM77,AP77),4)=AD77,"SPD",IF(LARGE((AA77,AD77,AG77,AJ77,AM77,AP77),4)=AG77,"AfD",IF(LARGE((AA77,AD77,AG77,AJ77,AM77,AP77),4)=AJ77,"Linke",IF(LARGE((AA77,AD77,AG77,AJ77,AM77,AP77),4)=AM77,"Grüne","FDP")))))</f>
        <v>FDP</v>
      </c>
      <c r="X77" s="148">
        <f>(LARGE((AA77,AD77,AG77,AJ77,AM77,AP77),1))-(LARGE((AA77,AD77,AG77,AJ77,AM77,AP77),2))</f>
        <v>0.11279315674644141</v>
      </c>
      <c r="Y77" s="148">
        <f>(LARGE((AA77,AD77,AG77,AJ77,AM77,AP77),1))-(LARGE((AA77,AD77,AG77,AJ77,AM77,AP77),3))</f>
        <v>0.2787799992188067</v>
      </c>
      <c r="Z77" s="234">
        <f>(LARGE((AA77,AD77,AG77,AJ77,AM77,AP77),1))-(LARGE((AA77,AD77,AG77,AJ77,AM77,AP77),4))</f>
        <v>0.30721543638017335</v>
      </c>
      <c r="AA77" s="236">
        <v>0.40467488407648999</v>
      </c>
      <c r="AB77" s="94">
        <v>0.33846042387663772</v>
      </c>
      <c r="AC77" s="95">
        <f>IF(Tabelle1[[#This Row],[CDU ES 2021]]="","",Tabelle1[[#This Row],[CDU ES 2021]]/Tabelle1[[#This Row],[CDU ZS 2021]])</f>
        <v>1.1956342766502774</v>
      </c>
      <c r="AD77" s="97">
        <v>0.29188172733004858</v>
      </c>
      <c r="AE77" s="97">
        <v>0.30907996589370201</v>
      </c>
      <c r="AF77" s="96">
        <f>IF(Tabelle1[[#This Row],[SPD ES 2021]]="","",Tabelle1[[#This Row],[SPD ES 2021]]/Tabelle1[[#This Row],[SPD ZS 2021]])</f>
        <v>0.94435666991898071</v>
      </c>
      <c r="AG77" s="99">
        <v>5.0180511458432144E-2</v>
      </c>
      <c r="AH77" s="99">
        <v>5.1465957790669807E-2</v>
      </c>
      <c r="AI77" s="98">
        <f>IF(Tabelle1[[#This Row],[AfD ES 2021]]="","",Tabelle1[[#This Row],[AfD ES 2021]]/Tabelle1[[#This Row],[AfD ZS 2021]])</f>
        <v>0.9750233671455989</v>
      </c>
      <c r="AJ77" s="100">
        <v>2.229748957943899E-2</v>
      </c>
      <c r="AK77" s="100">
        <v>2.2118937354755654E-2</v>
      </c>
      <c r="AL77" s="101">
        <f>IF(Tabelle1[[#This Row],[Linke ES 2021]]="","",Tabelle1[[#This Row],[Linke ES 2021]]/Tabelle1[[#This Row],[Linke ZS 2021]])</f>
        <v>1.0080723690211522</v>
      </c>
      <c r="AM77" s="103">
        <v>0.12589488485768333</v>
      </c>
      <c r="AN77" s="103">
        <v>0.12547439519836825</v>
      </c>
      <c r="AO77" s="102">
        <f>IF(Tabelle1[[#This Row],[Grüne ES 2021]]="","",Tabelle1[[#This Row],[Grüne ES 2021]]/Tabelle1[[#This Row],[Grüne ZS 2021]])</f>
        <v>1.0033511989330597</v>
      </c>
      <c r="AP77" s="104">
        <v>9.7459447696316676E-2</v>
      </c>
      <c r="AQ77" s="105">
        <v>0.11759427995028951</v>
      </c>
      <c r="AR77" s="215">
        <f>IF(Tabelle1[[#This Row],[FDP ES 2021]]="","",Tabelle1[[#This Row],[FDP ES 2021]]/Tabelle1[[#This Row],[FDP ZS 2021]])</f>
        <v>0.82877711175675883</v>
      </c>
      <c r="AS77" s="214">
        <v>133.19999999999999</v>
      </c>
      <c r="AT77" s="186">
        <v>37266</v>
      </c>
      <c r="AU77" s="186">
        <v>21058</v>
      </c>
      <c r="AV77" s="186">
        <v>3.2</v>
      </c>
      <c r="AW77" s="186">
        <v>614.4</v>
      </c>
      <c r="AX77" s="186">
        <v>7.9</v>
      </c>
      <c r="AY77" s="187">
        <v>10.199999999999999</v>
      </c>
      <c r="AZ77" s="114" t="s">
        <v>1703</v>
      </c>
      <c r="BA77" s="6"/>
      <c r="BB77" s="6"/>
      <c r="BC77" s="6"/>
      <c r="BD77" s="6"/>
      <c r="BE77" s="6"/>
      <c r="BF77" s="6"/>
      <c r="BG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16.5" customHeight="1">
      <c r="A78" s="90">
        <f>SUBTOTAL(103,$B$2:$B78)</f>
        <v>77</v>
      </c>
      <c r="B78" s="44" t="s">
        <v>697</v>
      </c>
      <c r="C78" s="201" t="s">
        <v>720</v>
      </c>
      <c r="D78" s="199" t="s">
        <v>8</v>
      </c>
      <c r="E78" s="190" t="s">
        <v>590</v>
      </c>
      <c r="F78" s="198" t="s">
        <v>48</v>
      </c>
      <c r="G78" s="219" t="str">
        <f>""</f>
        <v/>
      </c>
      <c r="H78" s="13" t="s">
        <v>2179</v>
      </c>
      <c r="I78" s="13" t="s">
        <v>2179</v>
      </c>
      <c r="J78" s="8" t="s">
        <v>924</v>
      </c>
      <c r="K78" s="8"/>
      <c r="L78" s="8" t="s">
        <v>922</v>
      </c>
      <c r="M78" s="73" t="s">
        <v>631</v>
      </c>
      <c r="N78" s="73" t="s">
        <v>631</v>
      </c>
      <c r="O78" s="9"/>
      <c r="P78" s="54"/>
      <c r="Q78" s="121" t="str">
        <f>""</f>
        <v/>
      </c>
      <c r="R78" s="55"/>
      <c r="S78" s="57" t="s">
        <v>615</v>
      </c>
      <c r="T78" s="147" t="str">
        <f>IF(MAX((AA78,AD78,AG78,AJ78,AM78,AP78))=AA78,"CDU",IF(MAX(AA78,AD78,AG78,AJ78,AM78,AP78)=AD78,"SPD",IF(MAX(AA78,AD78,AG78,AJ78,AM78,AP78)=AG78,"AfD",IF(MAX(AA78,AD78,AG78,AJ78,AM78,AP78)=AJ78,"Linke",IF(MAX(AA78,AD78,AG78,AJ78,AM78,AP78)=AM78,"Grüne","FDP")))))</f>
        <v>CDU</v>
      </c>
      <c r="U78" s="148" t="str">
        <f>IF(LARGE((AA78,AD78,AG78,AJ78,AM78,AP78),2)=AA78,"CDU",IF(LARGE((AA78,AD78,AG78,AJ78,AM78,AP78),2)=AD78,"SPD",IF(LARGE((AA78,AD78,AG78,AJ78,AM78,AP78),2)=AG78,"AfD",IF(LARGE((AA78,AD78,AG78,AJ78,AM78,AP78),2)=AJ78,"Linke",IF(LARGE((AA78,AD78,AG78,AJ78,AM78,AP78),2)=AM78,"Grüne","FDP")))))</f>
        <v>SPD</v>
      </c>
      <c r="V78" s="148" t="str">
        <f>IF(LARGE((AA78,AD78,AG78,AJ78,AM78,AP78),3)=AA78,"CDU",IF(LARGE((AA78,AD78,AG78,AJ78,AM78,AP78),3)=AD78,"SPD",IF(LARGE((AA78,AD78,AG78,AJ78,AM78,AP78),3)=AG78,"AfD",IF(LARGE((AA78,AD78,AG78,AJ78,AM78,AP78),3)=AJ78,"Linke",IF(LARGE((AA78,AD78,AG78,AJ78,AM78,AP78),3)=AM78,"Grüne","FDP")))))</f>
        <v>Grüne</v>
      </c>
      <c r="W78" s="148" t="str">
        <f>IF(LARGE((AA78,AD78,AG78,AJ78,AM78,AP78),4)=AA78,"CDU",IF(LARGE((AA78,AD78,AG78,AJ78,AM78,AP78),4)=AD78,"SPD",IF(LARGE((AA78,AD78,AG78,AJ78,AM78,AP78),4)=AG78,"AfD",IF(LARGE((AA78,AD78,AG78,AJ78,AM78,AP78),4)=AJ78,"Linke",IF(LARGE((AA78,AD78,AG78,AJ78,AM78,AP78),4)=AM78,"Grüne","FDP")))))</f>
        <v>FDP</v>
      </c>
      <c r="X78" s="148">
        <f>(LARGE((AA78,AD78,AG78,AJ78,AM78,AP78),1))-(LARGE((AA78,AD78,AG78,AJ78,AM78,AP78),2))</f>
        <v>0.11279315674644141</v>
      </c>
      <c r="Y78" s="148">
        <f>(LARGE((AA78,AD78,AG78,AJ78,AM78,AP78),1))-(LARGE((AA78,AD78,AG78,AJ78,AM78,AP78),3))</f>
        <v>0.2787799992188067</v>
      </c>
      <c r="Z78" s="234">
        <f>(LARGE((AA78,AD78,AG78,AJ78,AM78,AP78),1))-(LARGE((AA78,AD78,AG78,AJ78,AM78,AP78),4))</f>
        <v>0.30721543638017335</v>
      </c>
      <c r="AA78" s="236">
        <v>0.40467488407648999</v>
      </c>
      <c r="AB78" s="94">
        <v>0.33846042387663772</v>
      </c>
      <c r="AC78" s="95">
        <f>IF(Tabelle1[[#This Row],[CDU ES 2021]]="","",Tabelle1[[#This Row],[CDU ES 2021]]/Tabelle1[[#This Row],[CDU ZS 2021]])</f>
        <v>1.1956342766502774</v>
      </c>
      <c r="AD78" s="97">
        <v>0.29188172733004858</v>
      </c>
      <c r="AE78" s="97">
        <v>0.30907996589370201</v>
      </c>
      <c r="AF78" s="96">
        <f>IF(Tabelle1[[#This Row],[SPD ES 2021]]="","",Tabelle1[[#This Row],[SPD ES 2021]]/Tabelle1[[#This Row],[SPD ZS 2021]])</f>
        <v>0.94435666991898071</v>
      </c>
      <c r="AG78" s="99">
        <v>5.0180511458432144E-2</v>
      </c>
      <c r="AH78" s="99">
        <v>5.1465957790669807E-2</v>
      </c>
      <c r="AI78" s="98">
        <f>IF(Tabelle1[[#This Row],[AfD ES 2021]]="","",Tabelle1[[#This Row],[AfD ES 2021]]/Tabelle1[[#This Row],[AfD ZS 2021]])</f>
        <v>0.9750233671455989</v>
      </c>
      <c r="AJ78" s="100">
        <v>2.229748957943899E-2</v>
      </c>
      <c r="AK78" s="100">
        <v>2.2118937354755654E-2</v>
      </c>
      <c r="AL78" s="101">
        <f>IF(Tabelle1[[#This Row],[Linke ES 2021]]="","",Tabelle1[[#This Row],[Linke ES 2021]]/Tabelle1[[#This Row],[Linke ZS 2021]])</f>
        <v>1.0080723690211522</v>
      </c>
      <c r="AM78" s="103">
        <v>0.12589488485768333</v>
      </c>
      <c r="AN78" s="103">
        <v>0.12547439519836825</v>
      </c>
      <c r="AO78" s="102">
        <f>IF(Tabelle1[[#This Row],[Grüne ES 2021]]="","",Tabelle1[[#This Row],[Grüne ES 2021]]/Tabelle1[[#This Row],[Grüne ZS 2021]])</f>
        <v>1.0033511989330597</v>
      </c>
      <c r="AP78" s="104">
        <v>9.7459447696316676E-2</v>
      </c>
      <c r="AQ78" s="105">
        <v>0.11759427995028951</v>
      </c>
      <c r="AR78" s="215">
        <f>IF(Tabelle1[[#This Row],[FDP ES 2021]]="","",Tabelle1[[#This Row],[FDP ES 2021]]/Tabelle1[[#This Row],[FDP ZS 2021]])</f>
        <v>0.82877711175675883</v>
      </c>
      <c r="AS78" s="214">
        <v>133.19999999999999</v>
      </c>
      <c r="AT78" s="186">
        <v>37266</v>
      </c>
      <c r="AU78" s="186">
        <v>21058</v>
      </c>
      <c r="AV78" s="186">
        <v>3.2</v>
      </c>
      <c r="AW78" s="186">
        <v>614.4</v>
      </c>
      <c r="AX78" s="186">
        <v>7.9</v>
      </c>
      <c r="AY78" s="187">
        <v>10.199999999999999</v>
      </c>
      <c r="AZ78" s="114" t="s">
        <v>2065</v>
      </c>
      <c r="BA78" s="6"/>
      <c r="BB78" s="6"/>
      <c r="BC78" s="6"/>
      <c r="BD78" s="6"/>
      <c r="BE78" s="6"/>
      <c r="BF78" s="6"/>
      <c r="BG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</row>
    <row r="79" spans="1:84" ht="16.5" customHeight="1">
      <c r="A79" s="90">
        <f>SUBTOTAL(103,$B$2:$B79)</f>
        <v>78</v>
      </c>
      <c r="B79" s="44" t="s">
        <v>697</v>
      </c>
      <c r="C79" s="201" t="s">
        <v>654</v>
      </c>
      <c r="D79" s="200" t="s">
        <v>8</v>
      </c>
      <c r="E79" s="188" t="s">
        <v>589</v>
      </c>
      <c r="F79" s="222" t="s">
        <v>49</v>
      </c>
      <c r="G79" s="219" t="str">
        <f>""</f>
        <v/>
      </c>
      <c r="H79" s="10"/>
      <c r="I79" s="10"/>
      <c r="J79" s="8" t="s">
        <v>924</v>
      </c>
      <c r="K79" s="10"/>
      <c r="L79" s="10" t="s">
        <v>922</v>
      </c>
      <c r="M79" s="67"/>
      <c r="N79" s="67"/>
      <c r="O79" s="59"/>
      <c r="P79" s="83"/>
      <c r="Q79" s="121" t="str">
        <f>""</f>
        <v/>
      </c>
      <c r="R79" s="60"/>
      <c r="S79" s="61"/>
      <c r="T79" s="147" t="str">
        <f>IF(MAX((AA79,AD79,AG79,AJ79,AM79,AP79))=AA79,"CDU",IF(MAX(AA79,AD79,AG79,AJ79,AM79,AP79)=AD79,"SPD",IF(MAX(AA79,AD79,AG79,AJ79,AM79,AP79)=AG79,"AfD",IF(MAX(AA79,AD79,AG79,AJ79,AM79,AP79)=AJ79,"Linke",IF(MAX(AA79,AD79,AG79,AJ79,AM79,AP79)=AM79,"Grüne","FDP")))))</f>
        <v>CDU</v>
      </c>
      <c r="U79" s="148" t="str">
        <f>IF(LARGE((AA79,AD79,AG79,AJ79,AM79,AP79),2)=AA79,"CDU",IF(LARGE((AA79,AD79,AG79,AJ79,AM79,AP79),2)=AD79,"SPD",IF(LARGE((AA79,AD79,AG79,AJ79,AM79,AP79),2)=AG79,"AfD",IF(LARGE((AA79,AD79,AG79,AJ79,AM79,AP79),2)=AJ79,"Linke",IF(LARGE((AA79,AD79,AG79,AJ79,AM79,AP79),2)=AM79,"Grüne","FDP")))))</f>
        <v>SPD</v>
      </c>
      <c r="V79" s="148" t="str">
        <f>IF(LARGE((AA79,AD79,AG79,AJ79,AM79,AP79),3)=AA79,"CDU",IF(LARGE((AA79,AD79,AG79,AJ79,AM79,AP79),3)=AD79,"SPD",IF(LARGE((AA79,AD79,AG79,AJ79,AM79,AP79),3)=AG79,"AfD",IF(LARGE((AA79,AD79,AG79,AJ79,AM79,AP79),3)=AJ79,"Linke",IF(LARGE((AA79,AD79,AG79,AJ79,AM79,AP79),3)=AM79,"Grüne","FDP")))))</f>
        <v>Grüne</v>
      </c>
      <c r="W79" s="148" t="str">
        <f>IF(LARGE((AA79,AD79,AG79,AJ79,AM79,AP79),4)=AA79,"CDU",IF(LARGE((AA79,AD79,AG79,AJ79,AM79,AP79),4)=AD79,"SPD",IF(LARGE((AA79,AD79,AG79,AJ79,AM79,AP79),4)=AG79,"AfD",IF(LARGE((AA79,AD79,AG79,AJ79,AM79,AP79),4)=AJ79,"Linke",IF(LARGE((AA79,AD79,AG79,AJ79,AM79,AP79),4)=AM79,"Grüne","FDP")))))</f>
        <v>FDP</v>
      </c>
      <c r="X79" s="148">
        <f>(LARGE((AA79,AD79,AG79,AJ79,AM79,AP79),1))-(LARGE((AA79,AD79,AG79,AJ79,AM79,AP79),2))</f>
        <v>0.28378047136396506</v>
      </c>
      <c r="Y79" s="148">
        <f>(LARGE((AA79,AD79,AG79,AJ79,AM79,AP79),1))-(LARGE((AA79,AD79,AG79,AJ79,AM79,AP79),3))</f>
        <v>0.384640839287684</v>
      </c>
      <c r="Z79" s="234">
        <f>(LARGE((AA79,AD79,AG79,AJ79,AM79,AP79),1))-(LARGE((AA79,AD79,AG79,AJ79,AM79,AP79),4))</f>
        <v>0.40283480200507399</v>
      </c>
      <c r="AA79" s="236">
        <v>0.49105928204625399</v>
      </c>
      <c r="AB79" s="94">
        <v>0.38467236397472943</v>
      </c>
      <c r="AC79" s="95">
        <f>IF(Tabelle1[[#This Row],[CDU ES 2021]]="","",Tabelle1[[#This Row],[CDU ES 2021]]/Tabelle1[[#This Row],[CDU ZS 2021]])</f>
        <v>1.2765650148928129</v>
      </c>
      <c r="AD79" s="97">
        <v>0.20727881068228893</v>
      </c>
      <c r="AE79" s="97">
        <v>0.2461677849062148</v>
      </c>
      <c r="AF79" s="96">
        <f>IF(Tabelle1[[#This Row],[SPD ES 2021]]="","",Tabelle1[[#This Row],[SPD ES 2021]]/Tabelle1[[#This Row],[SPD ZS 2021]])</f>
        <v>0.84202248787857503</v>
      </c>
      <c r="AG79" s="99">
        <v>7.7665976247962454E-2</v>
      </c>
      <c r="AH79" s="99">
        <v>7.8186982712179831E-2</v>
      </c>
      <c r="AI79" s="98">
        <f>IF(Tabelle1[[#This Row],[AfD ES 2021]]="","",Tabelle1[[#This Row],[AfD ES 2021]]/Tabelle1[[#This Row],[AfD ZS 2021]])</f>
        <v>0.99333640401324486</v>
      </c>
      <c r="AJ79" s="100">
        <v>2.1705293346242938E-2</v>
      </c>
      <c r="AK79" s="100">
        <v>2.1726088447034626E-2</v>
      </c>
      <c r="AL79" s="101">
        <f>IF(Tabelle1[[#This Row],[Linke ES 2021]]="","",Tabelle1[[#This Row],[Linke ES 2021]]/Tabelle1[[#This Row],[Linke ZS 2021]])</f>
        <v>0.99904285113989189</v>
      </c>
      <c r="AM79" s="103">
        <v>0.10641844275856997</v>
      </c>
      <c r="AN79" s="103">
        <v>0.11076081100935403</v>
      </c>
      <c r="AO79" s="102">
        <f>IF(Tabelle1[[#This Row],[Grüne ES 2021]]="","",Tabelle1[[#This Row],[Grüne ES 2021]]/Tabelle1[[#This Row],[Grüne ZS 2021]])</f>
        <v>0.96079508436953087</v>
      </c>
      <c r="AP79" s="104">
        <v>8.8224480041179998E-2</v>
      </c>
      <c r="AQ79" s="105">
        <v>0.12088618443606446</v>
      </c>
      <c r="AR79" s="215">
        <f>IF(Tabelle1[[#This Row],[FDP ES 2021]]="","",Tabelle1[[#This Row],[FDP ES 2021]]/Tabelle1[[#This Row],[FDP ZS 2021]])</f>
        <v>0.72981441554093451</v>
      </c>
      <c r="AS79" s="214">
        <v>140.30000000000001</v>
      </c>
      <c r="AT79" s="186">
        <v>39140</v>
      </c>
      <c r="AU79" s="186">
        <v>21634</v>
      </c>
      <c r="AV79" s="186">
        <v>4.5999999999999996</v>
      </c>
      <c r="AW79" s="186">
        <v>600.29999999999995</v>
      </c>
      <c r="AX79" s="186">
        <v>9.3000000000000007</v>
      </c>
      <c r="AY79" s="187">
        <v>8.3000000000000007</v>
      </c>
      <c r="AZ79" s="114" t="s">
        <v>1721</v>
      </c>
      <c r="BA79" s="6"/>
      <c r="BB79" s="6"/>
      <c r="BC79" s="6"/>
      <c r="BD79" s="6"/>
      <c r="BE79" s="6"/>
      <c r="BF79" s="6"/>
      <c r="BG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</row>
    <row r="80" spans="1:84" ht="16.5" customHeight="1">
      <c r="A80" s="90">
        <f>SUBTOTAL(103,$B$2:$B80)</f>
        <v>79</v>
      </c>
      <c r="B80" s="44" t="s">
        <v>697</v>
      </c>
      <c r="C80" s="201" t="s">
        <v>721</v>
      </c>
      <c r="D80" s="199" t="s">
        <v>8</v>
      </c>
      <c r="E80" s="190" t="s">
        <v>588</v>
      </c>
      <c r="F80" s="198" t="s">
        <v>50</v>
      </c>
      <c r="G80" s="219" t="str">
        <f>""</f>
        <v/>
      </c>
      <c r="H80" s="8"/>
      <c r="I80" s="8"/>
      <c r="J80" s="8" t="s">
        <v>924</v>
      </c>
      <c r="K80" s="8"/>
      <c r="L80" s="10" t="s">
        <v>922</v>
      </c>
      <c r="M80" s="53"/>
      <c r="N80" s="53"/>
      <c r="O80" s="9"/>
      <c r="P80" s="54"/>
      <c r="Q80" s="121" t="str">
        <f>""</f>
        <v/>
      </c>
      <c r="R80" s="55"/>
      <c r="S80" s="57"/>
      <c r="T80" s="147" t="str">
        <f>IF(MAX((AA80,AD80,AG80,AJ80,AM80,AP80))=AA80,"CDU",IF(MAX(AA80,AD80,AG80,AJ80,AM80,AP80)=AD80,"SPD",IF(MAX(AA80,AD80,AG80,AJ80,AM80,AP80)=AG80,"AfD",IF(MAX(AA80,AD80,AG80,AJ80,AM80,AP80)=AJ80,"Linke",IF(MAX(AA80,AD80,AG80,AJ80,AM80,AP80)=AM80,"Grüne","FDP")))))</f>
        <v>CDU</v>
      </c>
      <c r="U80" s="148" t="str">
        <f>IF(LARGE((AA80,AD80,AG80,AJ80,AM80,AP80),2)=AA80,"CDU",IF(LARGE((AA80,AD80,AG80,AJ80,AM80,AP80),2)=AD80,"SPD",IF(LARGE((AA80,AD80,AG80,AJ80,AM80,AP80),2)=AG80,"AfD",IF(LARGE((AA80,AD80,AG80,AJ80,AM80,AP80),2)=AJ80,"Linke",IF(LARGE((AA80,AD80,AG80,AJ80,AM80,AP80),2)=AM80,"Grüne","FDP")))))</f>
        <v>SPD</v>
      </c>
      <c r="V80" s="148" t="str">
        <f>IF(LARGE((AA80,AD80,AG80,AJ80,AM80,AP80),3)=AA80,"CDU",IF(LARGE((AA80,AD80,AG80,AJ80,AM80,AP80),3)=AD80,"SPD",IF(LARGE((AA80,AD80,AG80,AJ80,AM80,AP80),3)=AG80,"AfD",IF(LARGE((AA80,AD80,AG80,AJ80,AM80,AP80),3)=AJ80,"Linke",IF(LARGE((AA80,AD80,AG80,AJ80,AM80,AP80),3)=AM80,"Grüne","FDP")))))</f>
        <v>Grüne</v>
      </c>
      <c r="W80" s="148" t="str">
        <f>IF(LARGE((AA80,AD80,AG80,AJ80,AM80,AP80),4)=AA80,"CDU",IF(LARGE((AA80,AD80,AG80,AJ80,AM80,AP80),4)=AD80,"SPD",IF(LARGE((AA80,AD80,AG80,AJ80,AM80,AP80),4)=AG80,"AfD",IF(LARGE((AA80,AD80,AG80,AJ80,AM80,AP80),4)=AJ80,"Linke",IF(LARGE((AA80,AD80,AG80,AJ80,AM80,AP80),4)=AM80,"Grüne","FDP")))))</f>
        <v>FDP</v>
      </c>
      <c r="X80" s="148">
        <f>(LARGE((AA80,AD80,AG80,AJ80,AM80,AP80),1))-(LARGE((AA80,AD80,AG80,AJ80,AM80,AP80),2))</f>
        <v>1.8289413996453452E-2</v>
      </c>
      <c r="Y80" s="148">
        <f>(LARGE((AA80,AD80,AG80,AJ80,AM80,AP80),1))-(LARGE((AA80,AD80,AG80,AJ80,AM80,AP80),3))</f>
        <v>0.2021664123606472</v>
      </c>
      <c r="Z80" s="234">
        <f>(LARGE((AA80,AD80,AG80,AJ80,AM80,AP80),1))-(LARGE((AA80,AD80,AG80,AJ80,AM80,AP80),4))</f>
        <v>0.24361829353787787</v>
      </c>
      <c r="AA80" s="236">
        <v>0.3375809311724195</v>
      </c>
      <c r="AB80" s="94">
        <v>0.25289096539062283</v>
      </c>
      <c r="AC80" s="95">
        <f>IF(Tabelle1[[#This Row],[CDU ES 2021]]="","",Tabelle1[[#This Row],[CDU ES 2021]]/Tabelle1[[#This Row],[CDU ZS 2021]])</f>
        <v>1.3348872730624521</v>
      </c>
      <c r="AD80" s="97">
        <v>0.31929151717596604</v>
      </c>
      <c r="AE80" s="97">
        <v>0.33017290987312636</v>
      </c>
      <c r="AF80" s="96">
        <f>IF(Tabelle1[[#This Row],[SPD ES 2021]]="","",Tabelle1[[#This Row],[SPD ES 2021]]/Tabelle1[[#This Row],[SPD ZS 2021]])</f>
        <v>0.96704335100859229</v>
      </c>
      <c r="AG80" s="99">
        <v>6.6552572614678271E-2</v>
      </c>
      <c r="AH80" s="99">
        <v>7.1054722823555197E-2</v>
      </c>
      <c r="AI80" s="98">
        <f>IF(Tabelle1[[#This Row],[AfD ES 2021]]="","",Tabelle1[[#This Row],[AfD ES 2021]]/Tabelle1[[#This Row],[AfD ZS 2021]])</f>
        <v>0.93663826935112005</v>
      </c>
      <c r="AJ80" s="100">
        <v>2.769186358200338E-2</v>
      </c>
      <c r="AK80" s="100">
        <v>2.6854465239909024E-2</v>
      </c>
      <c r="AL80" s="101">
        <f>IF(Tabelle1[[#This Row],[Linke ES 2021]]="","",Tabelle1[[#This Row],[Linke ES 2021]]/Tabelle1[[#This Row],[Linke ZS 2021]])</f>
        <v>1.0311828343857645</v>
      </c>
      <c r="AM80" s="103">
        <v>0.1354145188117723</v>
      </c>
      <c r="AN80" s="103">
        <v>0.1448154440577645</v>
      </c>
      <c r="AO80" s="102">
        <f>IF(Tabelle1[[#This Row],[Grüne ES 2021]]="","",Tabelle1[[#This Row],[Grüne ES 2021]]/Tabelle1[[#This Row],[Grüne ZS 2021]])</f>
        <v>0.93508340697251646</v>
      </c>
      <c r="AP80" s="104">
        <v>9.3962637634541629E-2</v>
      </c>
      <c r="AQ80" s="105">
        <v>0.12076288603293782</v>
      </c>
      <c r="AR80" s="215">
        <f>IF(Tabelle1[[#This Row],[FDP ES 2021]]="","",Tabelle1[[#This Row],[FDP ES 2021]]/Tabelle1[[#This Row],[FDP ZS 2021]])</f>
        <v>0.77807545613735596</v>
      </c>
      <c r="AS80" s="214">
        <v>99.5</v>
      </c>
      <c r="AT80" s="186">
        <v>30299</v>
      </c>
      <c r="AU80" s="186">
        <v>23149</v>
      </c>
      <c r="AV80" s="186">
        <v>5</v>
      </c>
      <c r="AW80" s="186">
        <v>645.9</v>
      </c>
      <c r="AX80" s="186">
        <v>7.2</v>
      </c>
      <c r="AY80" s="187">
        <v>11.8</v>
      </c>
      <c r="AZ80" s="114" t="s">
        <v>1882</v>
      </c>
      <c r="BA80" s="6"/>
      <c r="BB80" s="6"/>
      <c r="BC80" s="6"/>
      <c r="BD80" s="6"/>
      <c r="BE80" s="6"/>
      <c r="BF80" s="6"/>
      <c r="BG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6.5" customHeight="1">
      <c r="A81" s="90">
        <f>SUBTOTAL(103,$B$2:$B81)</f>
        <v>80</v>
      </c>
      <c r="B81" s="48" t="s">
        <v>669</v>
      </c>
      <c r="C81" s="206" t="s">
        <v>973</v>
      </c>
      <c r="D81" s="199" t="s">
        <v>8</v>
      </c>
      <c r="E81" s="189" t="s">
        <v>588</v>
      </c>
      <c r="F81" s="198" t="s">
        <v>50</v>
      </c>
      <c r="G81" s="219" t="str">
        <f>""</f>
        <v/>
      </c>
      <c r="H81" s="14" t="s">
        <v>2179</v>
      </c>
      <c r="I81" s="8"/>
      <c r="J81" s="8" t="s">
        <v>927</v>
      </c>
      <c r="K81" s="11"/>
      <c r="L81" s="11" t="s">
        <v>921</v>
      </c>
      <c r="M81" s="53"/>
      <c r="N81" s="53"/>
      <c r="O81" s="9"/>
      <c r="P81" s="54"/>
      <c r="Q81" s="121" t="str">
        <f>""</f>
        <v/>
      </c>
      <c r="R81" s="55"/>
      <c r="S81" s="57"/>
      <c r="T81" s="147" t="str">
        <f>IF(MAX((AA81,AD81,AG81,AJ81,AM81,AP81))=AA81,"CDU",IF(MAX(AA81,AD81,AG81,AJ81,AM81,AP81)=AD81,"SPD",IF(MAX(AA81,AD81,AG81,AJ81,AM81,AP81)=AG81,"AfD",IF(MAX(AA81,AD81,AG81,AJ81,AM81,AP81)=AJ81,"Linke",IF(MAX(AA81,AD81,AG81,AJ81,AM81,AP81)=AM81,"Grüne","FDP")))))</f>
        <v>CDU</v>
      </c>
      <c r="U81" s="148" t="str">
        <f>IF(LARGE((AA81,AD81,AG81,AJ81,AM81,AP81),2)=AA81,"CDU",IF(LARGE((AA81,AD81,AG81,AJ81,AM81,AP81),2)=AD81,"SPD",IF(LARGE((AA81,AD81,AG81,AJ81,AM81,AP81),2)=AG81,"AfD",IF(LARGE((AA81,AD81,AG81,AJ81,AM81,AP81),2)=AJ81,"Linke",IF(LARGE((AA81,AD81,AG81,AJ81,AM81,AP81),2)=AM81,"Grüne","FDP")))))</f>
        <v>SPD</v>
      </c>
      <c r="V81" s="148" t="str">
        <f>IF(LARGE((AA81,AD81,AG81,AJ81,AM81,AP81),3)=AA81,"CDU",IF(LARGE((AA81,AD81,AG81,AJ81,AM81,AP81),3)=AD81,"SPD",IF(LARGE((AA81,AD81,AG81,AJ81,AM81,AP81),3)=AG81,"AfD",IF(LARGE((AA81,AD81,AG81,AJ81,AM81,AP81),3)=AJ81,"Linke",IF(LARGE((AA81,AD81,AG81,AJ81,AM81,AP81),3)=AM81,"Grüne","FDP")))))</f>
        <v>Grüne</v>
      </c>
      <c r="W81" s="148" t="str">
        <f>IF(LARGE((AA81,AD81,AG81,AJ81,AM81,AP81),4)=AA81,"CDU",IF(LARGE((AA81,AD81,AG81,AJ81,AM81,AP81),4)=AD81,"SPD",IF(LARGE((AA81,AD81,AG81,AJ81,AM81,AP81),4)=AG81,"AfD",IF(LARGE((AA81,AD81,AG81,AJ81,AM81,AP81),4)=AJ81,"Linke",IF(LARGE((AA81,AD81,AG81,AJ81,AM81,AP81),4)=AM81,"Grüne","FDP")))))</f>
        <v>FDP</v>
      </c>
      <c r="X81" s="148">
        <f>(LARGE((AA81,AD81,AG81,AJ81,AM81,AP81),1))-(LARGE((AA81,AD81,AG81,AJ81,AM81,AP81),2))</f>
        <v>1.8289413996453452E-2</v>
      </c>
      <c r="Y81" s="148">
        <f>(LARGE((AA81,AD81,AG81,AJ81,AM81,AP81),1))-(LARGE((AA81,AD81,AG81,AJ81,AM81,AP81),3))</f>
        <v>0.2021664123606472</v>
      </c>
      <c r="Z81" s="234">
        <f>(LARGE((AA81,AD81,AG81,AJ81,AM81,AP81),1))-(LARGE((AA81,AD81,AG81,AJ81,AM81,AP81),4))</f>
        <v>0.24361829353787787</v>
      </c>
      <c r="AA81" s="236">
        <v>0.3375809311724195</v>
      </c>
      <c r="AB81" s="94">
        <v>0.25289096539062283</v>
      </c>
      <c r="AC81" s="95">
        <f>IF(Tabelle1[[#This Row],[CDU ES 2021]]="","",Tabelle1[[#This Row],[CDU ES 2021]]/Tabelle1[[#This Row],[CDU ZS 2021]])</f>
        <v>1.3348872730624521</v>
      </c>
      <c r="AD81" s="97">
        <v>0.31929151717596604</v>
      </c>
      <c r="AE81" s="97">
        <v>0.33017290987312636</v>
      </c>
      <c r="AF81" s="96">
        <f>IF(Tabelle1[[#This Row],[SPD ES 2021]]="","",Tabelle1[[#This Row],[SPD ES 2021]]/Tabelle1[[#This Row],[SPD ZS 2021]])</f>
        <v>0.96704335100859229</v>
      </c>
      <c r="AG81" s="99">
        <v>6.6552572614678271E-2</v>
      </c>
      <c r="AH81" s="99">
        <v>7.1054722823555197E-2</v>
      </c>
      <c r="AI81" s="98">
        <f>IF(Tabelle1[[#This Row],[AfD ES 2021]]="","",Tabelle1[[#This Row],[AfD ES 2021]]/Tabelle1[[#This Row],[AfD ZS 2021]])</f>
        <v>0.93663826935112005</v>
      </c>
      <c r="AJ81" s="100">
        <v>2.769186358200338E-2</v>
      </c>
      <c r="AK81" s="100">
        <v>2.6854465239909024E-2</v>
      </c>
      <c r="AL81" s="101">
        <f>IF(Tabelle1[[#This Row],[Linke ES 2021]]="","",Tabelle1[[#This Row],[Linke ES 2021]]/Tabelle1[[#This Row],[Linke ZS 2021]])</f>
        <v>1.0311828343857645</v>
      </c>
      <c r="AM81" s="103">
        <v>0.1354145188117723</v>
      </c>
      <c r="AN81" s="103">
        <v>0.1448154440577645</v>
      </c>
      <c r="AO81" s="102">
        <f>IF(Tabelle1[[#This Row],[Grüne ES 2021]]="","",Tabelle1[[#This Row],[Grüne ES 2021]]/Tabelle1[[#This Row],[Grüne ZS 2021]])</f>
        <v>0.93508340697251646</v>
      </c>
      <c r="AP81" s="104">
        <v>9.3962637634541629E-2</v>
      </c>
      <c r="AQ81" s="105">
        <v>0.12076288603293782</v>
      </c>
      <c r="AR81" s="215">
        <f>IF(Tabelle1[[#This Row],[FDP ES 2021]]="","",Tabelle1[[#This Row],[FDP ES 2021]]/Tabelle1[[#This Row],[FDP ZS 2021]])</f>
        <v>0.77807545613735596</v>
      </c>
      <c r="AS81" s="214">
        <v>99.5</v>
      </c>
      <c r="AT81" s="186">
        <v>30299</v>
      </c>
      <c r="AU81" s="186">
        <v>23149</v>
      </c>
      <c r="AV81" s="186">
        <v>5</v>
      </c>
      <c r="AW81" s="186">
        <v>645.9</v>
      </c>
      <c r="AX81" s="186">
        <v>7.2</v>
      </c>
      <c r="AY81" s="187">
        <v>11.8</v>
      </c>
      <c r="AZ81" s="114" t="s">
        <v>1514</v>
      </c>
      <c r="BA81" s="6"/>
      <c r="BB81" s="6"/>
      <c r="BC81" s="6"/>
      <c r="BD81" s="6"/>
      <c r="BE81" s="6"/>
      <c r="BF81" s="6"/>
      <c r="BG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16.5" customHeight="1">
      <c r="A82" s="90">
        <f>SUBTOTAL(103,$B$2:$B82)</f>
        <v>81</v>
      </c>
      <c r="B82" s="46" t="s">
        <v>930</v>
      </c>
      <c r="C82" s="204" t="s">
        <v>974</v>
      </c>
      <c r="D82" s="199" t="s">
        <v>8</v>
      </c>
      <c r="E82" s="189" t="s">
        <v>587</v>
      </c>
      <c r="F82" s="222" t="s">
        <v>51</v>
      </c>
      <c r="G82" s="219" t="str">
        <f>""</f>
        <v/>
      </c>
      <c r="H82" s="143" t="s">
        <v>2179</v>
      </c>
      <c r="I82" s="143" t="s">
        <v>2179</v>
      </c>
      <c r="J82" s="8" t="s">
        <v>927</v>
      </c>
      <c r="K82" s="11"/>
      <c r="L82" s="11" t="s">
        <v>922</v>
      </c>
      <c r="M82" s="53"/>
      <c r="N82" s="53"/>
      <c r="O82" s="9"/>
      <c r="P82" s="54"/>
      <c r="Q82" s="121" t="str">
        <f>""</f>
        <v/>
      </c>
      <c r="R82" s="55"/>
      <c r="S82" s="57"/>
      <c r="T82" s="147" t="str">
        <f>IF(MAX((AA82,AD82,AG82,AJ82,AM82,AP82))=AA82,"CDU",IF(MAX(AA82,AD82,AG82,AJ82,AM82,AP82)=AD82,"SPD",IF(MAX(AA82,AD82,AG82,AJ82,AM82,AP82)=AG82,"AfD",IF(MAX(AA82,AD82,AG82,AJ82,AM82,AP82)=AJ82,"Linke",IF(MAX(AA82,AD82,AG82,AJ82,AM82,AP82)=AM82,"Grüne","FDP")))))</f>
        <v>CDU</v>
      </c>
      <c r="U82" s="148" t="str">
        <f>IF(LARGE((AA82,AD82,AG82,AJ82,AM82,AP82),2)=AA82,"CDU",IF(LARGE((AA82,AD82,AG82,AJ82,AM82,AP82),2)=AD82,"SPD",IF(LARGE((AA82,AD82,AG82,AJ82,AM82,AP82),2)=AG82,"AfD",IF(LARGE((AA82,AD82,AG82,AJ82,AM82,AP82),2)=AJ82,"Linke",IF(LARGE((AA82,AD82,AG82,AJ82,AM82,AP82),2)=AM82,"Grüne","FDP")))))</f>
        <v>SPD</v>
      </c>
      <c r="V82" s="148" t="str">
        <f>IF(LARGE((AA82,AD82,AG82,AJ82,AM82,AP82),3)=AA82,"CDU",IF(LARGE((AA82,AD82,AG82,AJ82,AM82,AP82),3)=AD82,"SPD",IF(LARGE((AA82,AD82,AG82,AJ82,AM82,AP82),3)=AG82,"AfD",IF(LARGE((AA82,AD82,AG82,AJ82,AM82,AP82),3)=AJ82,"Linke",IF(LARGE((AA82,AD82,AG82,AJ82,AM82,AP82),3)=AM82,"Grüne","FDP")))))</f>
        <v>Grüne</v>
      </c>
      <c r="W82" s="148" t="str">
        <f>IF(LARGE((AA82,AD82,AG82,AJ82,AM82,AP82),4)=AA82,"CDU",IF(LARGE((AA82,AD82,AG82,AJ82,AM82,AP82),4)=AD82,"SPD",IF(LARGE((AA82,AD82,AG82,AJ82,AM82,AP82),4)=AG82,"AfD",IF(LARGE((AA82,AD82,AG82,AJ82,AM82,AP82),4)=AJ82,"Linke",IF(LARGE((AA82,AD82,AG82,AJ82,AM82,AP82),4)=AM82,"Grüne","FDP")))))</f>
        <v>FDP</v>
      </c>
      <c r="X82" s="148">
        <f>(LARGE((AA82,AD82,AG82,AJ82,AM82,AP82),1))-(LARGE((AA82,AD82,AG82,AJ82,AM82,AP82),2))</f>
        <v>1.1380296021582414E-2</v>
      </c>
      <c r="Y82" s="148">
        <f>(LARGE((AA82,AD82,AG82,AJ82,AM82,AP82),1))-(LARGE((AA82,AD82,AG82,AJ82,AM82,AP82),3))</f>
        <v>0.18972292326333337</v>
      </c>
      <c r="Z82" s="234">
        <f>(LARGE((AA82,AD82,AG82,AJ82,AM82,AP82),1))-(LARGE((AA82,AD82,AG82,AJ82,AM82,AP82),4))</f>
        <v>0.24440859279292548</v>
      </c>
      <c r="AA82" s="236">
        <v>0.33654882481707848</v>
      </c>
      <c r="AB82" s="94">
        <v>0.240868332234937</v>
      </c>
      <c r="AC82" s="95">
        <f>IF(Tabelle1[[#This Row],[CDU ES 2021]]="","",Tabelle1[[#This Row],[CDU ES 2021]]/Tabelle1[[#This Row],[CDU ZS 2021]])</f>
        <v>1.3972315152197636</v>
      </c>
      <c r="AD82" s="97">
        <v>0.32516852879549607</v>
      </c>
      <c r="AE82" s="97">
        <v>0.32905291607586257</v>
      </c>
      <c r="AF82" s="96">
        <f>IF(Tabelle1[[#This Row],[SPD ES 2021]]="","",Tabelle1[[#This Row],[SPD ES 2021]]/Tabelle1[[#This Row],[SPD ZS 2021]])</f>
        <v>0.98819525039713985</v>
      </c>
      <c r="AG82" s="99">
        <v>0</v>
      </c>
      <c r="AH82" s="99">
        <v>7.5416558491269409E-2</v>
      </c>
      <c r="AI82" s="98">
        <f>IF(Tabelle1[[#This Row],[AfD ES 2021]]="","",Tabelle1[[#This Row],[AfD ES 2021]]/Tabelle1[[#This Row],[AfD ZS 2021]])</f>
        <v>0</v>
      </c>
      <c r="AJ82" s="100">
        <v>4.2676110080933985E-2</v>
      </c>
      <c r="AK82" s="100">
        <v>3.4968945339803888E-2</v>
      </c>
      <c r="AL82" s="101">
        <f>IF(Tabelle1[[#This Row],[Linke ES 2021]]="","",Tabelle1[[#This Row],[Linke ES 2021]]/Tabelle1[[#This Row],[Linke ZS 2021]])</f>
        <v>1.2204002627542019</v>
      </c>
      <c r="AM82" s="103">
        <v>0.14682590155374511</v>
      </c>
      <c r="AN82" s="103">
        <v>0.1609849619555449</v>
      </c>
      <c r="AO82" s="102">
        <f>IF(Tabelle1[[#This Row],[Grüne ES 2021]]="","",Tabelle1[[#This Row],[Grüne ES 2021]]/Tabelle1[[#This Row],[Grüne ZS 2021]])</f>
        <v>0.91204731032138431</v>
      </c>
      <c r="AP82" s="104">
        <v>9.2140232024153002E-2</v>
      </c>
      <c r="AQ82" s="105">
        <v>0.1042011995819437</v>
      </c>
      <c r="AR82" s="215">
        <f>IF(Tabelle1[[#This Row],[FDP ES 2021]]="","",Tabelle1[[#This Row],[FDP ES 2021]]/Tabelle1[[#This Row],[FDP ZS 2021]])</f>
        <v>0.88425308339846931</v>
      </c>
      <c r="AS82" s="214">
        <v>174.1</v>
      </c>
      <c r="AT82" s="186">
        <v>26156</v>
      </c>
      <c r="AU82" s="186">
        <v>23482</v>
      </c>
      <c r="AV82" s="186">
        <v>3.9</v>
      </c>
      <c r="AW82" s="186">
        <v>632.6</v>
      </c>
      <c r="AX82" s="186">
        <v>7</v>
      </c>
      <c r="AY82" s="187">
        <v>11.8</v>
      </c>
      <c r="AZ82" s="114" t="s">
        <v>2131</v>
      </c>
      <c r="BA82" s="6"/>
      <c r="BB82" s="6"/>
      <c r="BC82" s="6"/>
      <c r="BD82" s="6"/>
      <c r="BE82" s="6"/>
      <c r="BF82" s="6"/>
      <c r="BG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6.5" customHeight="1">
      <c r="A83" s="90">
        <f>SUBTOTAL(103,$B$2:$B83)</f>
        <v>82</v>
      </c>
      <c r="B83" s="44" t="s">
        <v>697</v>
      </c>
      <c r="C83" s="201" t="s">
        <v>722</v>
      </c>
      <c r="D83" s="200" t="s">
        <v>8</v>
      </c>
      <c r="E83" s="188" t="s">
        <v>587</v>
      </c>
      <c r="F83" s="222" t="s">
        <v>51</v>
      </c>
      <c r="G83" s="219" t="str">
        <f>""</f>
        <v/>
      </c>
      <c r="H83" s="10"/>
      <c r="I83" s="10"/>
      <c r="J83" s="8" t="s">
        <v>924</v>
      </c>
      <c r="K83" s="10"/>
      <c r="L83" s="10" t="s">
        <v>922</v>
      </c>
      <c r="M83" s="67"/>
      <c r="N83" s="73" t="s">
        <v>631</v>
      </c>
      <c r="O83" s="59"/>
      <c r="P83" s="83"/>
      <c r="Q83" s="121" t="str">
        <f>""</f>
        <v/>
      </c>
      <c r="R83" s="60"/>
      <c r="S83" s="61"/>
      <c r="T83" s="147" t="str">
        <f>IF(MAX((AA83,AD83,AG83,AJ83,AM83,AP83))=AA83,"CDU",IF(MAX(AA83,AD83,AG83,AJ83,AM83,AP83)=AD83,"SPD",IF(MAX(AA83,AD83,AG83,AJ83,AM83,AP83)=AG83,"AfD",IF(MAX(AA83,AD83,AG83,AJ83,AM83,AP83)=AJ83,"Linke",IF(MAX(AA83,AD83,AG83,AJ83,AM83,AP83)=AM83,"Grüne","FDP")))))</f>
        <v>CDU</v>
      </c>
      <c r="U83" s="148" t="str">
        <f>IF(LARGE((AA83,AD83,AG83,AJ83,AM83,AP83),2)=AA83,"CDU",IF(LARGE((AA83,AD83,AG83,AJ83,AM83,AP83),2)=AD83,"SPD",IF(LARGE((AA83,AD83,AG83,AJ83,AM83,AP83),2)=AG83,"AfD",IF(LARGE((AA83,AD83,AG83,AJ83,AM83,AP83),2)=AJ83,"Linke",IF(LARGE((AA83,AD83,AG83,AJ83,AM83,AP83),2)=AM83,"Grüne","FDP")))))</f>
        <v>SPD</v>
      </c>
      <c r="V83" s="148" t="str">
        <f>IF(LARGE((AA83,AD83,AG83,AJ83,AM83,AP83),3)=AA83,"CDU",IF(LARGE((AA83,AD83,AG83,AJ83,AM83,AP83),3)=AD83,"SPD",IF(LARGE((AA83,AD83,AG83,AJ83,AM83,AP83),3)=AG83,"AfD",IF(LARGE((AA83,AD83,AG83,AJ83,AM83,AP83),3)=AJ83,"Linke",IF(LARGE((AA83,AD83,AG83,AJ83,AM83,AP83),3)=AM83,"Grüne","FDP")))))</f>
        <v>Grüne</v>
      </c>
      <c r="W83" s="148" t="str">
        <f>IF(LARGE((AA83,AD83,AG83,AJ83,AM83,AP83),4)=AA83,"CDU",IF(LARGE((AA83,AD83,AG83,AJ83,AM83,AP83),4)=AD83,"SPD",IF(LARGE((AA83,AD83,AG83,AJ83,AM83,AP83),4)=AG83,"AfD",IF(LARGE((AA83,AD83,AG83,AJ83,AM83,AP83),4)=AJ83,"Linke",IF(LARGE((AA83,AD83,AG83,AJ83,AM83,AP83),4)=AM83,"Grüne","FDP")))))</f>
        <v>FDP</v>
      </c>
      <c r="X83" s="148">
        <f>(LARGE((AA83,AD83,AG83,AJ83,AM83,AP83),1))-(LARGE((AA83,AD83,AG83,AJ83,AM83,AP83),2))</f>
        <v>1.1380296021582414E-2</v>
      </c>
      <c r="Y83" s="148">
        <f>(LARGE((AA83,AD83,AG83,AJ83,AM83,AP83),1))-(LARGE((AA83,AD83,AG83,AJ83,AM83,AP83),3))</f>
        <v>0.18972292326333337</v>
      </c>
      <c r="Z83" s="234">
        <f>(LARGE((AA83,AD83,AG83,AJ83,AM83,AP83),1))-(LARGE((AA83,AD83,AG83,AJ83,AM83,AP83),4))</f>
        <v>0.24440859279292548</v>
      </c>
      <c r="AA83" s="236">
        <v>0.33654882481707848</v>
      </c>
      <c r="AB83" s="94">
        <v>0.240868332234937</v>
      </c>
      <c r="AC83" s="95">
        <f>IF(Tabelle1[[#This Row],[CDU ES 2021]]="","",Tabelle1[[#This Row],[CDU ES 2021]]/Tabelle1[[#This Row],[CDU ZS 2021]])</f>
        <v>1.3972315152197636</v>
      </c>
      <c r="AD83" s="97">
        <v>0.32516852879549607</v>
      </c>
      <c r="AE83" s="97">
        <v>0.32905291607586257</v>
      </c>
      <c r="AF83" s="96">
        <f>IF(Tabelle1[[#This Row],[SPD ES 2021]]="","",Tabelle1[[#This Row],[SPD ES 2021]]/Tabelle1[[#This Row],[SPD ZS 2021]])</f>
        <v>0.98819525039713985</v>
      </c>
      <c r="AG83" s="99">
        <v>0</v>
      </c>
      <c r="AH83" s="99">
        <v>7.5416558491269409E-2</v>
      </c>
      <c r="AI83" s="98">
        <f>IF(Tabelle1[[#This Row],[AfD ES 2021]]="","",Tabelle1[[#This Row],[AfD ES 2021]]/Tabelle1[[#This Row],[AfD ZS 2021]])</f>
        <v>0</v>
      </c>
      <c r="AJ83" s="100">
        <v>4.2676110080933985E-2</v>
      </c>
      <c r="AK83" s="100">
        <v>3.4968945339803888E-2</v>
      </c>
      <c r="AL83" s="101">
        <f>IF(Tabelle1[[#This Row],[Linke ES 2021]]="","",Tabelle1[[#This Row],[Linke ES 2021]]/Tabelle1[[#This Row],[Linke ZS 2021]])</f>
        <v>1.2204002627542019</v>
      </c>
      <c r="AM83" s="103">
        <v>0.14682590155374511</v>
      </c>
      <c r="AN83" s="103">
        <v>0.1609849619555449</v>
      </c>
      <c r="AO83" s="102">
        <f>IF(Tabelle1[[#This Row],[Grüne ES 2021]]="","",Tabelle1[[#This Row],[Grüne ES 2021]]/Tabelle1[[#This Row],[Grüne ZS 2021]])</f>
        <v>0.91204731032138431</v>
      </c>
      <c r="AP83" s="104">
        <v>9.2140232024153002E-2</v>
      </c>
      <c r="AQ83" s="105">
        <v>0.1042011995819437</v>
      </c>
      <c r="AR83" s="215">
        <f>IF(Tabelle1[[#This Row],[FDP ES 2021]]="","",Tabelle1[[#This Row],[FDP ES 2021]]/Tabelle1[[#This Row],[FDP ZS 2021]])</f>
        <v>0.88425308339846931</v>
      </c>
      <c r="AS83" s="214">
        <v>174.1</v>
      </c>
      <c r="AT83" s="186">
        <v>26156</v>
      </c>
      <c r="AU83" s="186">
        <v>23482</v>
      </c>
      <c r="AV83" s="186">
        <v>3.9</v>
      </c>
      <c r="AW83" s="186">
        <v>632.6</v>
      </c>
      <c r="AX83" s="186">
        <v>7</v>
      </c>
      <c r="AY83" s="187">
        <v>11.8</v>
      </c>
      <c r="AZ83" s="114" t="s">
        <v>1936</v>
      </c>
      <c r="BA83" s="6"/>
      <c r="BB83" s="6"/>
      <c r="BC83" s="6"/>
      <c r="BD83" s="6"/>
      <c r="BE83" s="6"/>
      <c r="BF83" s="6"/>
      <c r="BG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6.5" customHeight="1">
      <c r="A84" s="90">
        <f>SUBTOTAL(103,$B$2:$B84)</f>
        <v>83</v>
      </c>
      <c r="B84" s="48" t="s">
        <v>669</v>
      </c>
      <c r="C84" s="206" t="s">
        <v>636</v>
      </c>
      <c r="D84" s="199" t="s">
        <v>8</v>
      </c>
      <c r="E84" s="190" t="s">
        <v>586</v>
      </c>
      <c r="F84" s="198" t="s">
        <v>52</v>
      </c>
      <c r="G84" s="223" t="s">
        <v>2189</v>
      </c>
      <c r="H84" s="8"/>
      <c r="I84" s="8"/>
      <c r="J84" s="8" t="s">
        <v>924</v>
      </c>
      <c r="K84" s="8"/>
      <c r="L84" s="8" t="s">
        <v>922</v>
      </c>
      <c r="M84" s="53"/>
      <c r="N84" s="53"/>
      <c r="O84" s="9"/>
      <c r="P84" s="54"/>
      <c r="Q84" s="121" t="str">
        <f>""</f>
        <v/>
      </c>
      <c r="R84" s="55"/>
      <c r="S84" s="57"/>
      <c r="T84" s="147" t="str">
        <f>IF(MAX((AA84,AD84,AG84,AJ84,AM84,AP84))=AA84,"CDU",IF(MAX(AA84,AD84,AG84,AJ84,AM84,AP84)=AD84,"SPD",IF(MAX(AA84,AD84,AG84,AJ84,AM84,AP84)=AG84,"AfD",IF(MAX(AA84,AD84,AG84,AJ84,AM84,AP84)=AJ84,"Linke",IF(MAX(AA84,AD84,AG84,AJ84,AM84,AP84)=AM84,"Grüne","FDP")))))</f>
        <v>SPD</v>
      </c>
      <c r="U84" s="148" t="str">
        <f>IF(LARGE((AA84,AD84,AG84,AJ84,AM84,AP84),2)=AA84,"CDU",IF(LARGE((AA84,AD84,AG84,AJ84,AM84,AP84),2)=AD84,"SPD",IF(LARGE((AA84,AD84,AG84,AJ84,AM84,AP84),2)=AG84,"AfD",IF(LARGE((AA84,AD84,AG84,AJ84,AM84,AP84),2)=AJ84,"Linke",IF(LARGE((AA84,AD84,AG84,AJ84,AM84,AP84),2)=AM84,"Grüne","FDP")))))</f>
        <v>CDU</v>
      </c>
      <c r="V84" s="148" t="str">
        <f>IF(LARGE((AA84,AD84,AG84,AJ84,AM84,AP84),3)=AA84,"CDU",IF(LARGE((AA84,AD84,AG84,AJ84,AM84,AP84),3)=AD84,"SPD",IF(LARGE((AA84,AD84,AG84,AJ84,AM84,AP84),3)=AG84,"AfD",IF(LARGE((AA84,AD84,AG84,AJ84,AM84,AP84),3)=AJ84,"Linke",IF(LARGE((AA84,AD84,AG84,AJ84,AM84,AP84),3)=AM84,"Grüne","FDP")))))</f>
        <v>Grüne</v>
      </c>
      <c r="W84" s="148" t="str">
        <f>IF(LARGE((AA84,AD84,AG84,AJ84,AM84,AP84),4)=AA84,"CDU",IF(LARGE((AA84,AD84,AG84,AJ84,AM84,AP84),4)=AD84,"SPD",IF(LARGE((AA84,AD84,AG84,AJ84,AM84,AP84),4)=AG84,"AfD",IF(LARGE((AA84,AD84,AG84,AJ84,AM84,AP84),4)=AJ84,"Linke",IF(LARGE((AA84,AD84,AG84,AJ84,AM84,AP84),4)=AM84,"Grüne","FDP")))))</f>
        <v>AfD</v>
      </c>
      <c r="X84" s="148">
        <f>(LARGE((AA84,AD84,AG84,AJ84,AM84,AP84),1))-(LARGE((AA84,AD84,AG84,AJ84,AM84,AP84),2))</f>
        <v>0.212707182320442</v>
      </c>
      <c r="Y84" s="148">
        <f>(LARGE((AA84,AD84,AG84,AJ84,AM84,AP84),1))-(LARGE((AA84,AD84,AG84,AJ84,AM84,AP84),3))</f>
        <v>0.39540614983167693</v>
      </c>
      <c r="Z84" s="234">
        <f>(LARGE((AA84,AD84,AG84,AJ84,AM84,AP84),1))-(LARGE((AA84,AD84,AG84,AJ84,AM84,AP84),4))</f>
        <v>0.40227598537441811</v>
      </c>
      <c r="AA84" s="236">
        <v>0.26351819338627319</v>
      </c>
      <c r="AB84" s="94">
        <v>0.25054748639335289</v>
      </c>
      <c r="AC84" s="95">
        <f>IF(Tabelle1[[#This Row],[CDU ES 2021]]="","",Tabelle1[[#This Row],[CDU ES 2021]]/Tabelle1[[#This Row],[CDU ZS 2021]])</f>
        <v>1.0517694556813739</v>
      </c>
      <c r="AD84" s="97">
        <v>0.47622537570671519</v>
      </c>
      <c r="AE84" s="97">
        <v>0.34778268010692087</v>
      </c>
      <c r="AF84" s="96">
        <f>IF(Tabelle1[[#This Row],[SPD ES 2021]]="","",Tabelle1[[#This Row],[SPD ES 2021]]/Tabelle1[[#This Row],[SPD ZS 2021]])</f>
        <v>1.369318838880379</v>
      </c>
      <c r="AG84" s="99">
        <v>7.3949390332297082E-2</v>
      </c>
      <c r="AH84" s="99">
        <v>8.006988502785739E-2</v>
      </c>
      <c r="AI84" s="98">
        <f>IF(Tabelle1[[#This Row],[AfD ES 2021]]="","",Tabelle1[[#This Row],[AfD ES 2021]]/Tabelle1[[#This Row],[AfD ZS 2021]])</f>
        <v>0.92356059093339637</v>
      </c>
      <c r="AJ84" s="100">
        <v>2.424174089525313E-2</v>
      </c>
      <c r="AK84" s="100">
        <v>2.8469292454349298E-2</v>
      </c>
      <c r="AL84" s="101">
        <f>IF(Tabelle1[[#This Row],[Linke ES 2021]]="","",Tabelle1[[#This Row],[Linke ES 2021]]/Tabelle1[[#This Row],[Linke ZS 2021]])</f>
        <v>0.85150486033767525</v>
      </c>
      <c r="AM84" s="103">
        <v>8.0819225875038259E-2</v>
      </c>
      <c r="AN84" s="103">
        <v>0.13572026665807865</v>
      </c>
      <c r="AO84" s="102">
        <f>IF(Tabelle1[[#This Row],[Grüne ES 2021]]="","",Tabelle1[[#This Row],[Grüne ES 2021]]/Tabelle1[[#This Row],[Grüne ZS 2021]])</f>
        <v>0.59548384235529761</v>
      </c>
      <c r="AP84" s="104">
        <v>5.9227163635777909E-2</v>
      </c>
      <c r="AQ84" s="105">
        <v>0.10085021416379504</v>
      </c>
      <c r="AR84" s="215">
        <f>IF(Tabelle1[[#This Row],[FDP ES 2021]]="","",Tabelle1[[#This Row],[FDP ES 2021]]/Tabelle1[[#This Row],[FDP ZS 2021]])</f>
        <v>0.58727851127400288</v>
      </c>
      <c r="AS84" s="214">
        <v>78.900000000000006</v>
      </c>
      <c r="AT84" s="186">
        <v>33195</v>
      </c>
      <c r="AU84" s="186">
        <v>21800</v>
      </c>
      <c r="AV84" s="186">
        <v>5.7</v>
      </c>
      <c r="AW84" s="186">
        <v>646.20000000000005</v>
      </c>
      <c r="AX84" s="186">
        <v>7.8</v>
      </c>
      <c r="AY84" s="187">
        <v>11.7</v>
      </c>
      <c r="AZ84" s="114" t="s">
        <v>1880</v>
      </c>
      <c r="BA84" s="6"/>
      <c r="BB84" s="6"/>
      <c r="BC84" s="6"/>
      <c r="BD84" s="6"/>
      <c r="BE84" s="6"/>
      <c r="BF84" s="6"/>
      <c r="BG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6.5" customHeight="1">
      <c r="A85" s="90">
        <f>SUBTOTAL(103,$B$2:$B85)</f>
        <v>84</v>
      </c>
      <c r="B85" s="44" t="s">
        <v>697</v>
      </c>
      <c r="C85" s="201" t="s">
        <v>975</v>
      </c>
      <c r="D85" s="199" t="s">
        <v>8</v>
      </c>
      <c r="E85" s="189" t="s">
        <v>585</v>
      </c>
      <c r="F85" s="198" t="s">
        <v>53</v>
      </c>
      <c r="G85" s="219" t="str">
        <f>""</f>
        <v/>
      </c>
      <c r="H85" s="13" t="s">
        <v>2177</v>
      </c>
      <c r="I85" s="8"/>
      <c r="J85" s="8" t="s">
        <v>927</v>
      </c>
      <c r="K85" s="11"/>
      <c r="L85" s="10" t="s">
        <v>922</v>
      </c>
      <c r="M85" s="53"/>
      <c r="N85" s="53"/>
      <c r="O85" s="9"/>
      <c r="P85" s="54"/>
      <c r="Q85" s="121" t="str">
        <f>""</f>
        <v/>
      </c>
      <c r="R85" s="55"/>
      <c r="S85" s="57"/>
      <c r="T85" s="147" t="str">
        <f>IF(MAX((AA85,AD85,AG85,AJ85,AM85,AP85))=AA85,"CDU",IF(MAX(AA85,AD85,AG85,AJ85,AM85,AP85)=AD85,"SPD",IF(MAX(AA85,AD85,AG85,AJ85,AM85,AP85)=AG85,"AfD",IF(MAX(AA85,AD85,AG85,AJ85,AM85,AP85)=AJ85,"Linke",IF(MAX(AA85,AD85,AG85,AJ85,AM85,AP85)=AM85,"Grüne","FDP")))))</f>
        <v>SPD</v>
      </c>
      <c r="U85" s="148" t="str">
        <f>IF(LARGE((AA85,AD85,AG85,AJ85,AM85,AP85),2)=AA85,"CDU",IF(LARGE((AA85,AD85,AG85,AJ85,AM85,AP85),2)=AD85,"SPD",IF(LARGE((AA85,AD85,AG85,AJ85,AM85,AP85),2)=AG85,"AfD",IF(LARGE((AA85,AD85,AG85,AJ85,AM85,AP85),2)=AJ85,"Linke",IF(LARGE((AA85,AD85,AG85,AJ85,AM85,AP85),2)=AM85,"Grüne","FDP")))))</f>
        <v>CDU</v>
      </c>
      <c r="V85" s="148" t="str">
        <f>IF(LARGE((AA85,AD85,AG85,AJ85,AM85,AP85),3)=AA85,"CDU",IF(LARGE((AA85,AD85,AG85,AJ85,AM85,AP85),3)=AD85,"SPD",IF(LARGE((AA85,AD85,AG85,AJ85,AM85,AP85),3)=AG85,"AfD",IF(LARGE((AA85,AD85,AG85,AJ85,AM85,AP85),3)=AJ85,"Linke",IF(LARGE((AA85,AD85,AG85,AJ85,AM85,AP85),3)=AM85,"Grüne","FDP")))))</f>
        <v>Grüne</v>
      </c>
      <c r="W85" s="148" t="str">
        <f>IF(LARGE((AA85,AD85,AG85,AJ85,AM85,AP85),4)=AA85,"CDU",IF(LARGE((AA85,AD85,AG85,AJ85,AM85,AP85),4)=AD85,"SPD",IF(LARGE((AA85,AD85,AG85,AJ85,AM85,AP85),4)=AG85,"AfD",IF(LARGE((AA85,AD85,AG85,AJ85,AM85,AP85),4)=AJ85,"Linke",IF(LARGE((AA85,AD85,AG85,AJ85,AM85,AP85),4)=AM85,"Grüne","FDP")))))</f>
        <v>FDP</v>
      </c>
      <c r="X85" s="148">
        <f>(LARGE((AA85,AD85,AG85,AJ85,AM85,AP85),1))-(LARGE((AA85,AD85,AG85,AJ85,AM85,AP85),2))</f>
        <v>1.9076336496109347E-2</v>
      </c>
      <c r="Y85" s="148">
        <f>(LARGE((AA85,AD85,AG85,AJ85,AM85,AP85),1))-(LARGE((AA85,AD85,AG85,AJ85,AM85,AP85),3))</f>
        <v>0.15981883087351179</v>
      </c>
      <c r="Z85" s="234">
        <f>(LARGE((AA85,AD85,AG85,AJ85,AM85,AP85),1))-(LARGE((AA85,AD85,AG85,AJ85,AM85,AP85),4))</f>
        <v>0.22040582382735355</v>
      </c>
      <c r="AA85" s="236">
        <v>0.29101069695289478</v>
      </c>
      <c r="AB85" s="94">
        <v>0.24791280436973534</v>
      </c>
      <c r="AC85" s="95">
        <f>IF(Tabelle1[[#This Row],[CDU ES 2021]]="","",Tabelle1[[#This Row],[CDU ES 2021]]/Tabelle1[[#This Row],[CDU ZS 2021]])</f>
        <v>1.1738429472924019</v>
      </c>
      <c r="AD85" s="97">
        <v>0.31008703344900412</v>
      </c>
      <c r="AE85" s="97">
        <v>0.29093205260603949</v>
      </c>
      <c r="AF85" s="96">
        <f>IF(Tabelle1[[#This Row],[SPD ES 2021]]="","",Tabelle1[[#This Row],[SPD ES 2021]]/Tabelle1[[#This Row],[SPD ZS 2021]])</f>
        <v>1.0658400498376952</v>
      </c>
      <c r="AG85" s="99">
        <v>6.8573884981278768E-2</v>
      </c>
      <c r="AH85" s="99">
        <v>7.2607034875763643E-2</v>
      </c>
      <c r="AI85" s="98">
        <f>IF(Tabelle1[[#This Row],[AfD ES 2021]]="","",Tabelle1[[#This Row],[AfD ES 2021]]/Tabelle1[[#This Row],[AfD ZS 2021]])</f>
        <v>0.94445235366812719</v>
      </c>
      <c r="AJ85" s="100">
        <v>2.6353005675552758E-2</v>
      </c>
      <c r="AK85" s="100">
        <v>2.9127421582411567E-2</v>
      </c>
      <c r="AL85" s="101">
        <f>IF(Tabelle1[[#This Row],[Linke ES 2021]]="","",Tabelle1[[#This Row],[Linke ES 2021]]/Tabelle1[[#This Row],[Linke ZS 2021]])</f>
        <v>0.90474900433569017</v>
      </c>
      <c r="AM85" s="103">
        <v>0.15026820257549234</v>
      </c>
      <c r="AN85" s="103">
        <v>0.16658371800773911</v>
      </c>
      <c r="AO85" s="102">
        <f>IF(Tabelle1[[#This Row],[Grüne ES 2021]]="","",Tabelle1[[#This Row],[Grüne ES 2021]]/Tabelle1[[#This Row],[Grüne ZS 2021]])</f>
        <v>0.90205816254209914</v>
      </c>
      <c r="AP85" s="104">
        <v>8.9681209621650576E-2</v>
      </c>
      <c r="AQ85" s="105">
        <v>0.12707319804407063</v>
      </c>
      <c r="AR85" s="215">
        <f>IF(Tabelle1[[#This Row],[FDP ES 2021]]="","",Tabelle1[[#This Row],[FDP ES 2021]]/Tabelle1[[#This Row],[FDP ZS 2021]])</f>
        <v>0.70574449216701041</v>
      </c>
      <c r="AS85" s="214">
        <v>203.8</v>
      </c>
      <c r="AT85" s="186">
        <v>24359</v>
      </c>
      <c r="AU85" s="186">
        <v>25687</v>
      </c>
      <c r="AV85" s="186">
        <v>4.8</v>
      </c>
      <c r="AW85" s="186">
        <v>652.29999999999995</v>
      </c>
      <c r="AX85" s="186">
        <v>7</v>
      </c>
      <c r="AY85" s="187">
        <v>12</v>
      </c>
      <c r="AZ85" s="114" t="s">
        <v>1798</v>
      </c>
      <c r="BA85" s="6"/>
      <c r="BB85" s="6"/>
      <c r="BC85" s="6"/>
      <c r="BD85" s="6"/>
      <c r="BE85" s="6"/>
      <c r="BF85" s="6"/>
      <c r="BG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16.5" customHeight="1">
      <c r="A86" s="90">
        <f>SUBTOTAL(103,$B$2:$B86)</f>
        <v>85</v>
      </c>
      <c r="B86" s="48" t="s">
        <v>669</v>
      </c>
      <c r="C86" s="206" t="s">
        <v>723</v>
      </c>
      <c r="D86" s="200" t="s">
        <v>8</v>
      </c>
      <c r="E86" s="188" t="s">
        <v>585</v>
      </c>
      <c r="F86" s="222" t="s">
        <v>53</v>
      </c>
      <c r="G86" s="219" t="str">
        <f>""</f>
        <v/>
      </c>
      <c r="H86" s="10"/>
      <c r="I86" s="10"/>
      <c r="J86" s="8" t="s">
        <v>924</v>
      </c>
      <c r="K86" s="10"/>
      <c r="L86" s="10" t="s">
        <v>922</v>
      </c>
      <c r="M86" s="67"/>
      <c r="N86" s="67"/>
      <c r="O86" s="59"/>
      <c r="P86" s="83"/>
      <c r="Q86" s="121" t="str">
        <f>""</f>
        <v/>
      </c>
      <c r="R86" s="60"/>
      <c r="S86" s="61"/>
      <c r="T86" s="147" t="str">
        <f>IF(MAX((AA86,AD86,AG86,AJ86,AM86,AP86))=AA86,"CDU",IF(MAX(AA86,AD86,AG86,AJ86,AM86,AP86)=AD86,"SPD",IF(MAX(AA86,AD86,AG86,AJ86,AM86,AP86)=AG86,"AfD",IF(MAX(AA86,AD86,AG86,AJ86,AM86,AP86)=AJ86,"Linke",IF(MAX(AA86,AD86,AG86,AJ86,AM86,AP86)=AM86,"Grüne","FDP")))))</f>
        <v>SPD</v>
      </c>
      <c r="U86" s="148" t="str">
        <f>IF(LARGE((AA86,AD86,AG86,AJ86,AM86,AP86),2)=AA86,"CDU",IF(LARGE((AA86,AD86,AG86,AJ86,AM86,AP86),2)=AD86,"SPD",IF(LARGE((AA86,AD86,AG86,AJ86,AM86,AP86),2)=AG86,"AfD",IF(LARGE((AA86,AD86,AG86,AJ86,AM86,AP86),2)=AJ86,"Linke",IF(LARGE((AA86,AD86,AG86,AJ86,AM86,AP86),2)=AM86,"Grüne","FDP")))))</f>
        <v>CDU</v>
      </c>
      <c r="V86" s="148" t="str">
        <f>IF(LARGE((AA86,AD86,AG86,AJ86,AM86,AP86),3)=AA86,"CDU",IF(LARGE((AA86,AD86,AG86,AJ86,AM86,AP86),3)=AD86,"SPD",IF(LARGE((AA86,AD86,AG86,AJ86,AM86,AP86),3)=AG86,"AfD",IF(LARGE((AA86,AD86,AG86,AJ86,AM86,AP86),3)=AJ86,"Linke",IF(LARGE((AA86,AD86,AG86,AJ86,AM86,AP86),3)=AM86,"Grüne","FDP")))))</f>
        <v>Grüne</v>
      </c>
      <c r="W86" s="148" t="str">
        <f>IF(LARGE((AA86,AD86,AG86,AJ86,AM86,AP86),4)=AA86,"CDU",IF(LARGE((AA86,AD86,AG86,AJ86,AM86,AP86),4)=AD86,"SPD",IF(LARGE((AA86,AD86,AG86,AJ86,AM86,AP86),4)=AG86,"AfD",IF(LARGE((AA86,AD86,AG86,AJ86,AM86,AP86),4)=AJ86,"Linke",IF(LARGE((AA86,AD86,AG86,AJ86,AM86,AP86),4)=AM86,"Grüne","FDP")))))</f>
        <v>FDP</v>
      </c>
      <c r="X86" s="148">
        <f>(LARGE((AA86,AD86,AG86,AJ86,AM86,AP86),1))-(LARGE((AA86,AD86,AG86,AJ86,AM86,AP86),2))</f>
        <v>1.9076336496109347E-2</v>
      </c>
      <c r="Y86" s="148">
        <f>(LARGE((AA86,AD86,AG86,AJ86,AM86,AP86),1))-(LARGE((AA86,AD86,AG86,AJ86,AM86,AP86),3))</f>
        <v>0.15981883087351179</v>
      </c>
      <c r="Z86" s="234">
        <f>(LARGE((AA86,AD86,AG86,AJ86,AM86,AP86),1))-(LARGE((AA86,AD86,AG86,AJ86,AM86,AP86),4))</f>
        <v>0.22040582382735355</v>
      </c>
      <c r="AA86" s="236">
        <v>0.29101069695289478</v>
      </c>
      <c r="AB86" s="94">
        <v>0.24791280436973534</v>
      </c>
      <c r="AC86" s="95">
        <f>IF(Tabelle1[[#This Row],[CDU ES 2021]]="","",Tabelle1[[#This Row],[CDU ES 2021]]/Tabelle1[[#This Row],[CDU ZS 2021]])</f>
        <v>1.1738429472924019</v>
      </c>
      <c r="AD86" s="97">
        <v>0.31008703344900412</v>
      </c>
      <c r="AE86" s="97">
        <v>0.29093205260603949</v>
      </c>
      <c r="AF86" s="96">
        <f>IF(Tabelle1[[#This Row],[SPD ES 2021]]="","",Tabelle1[[#This Row],[SPD ES 2021]]/Tabelle1[[#This Row],[SPD ZS 2021]])</f>
        <v>1.0658400498376952</v>
      </c>
      <c r="AG86" s="99">
        <v>6.8573884981278768E-2</v>
      </c>
      <c r="AH86" s="99">
        <v>7.2607034875763643E-2</v>
      </c>
      <c r="AI86" s="98">
        <f>IF(Tabelle1[[#This Row],[AfD ES 2021]]="","",Tabelle1[[#This Row],[AfD ES 2021]]/Tabelle1[[#This Row],[AfD ZS 2021]])</f>
        <v>0.94445235366812719</v>
      </c>
      <c r="AJ86" s="100">
        <v>2.6353005675552758E-2</v>
      </c>
      <c r="AK86" s="100">
        <v>2.9127421582411567E-2</v>
      </c>
      <c r="AL86" s="101">
        <f>IF(Tabelle1[[#This Row],[Linke ES 2021]]="","",Tabelle1[[#This Row],[Linke ES 2021]]/Tabelle1[[#This Row],[Linke ZS 2021]])</f>
        <v>0.90474900433569017</v>
      </c>
      <c r="AM86" s="103">
        <v>0.15026820257549234</v>
      </c>
      <c r="AN86" s="103">
        <v>0.16658371800773911</v>
      </c>
      <c r="AO86" s="102">
        <f>IF(Tabelle1[[#This Row],[Grüne ES 2021]]="","",Tabelle1[[#This Row],[Grüne ES 2021]]/Tabelle1[[#This Row],[Grüne ZS 2021]])</f>
        <v>0.90205816254209914</v>
      </c>
      <c r="AP86" s="104">
        <v>8.9681209621650576E-2</v>
      </c>
      <c r="AQ86" s="105">
        <v>0.12707319804407063</v>
      </c>
      <c r="AR86" s="215">
        <f>IF(Tabelle1[[#This Row],[FDP ES 2021]]="","",Tabelle1[[#This Row],[FDP ES 2021]]/Tabelle1[[#This Row],[FDP ZS 2021]])</f>
        <v>0.70574449216701041</v>
      </c>
      <c r="AS86" s="214">
        <v>203.8</v>
      </c>
      <c r="AT86" s="186">
        <v>24359</v>
      </c>
      <c r="AU86" s="186">
        <v>25687</v>
      </c>
      <c r="AV86" s="186">
        <v>4.8</v>
      </c>
      <c r="AW86" s="186">
        <v>652.29999999999995</v>
      </c>
      <c r="AX86" s="186">
        <v>7</v>
      </c>
      <c r="AY86" s="187">
        <v>12</v>
      </c>
      <c r="AZ86" s="114" t="s">
        <v>2060</v>
      </c>
      <c r="BA86" s="6"/>
      <c r="BB86" s="6"/>
      <c r="BC86" s="6"/>
      <c r="BD86" s="6"/>
      <c r="BE86" s="6"/>
      <c r="BF86" s="6"/>
      <c r="BG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6.5" customHeight="1">
      <c r="A87" s="90">
        <f>SUBTOTAL(103,$B$2:$B87)</f>
        <v>86</v>
      </c>
      <c r="B87" s="48" t="s">
        <v>669</v>
      </c>
      <c r="C87" s="206" t="s">
        <v>724</v>
      </c>
      <c r="D87" s="199" t="s">
        <v>8</v>
      </c>
      <c r="E87" s="190" t="s">
        <v>584</v>
      </c>
      <c r="F87" s="198" t="s">
        <v>54</v>
      </c>
      <c r="G87" s="219" t="str">
        <f>""</f>
        <v/>
      </c>
      <c r="H87" s="14" t="s">
        <v>2173</v>
      </c>
      <c r="I87" s="8"/>
      <c r="J87" s="8" t="s">
        <v>924</v>
      </c>
      <c r="K87" s="14" t="s">
        <v>631</v>
      </c>
      <c r="L87" s="11" t="s">
        <v>921</v>
      </c>
      <c r="M87" s="53"/>
      <c r="N87" s="53"/>
      <c r="O87" s="9"/>
      <c r="P87" s="54"/>
      <c r="Q87" s="121" t="str">
        <f>""</f>
        <v/>
      </c>
      <c r="R87" s="55"/>
      <c r="S87" s="75" t="s">
        <v>615</v>
      </c>
      <c r="T87" s="147" t="str">
        <f>IF(MAX((AA87,AD87,AG87,AJ87,AM87,AP87))=AA87,"CDU",IF(MAX(AA87,AD87,AG87,AJ87,AM87,AP87)=AD87,"SPD",IF(MAX(AA87,AD87,AG87,AJ87,AM87,AP87)=AG87,"AfD",IF(MAX(AA87,AD87,AG87,AJ87,AM87,AP87)=AJ87,"Linke",IF(MAX(AA87,AD87,AG87,AJ87,AM87,AP87)=AM87,"Grüne","FDP")))))</f>
        <v>SPD</v>
      </c>
      <c r="U87" s="148" t="str">
        <f>IF(LARGE((AA87,AD87,AG87,AJ87,AM87,AP87),2)=AA87,"CDU",IF(LARGE((AA87,AD87,AG87,AJ87,AM87,AP87),2)=AD87,"SPD",IF(LARGE((AA87,AD87,AG87,AJ87,AM87,AP87),2)=AG87,"AfD",IF(LARGE((AA87,AD87,AG87,AJ87,AM87,AP87),2)=AJ87,"Linke",IF(LARGE((AA87,AD87,AG87,AJ87,AM87,AP87),2)=AM87,"Grüne","FDP")))))</f>
        <v>Grüne</v>
      </c>
      <c r="V87" s="148" t="str">
        <f>IF(LARGE((AA87,AD87,AG87,AJ87,AM87,AP87),3)=AA87,"CDU",IF(LARGE((AA87,AD87,AG87,AJ87,AM87,AP87),3)=AD87,"SPD",IF(LARGE((AA87,AD87,AG87,AJ87,AM87,AP87),3)=AG87,"AfD",IF(LARGE((AA87,AD87,AG87,AJ87,AM87,AP87),3)=AJ87,"Linke",IF(LARGE((AA87,AD87,AG87,AJ87,AM87,AP87),3)=AM87,"Grüne","FDP")))))</f>
        <v>CDU</v>
      </c>
      <c r="W87" s="148" t="str">
        <f>IF(LARGE((AA87,AD87,AG87,AJ87,AM87,AP87),4)=AA87,"CDU",IF(LARGE((AA87,AD87,AG87,AJ87,AM87,AP87),4)=AD87,"SPD",IF(LARGE((AA87,AD87,AG87,AJ87,AM87,AP87),4)=AG87,"AfD",IF(LARGE((AA87,AD87,AG87,AJ87,AM87,AP87),4)=AJ87,"Linke",IF(LARGE((AA87,AD87,AG87,AJ87,AM87,AP87),4)=AM87,"Grüne","FDP")))))</f>
        <v>FDP</v>
      </c>
      <c r="X87" s="148">
        <f>(LARGE((AA87,AD87,AG87,AJ87,AM87,AP87),1))-(LARGE((AA87,AD87,AG87,AJ87,AM87,AP87),2))</f>
        <v>3.0355209718317011E-2</v>
      </c>
      <c r="Y87" s="148">
        <f>(LARGE((AA87,AD87,AG87,AJ87,AM87,AP87),1))-(LARGE((AA87,AD87,AG87,AJ87,AM87,AP87),3))</f>
        <v>3.2672900455546106E-2</v>
      </c>
      <c r="Z87" s="234">
        <f>(LARGE((AA87,AD87,AG87,AJ87,AM87,AP87),1))-(LARGE((AA87,AD87,AG87,AJ87,AM87,AP87),4))</f>
        <v>0.21266810523333116</v>
      </c>
      <c r="AA87" s="236">
        <v>0.24911179406700235</v>
      </c>
      <c r="AB87" s="94">
        <v>0.21021534183887738</v>
      </c>
      <c r="AC87" s="95">
        <f>IF(Tabelle1[[#This Row],[CDU ES 2021]]="","",Tabelle1[[#This Row],[CDU ES 2021]]/Tabelle1[[#This Row],[CDU ZS 2021]])</f>
        <v>1.1850314629173817</v>
      </c>
      <c r="AD87" s="97">
        <v>0.28178469452254845</v>
      </c>
      <c r="AE87" s="97">
        <v>0.29877050960856155</v>
      </c>
      <c r="AF87" s="96">
        <f>IF(Tabelle1[[#This Row],[SPD ES 2021]]="","",Tabelle1[[#This Row],[SPD ES 2021]]/Tabelle1[[#This Row],[SPD ZS 2021]])</f>
        <v>0.94314761818940129</v>
      </c>
      <c r="AG87" s="99">
        <v>6.250499502314058E-2</v>
      </c>
      <c r="AH87" s="99">
        <v>6.6217253414044289E-2</v>
      </c>
      <c r="AI87" s="98">
        <f>IF(Tabelle1[[#This Row],[AfD ES 2021]]="","",Tabelle1[[#This Row],[AfD ES 2021]]/Tabelle1[[#This Row],[AfD ZS 2021]])</f>
        <v>0.94393820040085863</v>
      </c>
      <c r="AJ87" s="100">
        <v>3.9073795563692899E-2</v>
      </c>
      <c r="AK87" s="100">
        <v>4.5819877485409756E-2</v>
      </c>
      <c r="AL87" s="101">
        <f>IF(Tabelle1[[#This Row],[Linke ES 2021]]="","",Tabelle1[[#This Row],[Linke ES 2021]]/Tabelle1[[#This Row],[Linke ZS 2021]])</f>
        <v>0.85276953383681597</v>
      </c>
      <c r="AM87" s="103">
        <v>0.25142948480423144</v>
      </c>
      <c r="AN87" s="103">
        <v>0.22146032757447179</v>
      </c>
      <c r="AO87" s="102">
        <f>IF(Tabelle1[[#This Row],[Grüne ES 2021]]="","",Tabelle1[[#This Row],[Grüne ES 2021]]/Tabelle1[[#This Row],[Grüne ZS 2021]])</f>
        <v>1.1353251733978482</v>
      </c>
      <c r="AP87" s="104">
        <v>6.9116589289217295E-2</v>
      </c>
      <c r="AQ87" s="105">
        <v>9.5875631761111024E-2</v>
      </c>
      <c r="AR87" s="215">
        <f>IF(Tabelle1[[#This Row],[FDP ES 2021]]="","",Tabelle1[[#This Row],[FDP ES 2021]]/Tabelle1[[#This Row],[FDP ZS 2021]])</f>
        <v>0.72089839743045425</v>
      </c>
      <c r="AS87" s="214">
        <v>91</v>
      </c>
      <c r="AT87" s="186">
        <v>27708</v>
      </c>
      <c r="AU87" s="186">
        <v>21227</v>
      </c>
      <c r="AV87" s="186">
        <v>6.8</v>
      </c>
      <c r="AW87" s="186">
        <v>579</v>
      </c>
      <c r="AX87" s="186">
        <v>8</v>
      </c>
      <c r="AY87" s="187">
        <v>11.4</v>
      </c>
      <c r="AZ87" s="114" t="s">
        <v>1447</v>
      </c>
      <c r="BA87" s="6"/>
      <c r="BB87" s="6"/>
      <c r="BC87" s="6"/>
      <c r="BD87" s="6"/>
      <c r="BE87" s="6"/>
      <c r="BF87" s="6"/>
      <c r="BG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6.5" customHeight="1">
      <c r="A88" s="90">
        <f>SUBTOTAL(103,$B$2:$B88)</f>
        <v>87</v>
      </c>
      <c r="B88" s="45" t="s">
        <v>932</v>
      </c>
      <c r="C88" s="203" t="s">
        <v>976</v>
      </c>
      <c r="D88" s="199" t="s">
        <v>8</v>
      </c>
      <c r="E88" s="189" t="s">
        <v>584</v>
      </c>
      <c r="F88" s="198" t="s">
        <v>54</v>
      </c>
      <c r="G88" s="225" t="s">
        <v>2184</v>
      </c>
      <c r="H88" s="16" t="s">
        <v>2181</v>
      </c>
      <c r="I88" s="8"/>
      <c r="J88" s="8" t="s">
        <v>927</v>
      </c>
      <c r="K88" s="11"/>
      <c r="L88" s="11" t="s">
        <v>922</v>
      </c>
      <c r="M88" s="53"/>
      <c r="N88" s="53"/>
      <c r="O88" s="9"/>
      <c r="P88" s="54"/>
      <c r="Q88" s="121" t="str">
        <f>""</f>
        <v/>
      </c>
      <c r="R88" s="58" t="s">
        <v>631</v>
      </c>
      <c r="S88" s="57"/>
      <c r="T88" s="147" t="str">
        <f>IF(MAX((AA88,AD88,AG88,AJ88,AM88,AP88))=AA88,"CDU",IF(MAX(AA88,AD88,AG88,AJ88,AM88,AP88)=AD88,"SPD",IF(MAX(AA88,AD88,AG88,AJ88,AM88,AP88)=AG88,"AfD",IF(MAX(AA88,AD88,AG88,AJ88,AM88,AP88)=AJ88,"Linke",IF(MAX(AA88,AD88,AG88,AJ88,AM88,AP88)=AM88,"Grüne","FDP")))))</f>
        <v>SPD</v>
      </c>
      <c r="U88" s="148" t="str">
        <f>IF(LARGE((AA88,AD88,AG88,AJ88,AM88,AP88),2)=AA88,"CDU",IF(LARGE((AA88,AD88,AG88,AJ88,AM88,AP88),2)=AD88,"SPD",IF(LARGE((AA88,AD88,AG88,AJ88,AM88,AP88),2)=AG88,"AfD",IF(LARGE((AA88,AD88,AG88,AJ88,AM88,AP88),2)=AJ88,"Linke",IF(LARGE((AA88,AD88,AG88,AJ88,AM88,AP88),2)=AM88,"Grüne","FDP")))))</f>
        <v>Grüne</v>
      </c>
      <c r="V88" s="148" t="str">
        <f>IF(LARGE((AA88,AD88,AG88,AJ88,AM88,AP88),3)=AA88,"CDU",IF(LARGE((AA88,AD88,AG88,AJ88,AM88,AP88),3)=AD88,"SPD",IF(LARGE((AA88,AD88,AG88,AJ88,AM88,AP88),3)=AG88,"AfD",IF(LARGE((AA88,AD88,AG88,AJ88,AM88,AP88),3)=AJ88,"Linke",IF(LARGE((AA88,AD88,AG88,AJ88,AM88,AP88),3)=AM88,"Grüne","FDP")))))</f>
        <v>CDU</v>
      </c>
      <c r="W88" s="148" t="str">
        <f>IF(LARGE((AA88,AD88,AG88,AJ88,AM88,AP88),4)=AA88,"CDU",IF(LARGE((AA88,AD88,AG88,AJ88,AM88,AP88),4)=AD88,"SPD",IF(LARGE((AA88,AD88,AG88,AJ88,AM88,AP88),4)=AG88,"AfD",IF(LARGE((AA88,AD88,AG88,AJ88,AM88,AP88),4)=AJ88,"Linke",IF(LARGE((AA88,AD88,AG88,AJ88,AM88,AP88),4)=AM88,"Grüne","FDP")))))</f>
        <v>FDP</v>
      </c>
      <c r="X88" s="148">
        <f>(LARGE((AA88,AD88,AG88,AJ88,AM88,AP88),1))-(LARGE((AA88,AD88,AG88,AJ88,AM88,AP88),2))</f>
        <v>3.0355209718317011E-2</v>
      </c>
      <c r="Y88" s="148">
        <f>(LARGE((AA88,AD88,AG88,AJ88,AM88,AP88),1))-(LARGE((AA88,AD88,AG88,AJ88,AM88,AP88),3))</f>
        <v>3.2672900455546106E-2</v>
      </c>
      <c r="Z88" s="234">
        <f>(LARGE((AA88,AD88,AG88,AJ88,AM88,AP88),1))-(LARGE((AA88,AD88,AG88,AJ88,AM88,AP88),4))</f>
        <v>0.21266810523333116</v>
      </c>
      <c r="AA88" s="236">
        <v>0.24911179406700235</v>
      </c>
      <c r="AB88" s="94">
        <v>0.21021534183887738</v>
      </c>
      <c r="AC88" s="95">
        <f>IF(Tabelle1[[#This Row],[CDU ES 2021]]="","",Tabelle1[[#This Row],[CDU ES 2021]]/Tabelle1[[#This Row],[CDU ZS 2021]])</f>
        <v>1.1850314629173817</v>
      </c>
      <c r="AD88" s="97">
        <v>0.28178469452254845</v>
      </c>
      <c r="AE88" s="97">
        <v>0.29877050960856155</v>
      </c>
      <c r="AF88" s="96">
        <f>IF(Tabelle1[[#This Row],[SPD ES 2021]]="","",Tabelle1[[#This Row],[SPD ES 2021]]/Tabelle1[[#This Row],[SPD ZS 2021]])</f>
        <v>0.94314761818940129</v>
      </c>
      <c r="AG88" s="99">
        <v>6.250499502314058E-2</v>
      </c>
      <c r="AH88" s="99">
        <v>6.6217253414044289E-2</v>
      </c>
      <c r="AI88" s="98">
        <f>IF(Tabelle1[[#This Row],[AfD ES 2021]]="","",Tabelle1[[#This Row],[AfD ES 2021]]/Tabelle1[[#This Row],[AfD ZS 2021]])</f>
        <v>0.94393820040085863</v>
      </c>
      <c r="AJ88" s="100">
        <v>3.9073795563692899E-2</v>
      </c>
      <c r="AK88" s="100">
        <v>4.5819877485409756E-2</v>
      </c>
      <c r="AL88" s="101">
        <f>IF(Tabelle1[[#This Row],[Linke ES 2021]]="","",Tabelle1[[#This Row],[Linke ES 2021]]/Tabelle1[[#This Row],[Linke ZS 2021]])</f>
        <v>0.85276953383681597</v>
      </c>
      <c r="AM88" s="103">
        <v>0.25142948480423144</v>
      </c>
      <c r="AN88" s="103">
        <v>0.22146032757447179</v>
      </c>
      <c r="AO88" s="102">
        <f>IF(Tabelle1[[#This Row],[Grüne ES 2021]]="","",Tabelle1[[#This Row],[Grüne ES 2021]]/Tabelle1[[#This Row],[Grüne ZS 2021]])</f>
        <v>1.1353251733978482</v>
      </c>
      <c r="AP88" s="104">
        <v>6.9116589289217295E-2</v>
      </c>
      <c r="AQ88" s="105">
        <v>9.5875631761111024E-2</v>
      </c>
      <c r="AR88" s="215">
        <f>IF(Tabelle1[[#This Row],[FDP ES 2021]]="","",Tabelle1[[#This Row],[FDP ES 2021]]/Tabelle1[[#This Row],[FDP ZS 2021]])</f>
        <v>0.72089839743045425</v>
      </c>
      <c r="AS88" s="214">
        <v>91</v>
      </c>
      <c r="AT88" s="186">
        <v>27708</v>
      </c>
      <c r="AU88" s="186">
        <v>21227</v>
      </c>
      <c r="AV88" s="186">
        <v>6.8</v>
      </c>
      <c r="AW88" s="186">
        <v>579</v>
      </c>
      <c r="AX88" s="186">
        <v>8</v>
      </c>
      <c r="AY88" s="187">
        <v>11.4</v>
      </c>
      <c r="AZ88" s="114" t="s">
        <v>2096</v>
      </c>
      <c r="BA88" s="6"/>
      <c r="BB88" s="6"/>
      <c r="BC88" s="6"/>
      <c r="BD88" s="6"/>
      <c r="BE88" s="6"/>
      <c r="BF88" s="6"/>
      <c r="BG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6.5" customHeight="1">
      <c r="A89" s="90">
        <f>SUBTOTAL(103,$B$2:$B89)</f>
        <v>88</v>
      </c>
      <c r="B89" s="44" t="s">
        <v>697</v>
      </c>
      <c r="C89" s="201" t="s">
        <v>1340</v>
      </c>
      <c r="D89" s="200" t="s">
        <v>8</v>
      </c>
      <c r="E89" s="188" t="s">
        <v>583</v>
      </c>
      <c r="F89" s="222" t="s">
        <v>55</v>
      </c>
      <c r="G89" s="219" t="str">
        <f>""</f>
        <v/>
      </c>
      <c r="H89" s="10"/>
      <c r="I89" s="10"/>
      <c r="J89" s="8" t="s">
        <v>924</v>
      </c>
      <c r="K89" s="10"/>
      <c r="L89" s="10" t="s">
        <v>922</v>
      </c>
      <c r="M89" s="67"/>
      <c r="N89" s="67"/>
      <c r="O89" s="59"/>
      <c r="P89" s="83"/>
      <c r="Q89" s="121" t="str">
        <f>""</f>
        <v/>
      </c>
      <c r="R89" s="60"/>
      <c r="S89" s="61"/>
      <c r="T89" s="147" t="str">
        <f>IF(MAX((AA89,AD89,AG89,AJ89,AM89,AP89))=AA89,"CDU",IF(MAX(AA89,AD89,AG89,AJ89,AM89,AP89)=AD89,"SPD",IF(MAX(AA89,AD89,AG89,AJ89,AM89,AP89)=AG89,"AfD",IF(MAX(AA89,AD89,AG89,AJ89,AM89,AP89)=AJ89,"Linke",IF(MAX(AA89,AD89,AG89,AJ89,AM89,AP89)=AM89,"Grüne","FDP")))))</f>
        <v>CDU</v>
      </c>
      <c r="U89" s="148" t="str">
        <f>IF(LARGE((AA89,AD89,AG89,AJ89,AM89,AP89),2)=AA89,"CDU",IF(LARGE((AA89,AD89,AG89,AJ89,AM89,AP89),2)=AD89,"SPD",IF(LARGE((AA89,AD89,AG89,AJ89,AM89,AP89),2)=AG89,"AfD",IF(LARGE((AA89,AD89,AG89,AJ89,AM89,AP89),2)=AJ89,"Linke",IF(LARGE((AA89,AD89,AG89,AJ89,AM89,AP89),2)=AM89,"Grüne","FDP")))))</f>
        <v>SPD</v>
      </c>
      <c r="V89" s="148" t="str">
        <f>IF(LARGE((AA89,AD89,AG89,AJ89,AM89,AP89),3)=AA89,"CDU",IF(LARGE((AA89,AD89,AG89,AJ89,AM89,AP89),3)=AD89,"SPD",IF(LARGE((AA89,AD89,AG89,AJ89,AM89,AP89),3)=AG89,"AfD",IF(LARGE((AA89,AD89,AG89,AJ89,AM89,AP89),3)=AJ89,"Linke",IF(LARGE((AA89,AD89,AG89,AJ89,AM89,AP89),3)=AM89,"Grüne","FDP")))))</f>
        <v>Grüne</v>
      </c>
      <c r="W89" s="148" t="str">
        <f>IF(LARGE((AA89,AD89,AG89,AJ89,AM89,AP89),4)=AA89,"CDU",IF(LARGE((AA89,AD89,AG89,AJ89,AM89,AP89),4)=AD89,"SPD",IF(LARGE((AA89,AD89,AG89,AJ89,AM89,AP89),4)=AG89,"AfD",IF(LARGE((AA89,AD89,AG89,AJ89,AM89,AP89),4)=AJ89,"Linke",IF(LARGE((AA89,AD89,AG89,AJ89,AM89,AP89),4)=AM89,"Grüne","FDP")))))</f>
        <v>FDP</v>
      </c>
      <c r="X89" s="148">
        <f>(LARGE((AA89,AD89,AG89,AJ89,AM89,AP89),1))-(LARGE((AA89,AD89,AG89,AJ89,AM89,AP89),2))</f>
        <v>6.5251749830661565E-2</v>
      </c>
      <c r="Y89" s="148">
        <f>(LARGE((AA89,AD89,AG89,AJ89,AM89,AP89),1))-(LARGE((AA89,AD89,AG89,AJ89,AM89,AP89),3))</f>
        <v>0.21598289349607536</v>
      </c>
      <c r="Z89" s="234">
        <f>(LARGE((AA89,AD89,AG89,AJ89,AM89,AP89),1))-(LARGE((AA89,AD89,AG89,AJ89,AM89,AP89),4))</f>
        <v>0.27578260927310638</v>
      </c>
      <c r="AA89" s="236">
        <v>0.36215186006667288</v>
      </c>
      <c r="AB89" s="94">
        <v>0.28489013545308323</v>
      </c>
      <c r="AC89" s="95">
        <f>IF(Tabelle1[[#This Row],[CDU ES 2021]]="","",Tabelle1[[#This Row],[CDU ES 2021]]/Tabelle1[[#This Row],[CDU ZS 2021]])</f>
        <v>1.2711983147142467</v>
      </c>
      <c r="AD89" s="97">
        <v>0.29690011023601132</v>
      </c>
      <c r="AE89" s="97">
        <v>0.32136543088436642</v>
      </c>
      <c r="AF89" s="96">
        <f>IF(Tabelle1[[#This Row],[SPD ES 2021]]="","",Tabelle1[[#This Row],[SPD ES 2021]]/Tabelle1[[#This Row],[SPD ZS 2021]])</f>
        <v>0.92387071446661539</v>
      </c>
      <c r="AG89" s="99">
        <v>6.2542334612779402E-2</v>
      </c>
      <c r="AH89" s="99">
        <v>6.6922330484254736E-2</v>
      </c>
      <c r="AI89" s="98">
        <f>IF(Tabelle1[[#This Row],[AfD ES 2021]]="","",Tabelle1[[#This Row],[AfD ES 2021]]/Tabelle1[[#This Row],[AfD ZS 2021]])</f>
        <v>0.9345510558317176</v>
      </c>
      <c r="AJ89" s="100">
        <v>2.3880041969372982E-2</v>
      </c>
      <c r="AK89" s="100">
        <v>2.5721463797205864E-2</v>
      </c>
      <c r="AL89" s="101">
        <f>IF(Tabelle1[[#This Row],[Linke ES 2021]]="","",Tabelle1[[#This Row],[Linke ES 2021]]/Tabelle1[[#This Row],[Linke ZS 2021]])</f>
        <v>0.92840913556277016</v>
      </c>
      <c r="AM89" s="103">
        <v>0.14616896657059752</v>
      </c>
      <c r="AN89" s="103">
        <v>0.14728362732456898</v>
      </c>
      <c r="AO89" s="102">
        <f>IF(Tabelle1[[#This Row],[Grüne ES 2021]]="","",Tabelle1[[#This Row],[Grüne ES 2021]]/Tabelle1[[#This Row],[Grüne ZS 2021]])</f>
        <v>0.99243187600536831</v>
      </c>
      <c r="AP89" s="104">
        <v>8.6369250793566471E-2</v>
      </c>
      <c r="AQ89" s="105">
        <v>0.11068205080487578</v>
      </c>
      <c r="AR89" s="215">
        <f>IF(Tabelle1[[#This Row],[FDP ES 2021]]="","",Tabelle1[[#This Row],[FDP ES 2021]]/Tabelle1[[#This Row],[FDP ZS 2021]])</f>
        <v>0.78033656013321462</v>
      </c>
      <c r="AS89" s="214">
        <v>138.30000000000001</v>
      </c>
      <c r="AT89" s="186">
        <v>30622</v>
      </c>
      <c r="AU89" s="186">
        <v>23030</v>
      </c>
      <c r="AV89" s="186">
        <v>3.7</v>
      </c>
      <c r="AW89" s="186">
        <v>642.6</v>
      </c>
      <c r="AX89" s="186">
        <v>7.9</v>
      </c>
      <c r="AY89" s="187">
        <v>10.7</v>
      </c>
      <c r="AZ89" s="114" t="s">
        <v>1704</v>
      </c>
      <c r="BA89" s="6"/>
      <c r="BB89" s="6"/>
      <c r="BC89" s="6"/>
      <c r="BD89" s="6"/>
      <c r="BE89" s="6"/>
      <c r="BF89" s="6"/>
      <c r="BG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6.5" customHeight="1">
      <c r="A90" s="90">
        <f>SUBTOTAL(103,$B$2:$B90)</f>
        <v>89</v>
      </c>
      <c r="B90" s="48" t="s">
        <v>669</v>
      </c>
      <c r="C90" s="206" t="s">
        <v>977</v>
      </c>
      <c r="D90" s="199" t="s">
        <v>8</v>
      </c>
      <c r="E90" s="189" t="s">
        <v>583</v>
      </c>
      <c r="F90" s="222" t="s">
        <v>55</v>
      </c>
      <c r="G90" s="219" t="str">
        <f>""</f>
        <v/>
      </c>
      <c r="H90" s="8"/>
      <c r="I90" s="8"/>
      <c r="J90" s="8" t="s">
        <v>927</v>
      </c>
      <c r="K90" s="11"/>
      <c r="L90" s="11" t="s">
        <v>921</v>
      </c>
      <c r="M90" s="53"/>
      <c r="N90" s="53"/>
      <c r="O90" s="9"/>
      <c r="P90" s="54"/>
      <c r="Q90" s="121" t="str">
        <f>""</f>
        <v/>
      </c>
      <c r="R90" s="55"/>
      <c r="S90" s="57"/>
      <c r="T90" s="147" t="str">
        <f>IF(MAX((AA90,AD90,AG90,AJ90,AM90,AP90))=AA90,"CDU",IF(MAX(AA90,AD90,AG90,AJ90,AM90,AP90)=AD90,"SPD",IF(MAX(AA90,AD90,AG90,AJ90,AM90,AP90)=AG90,"AfD",IF(MAX(AA90,AD90,AG90,AJ90,AM90,AP90)=AJ90,"Linke",IF(MAX(AA90,AD90,AG90,AJ90,AM90,AP90)=AM90,"Grüne","FDP")))))</f>
        <v>CDU</v>
      </c>
      <c r="U90" s="148" t="str">
        <f>IF(LARGE((AA90,AD90,AG90,AJ90,AM90,AP90),2)=AA90,"CDU",IF(LARGE((AA90,AD90,AG90,AJ90,AM90,AP90),2)=AD90,"SPD",IF(LARGE((AA90,AD90,AG90,AJ90,AM90,AP90),2)=AG90,"AfD",IF(LARGE((AA90,AD90,AG90,AJ90,AM90,AP90),2)=AJ90,"Linke",IF(LARGE((AA90,AD90,AG90,AJ90,AM90,AP90),2)=AM90,"Grüne","FDP")))))</f>
        <v>SPD</v>
      </c>
      <c r="V90" s="148" t="str">
        <f>IF(LARGE((AA90,AD90,AG90,AJ90,AM90,AP90),3)=AA90,"CDU",IF(LARGE((AA90,AD90,AG90,AJ90,AM90,AP90),3)=AD90,"SPD",IF(LARGE((AA90,AD90,AG90,AJ90,AM90,AP90),3)=AG90,"AfD",IF(LARGE((AA90,AD90,AG90,AJ90,AM90,AP90),3)=AJ90,"Linke",IF(LARGE((AA90,AD90,AG90,AJ90,AM90,AP90),3)=AM90,"Grüne","FDP")))))</f>
        <v>Grüne</v>
      </c>
      <c r="W90" s="148" t="str">
        <f>IF(LARGE((AA90,AD90,AG90,AJ90,AM90,AP90),4)=AA90,"CDU",IF(LARGE((AA90,AD90,AG90,AJ90,AM90,AP90),4)=AD90,"SPD",IF(LARGE((AA90,AD90,AG90,AJ90,AM90,AP90),4)=AG90,"AfD",IF(LARGE((AA90,AD90,AG90,AJ90,AM90,AP90),4)=AJ90,"Linke",IF(LARGE((AA90,AD90,AG90,AJ90,AM90,AP90),4)=AM90,"Grüne","FDP")))))</f>
        <v>FDP</v>
      </c>
      <c r="X90" s="148">
        <f>(LARGE((AA90,AD90,AG90,AJ90,AM90,AP90),1))-(LARGE((AA90,AD90,AG90,AJ90,AM90,AP90),2))</f>
        <v>6.5251749830661565E-2</v>
      </c>
      <c r="Y90" s="148">
        <f>(LARGE((AA90,AD90,AG90,AJ90,AM90,AP90),1))-(LARGE((AA90,AD90,AG90,AJ90,AM90,AP90),3))</f>
        <v>0.21598289349607536</v>
      </c>
      <c r="Z90" s="234">
        <f>(LARGE((AA90,AD90,AG90,AJ90,AM90,AP90),1))-(LARGE((AA90,AD90,AG90,AJ90,AM90,AP90),4))</f>
        <v>0.27578260927310638</v>
      </c>
      <c r="AA90" s="236">
        <v>0.36215186006667288</v>
      </c>
      <c r="AB90" s="94">
        <v>0.28489013545308323</v>
      </c>
      <c r="AC90" s="95">
        <f>IF(Tabelle1[[#This Row],[CDU ES 2021]]="","",Tabelle1[[#This Row],[CDU ES 2021]]/Tabelle1[[#This Row],[CDU ZS 2021]])</f>
        <v>1.2711983147142467</v>
      </c>
      <c r="AD90" s="97">
        <v>0.29690011023601132</v>
      </c>
      <c r="AE90" s="97">
        <v>0.32136543088436642</v>
      </c>
      <c r="AF90" s="96">
        <f>IF(Tabelle1[[#This Row],[SPD ES 2021]]="","",Tabelle1[[#This Row],[SPD ES 2021]]/Tabelle1[[#This Row],[SPD ZS 2021]])</f>
        <v>0.92387071446661539</v>
      </c>
      <c r="AG90" s="99">
        <v>6.2542334612779402E-2</v>
      </c>
      <c r="AH90" s="99">
        <v>6.6922330484254736E-2</v>
      </c>
      <c r="AI90" s="98">
        <f>IF(Tabelle1[[#This Row],[AfD ES 2021]]="","",Tabelle1[[#This Row],[AfD ES 2021]]/Tabelle1[[#This Row],[AfD ZS 2021]])</f>
        <v>0.9345510558317176</v>
      </c>
      <c r="AJ90" s="100">
        <v>2.3880041969372982E-2</v>
      </c>
      <c r="AK90" s="100">
        <v>2.5721463797205864E-2</v>
      </c>
      <c r="AL90" s="101">
        <f>IF(Tabelle1[[#This Row],[Linke ES 2021]]="","",Tabelle1[[#This Row],[Linke ES 2021]]/Tabelle1[[#This Row],[Linke ZS 2021]])</f>
        <v>0.92840913556277016</v>
      </c>
      <c r="AM90" s="103">
        <v>0.14616896657059752</v>
      </c>
      <c r="AN90" s="103">
        <v>0.14728362732456898</v>
      </c>
      <c r="AO90" s="102">
        <f>IF(Tabelle1[[#This Row],[Grüne ES 2021]]="","",Tabelle1[[#This Row],[Grüne ES 2021]]/Tabelle1[[#This Row],[Grüne ZS 2021]])</f>
        <v>0.99243187600536831</v>
      </c>
      <c r="AP90" s="104">
        <v>8.6369250793566471E-2</v>
      </c>
      <c r="AQ90" s="105">
        <v>0.11068205080487578</v>
      </c>
      <c r="AR90" s="215">
        <f>IF(Tabelle1[[#This Row],[FDP ES 2021]]="","",Tabelle1[[#This Row],[FDP ES 2021]]/Tabelle1[[#This Row],[FDP ZS 2021]])</f>
        <v>0.78033656013321462</v>
      </c>
      <c r="AS90" s="214">
        <v>138.30000000000001</v>
      </c>
      <c r="AT90" s="186">
        <v>30622</v>
      </c>
      <c r="AU90" s="186">
        <v>23030</v>
      </c>
      <c r="AV90" s="186">
        <v>3.7</v>
      </c>
      <c r="AW90" s="186">
        <v>642.6</v>
      </c>
      <c r="AX90" s="186">
        <v>7.9</v>
      </c>
      <c r="AY90" s="187">
        <v>10.7</v>
      </c>
      <c r="AZ90" s="115" t="s">
        <v>1463</v>
      </c>
      <c r="BA90" s="6"/>
      <c r="BB90" s="6"/>
      <c r="BC90" s="6"/>
      <c r="BD90" s="6"/>
      <c r="BE90" s="6"/>
      <c r="BF90" s="6"/>
      <c r="BG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6.5" customHeight="1">
      <c r="A91" s="90">
        <f>SUBTOTAL(103,$B$2:$B91)</f>
        <v>90</v>
      </c>
      <c r="B91" s="46" t="s">
        <v>930</v>
      </c>
      <c r="C91" s="204" t="s">
        <v>979</v>
      </c>
      <c r="D91" s="199" t="s">
        <v>8</v>
      </c>
      <c r="E91" s="189" t="s">
        <v>583</v>
      </c>
      <c r="F91" s="222" t="s">
        <v>55</v>
      </c>
      <c r="G91" s="219" t="str">
        <f>""</f>
        <v/>
      </c>
      <c r="H91" s="8"/>
      <c r="I91" s="8"/>
      <c r="J91" s="8" t="s">
        <v>927</v>
      </c>
      <c r="K91" s="11"/>
      <c r="L91" s="11" t="s">
        <v>922</v>
      </c>
      <c r="M91" s="53"/>
      <c r="N91" s="53"/>
      <c r="O91" s="9"/>
      <c r="P91" s="54"/>
      <c r="Q91" s="121" t="str">
        <f>""</f>
        <v/>
      </c>
      <c r="R91" s="55"/>
      <c r="S91" s="57"/>
      <c r="T91" s="147" t="str">
        <f>IF(MAX((AA91,AD91,AG91,AJ91,AM91,AP91))=AA91,"CDU",IF(MAX(AA91,AD91,AG91,AJ91,AM91,AP91)=AD91,"SPD",IF(MAX(AA91,AD91,AG91,AJ91,AM91,AP91)=AG91,"AfD",IF(MAX(AA91,AD91,AG91,AJ91,AM91,AP91)=AJ91,"Linke",IF(MAX(AA91,AD91,AG91,AJ91,AM91,AP91)=AM91,"Grüne","FDP")))))</f>
        <v>CDU</v>
      </c>
      <c r="U91" s="148" t="str">
        <f>IF(LARGE((AA91,AD91,AG91,AJ91,AM91,AP91),2)=AA91,"CDU",IF(LARGE((AA91,AD91,AG91,AJ91,AM91,AP91),2)=AD91,"SPD",IF(LARGE((AA91,AD91,AG91,AJ91,AM91,AP91),2)=AG91,"AfD",IF(LARGE((AA91,AD91,AG91,AJ91,AM91,AP91),2)=AJ91,"Linke",IF(LARGE((AA91,AD91,AG91,AJ91,AM91,AP91),2)=AM91,"Grüne","FDP")))))</f>
        <v>SPD</v>
      </c>
      <c r="V91" s="148" t="str">
        <f>IF(LARGE((AA91,AD91,AG91,AJ91,AM91,AP91),3)=AA91,"CDU",IF(LARGE((AA91,AD91,AG91,AJ91,AM91,AP91),3)=AD91,"SPD",IF(LARGE((AA91,AD91,AG91,AJ91,AM91,AP91),3)=AG91,"AfD",IF(LARGE((AA91,AD91,AG91,AJ91,AM91,AP91),3)=AJ91,"Linke",IF(LARGE((AA91,AD91,AG91,AJ91,AM91,AP91),3)=AM91,"Grüne","FDP")))))</f>
        <v>Grüne</v>
      </c>
      <c r="W91" s="148" t="str">
        <f>IF(LARGE((AA91,AD91,AG91,AJ91,AM91,AP91),4)=AA91,"CDU",IF(LARGE((AA91,AD91,AG91,AJ91,AM91,AP91),4)=AD91,"SPD",IF(LARGE((AA91,AD91,AG91,AJ91,AM91,AP91),4)=AG91,"AfD",IF(LARGE((AA91,AD91,AG91,AJ91,AM91,AP91),4)=AJ91,"Linke",IF(LARGE((AA91,AD91,AG91,AJ91,AM91,AP91),4)=AM91,"Grüne","FDP")))))</f>
        <v>FDP</v>
      </c>
      <c r="X91" s="148">
        <f>(LARGE((AA91,AD91,AG91,AJ91,AM91,AP91),1))-(LARGE((AA91,AD91,AG91,AJ91,AM91,AP91),2))</f>
        <v>6.5251749830661565E-2</v>
      </c>
      <c r="Y91" s="148">
        <f>(LARGE((AA91,AD91,AG91,AJ91,AM91,AP91),1))-(LARGE((AA91,AD91,AG91,AJ91,AM91,AP91),3))</f>
        <v>0.21598289349607536</v>
      </c>
      <c r="Z91" s="234">
        <f>(LARGE((AA91,AD91,AG91,AJ91,AM91,AP91),1))-(LARGE((AA91,AD91,AG91,AJ91,AM91,AP91),4))</f>
        <v>0.27578260927310638</v>
      </c>
      <c r="AA91" s="236">
        <v>0.36215186006667288</v>
      </c>
      <c r="AB91" s="94">
        <v>0.28489013545308323</v>
      </c>
      <c r="AC91" s="95">
        <f>IF(Tabelle1[[#This Row],[CDU ES 2021]]="","",Tabelle1[[#This Row],[CDU ES 2021]]/Tabelle1[[#This Row],[CDU ZS 2021]])</f>
        <v>1.2711983147142467</v>
      </c>
      <c r="AD91" s="97">
        <v>0.29690011023601132</v>
      </c>
      <c r="AE91" s="97">
        <v>0.32136543088436642</v>
      </c>
      <c r="AF91" s="96">
        <f>IF(Tabelle1[[#This Row],[SPD ES 2021]]="","",Tabelle1[[#This Row],[SPD ES 2021]]/Tabelle1[[#This Row],[SPD ZS 2021]])</f>
        <v>0.92387071446661539</v>
      </c>
      <c r="AG91" s="99">
        <v>6.2542334612779402E-2</v>
      </c>
      <c r="AH91" s="99">
        <v>6.6922330484254736E-2</v>
      </c>
      <c r="AI91" s="98">
        <f>IF(Tabelle1[[#This Row],[AfD ES 2021]]="","",Tabelle1[[#This Row],[AfD ES 2021]]/Tabelle1[[#This Row],[AfD ZS 2021]])</f>
        <v>0.9345510558317176</v>
      </c>
      <c r="AJ91" s="100">
        <v>2.3880041969372982E-2</v>
      </c>
      <c r="AK91" s="100">
        <v>2.5721463797205864E-2</v>
      </c>
      <c r="AL91" s="101">
        <f>IF(Tabelle1[[#This Row],[Linke ES 2021]]="","",Tabelle1[[#This Row],[Linke ES 2021]]/Tabelle1[[#This Row],[Linke ZS 2021]])</f>
        <v>0.92840913556277016</v>
      </c>
      <c r="AM91" s="103">
        <v>0.14616896657059752</v>
      </c>
      <c r="AN91" s="103">
        <v>0.14728362732456898</v>
      </c>
      <c r="AO91" s="102">
        <f>IF(Tabelle1[[#This Row],[Grüne ES 2021]]="","",Tabelle1[[#This Row],[Grüne ES 2021]]/Tabelle1[[#This Row],[Grüne ZS 2021]])</f>
        <v>0.99243187600536831</v>
      </c>
      <c r="AP91" s="104">
        <v>8.6369250793566471E-2</v>
      </c>
      <c r="AQ91" s="105">
        <v>0.11068205080487578</v>
      </c>
      <c r="AR91" s="215">
        <f>IF(Tabelle1[[#This Row],[FDP ES 2021]]="","",Tabelle1[[#This Row],[FDP ES 2021]]/Tabelle1[[#This Row],[FDP ZS 2021]])</f>
        <v>0.78033656013321462</v>
      </c>
      <c r="AS91" s="214">
        <v>138.30000000000001</v>
      </c>
      <c r="AT91" s="186">
        <v>30622</v>
      </c>
      <c r="AU91" s="186">
        <v>23030</v>
      </c>
      <c r="AV91" s="186">
        <v>3.7</v>
      </c>
      <c r="AW91" s="186">
        <v>642.6</v>
      </c>
      <c r="AX91" s="186">
        <v>7.9</v>
      </c>
      <c r="AY91" s="187">
        <v>10.7</v>
      </c>
      <c r="AZ91" s="114" t="s">
        <v>2048</v>
      </c>
      <c r="BA91" s="6"/>
      <c r="BB91" s="6"/>
      <c r="BC91" s="6"/>
      <c r="BD91" s="6"/>
      <c r="BE91" s="6"/>
      <c r="BF91" s="6"/>
      <c r="BG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6.5" customHeight="1">
      <c r="A92" s="90">
        <f>SUBTOTAL(103,$B$2:$B92)</f>
        <v>91</v>
      </c>
      <c r="B92" s="45" t="s">
        <v>932</v>
      </c>
      <c r="C92" s="203" t="s">
        <v>978</v>
      </c>
      <c r="D92" s="199" t="s">
        <v>8</v>
      </c>
      <c r="E92" s="189" t="s">
        <v>583</v>
      </c>
      <c r="F92" s="222" t="s">
        <v>55</v>
      </c>
      <c r="G92" s="225" t="s">
        <v>2170</v>
      </c>
      <c r="H92" s="8"/>
      <c r="I92" s="8"/>
      <c r="J92" s="8" t="s">
        <v>927</v>
      </c>
      <c r="K92" s="11"/>
      <c r="L92" s="11" t="s">
        <v>922</v>
      </c>
      <c r="M92" s="53"/>
      <c r="N92" s="53"/>
      <c r="O92" s="9"/>
      <c r="P92" s="54"/>
      <c r="Q92" s="121" t="str">
        <f>""</f>
        <v/>
      </c>
      <c r="R92" s="58" t="s">
        <v>631</v>
      </c>
      <c r="S92" s="57"/>
      <c r="T92" s="147" t="str">
        <f>IF(MAX((AA92,AD92,AG92,AJ92,AM92,AP92))=AA92,"CDU",IF(MAX(AA92,AD92,AG92,AJ92,AM92,AP92)=AD92,"SPD",IF(MAX(AA92,AD92,AG92,AJ92,AM92,AP92)=AG92,"AfD",IF(MAX(AA92,AD92,AG92,AJ92,AM92,AP92)=AJ92,"Linke",IF(MAX(AA92,AD92,AG92,AJ92,AM92,AP92)=AM92,"Grüne","FDP")))))</f>
        <v>CDU</v>
      </c>
      <c r="U92" s="148" t="str">
        <f>IF(LARGE((AA92,AD92,AG92,AJ92,AM92,AP92),2)=AA92,"CDU",IF(LARGE((AA92,AD92,AG92,AJ92,AM92,AP92),2)=AD92,"SPD",IF(LARGE((AA92,AD92,AG92,AJ92,AM92,AP92),2)=AG92,"AfD",IF(LARGE((AA92,AD92,AG92,AJ92,AM92,AP92),2)=AJ92,"Linke",IF(LARGE((AA92,AD92,AG92,AJ92,AM92,AP92),2)=AM92,"Grüne","FDP")))))</f>
        <v>SPD</v>
      </c>
      <c r="V92" s="148" t="str">
        <f>IF(LARGE((AA92,AD92,AG92,AJ92,AM92,AP92),3)=AA92,"CDU",IF(LARGE((AA92,AD92,AG92,AJ92,AM92,AP92),3)=AD92,"SPD",IF(LARGE((AA92,AD92,AG92,AJ92,AM92,AP92),3)=AG92,"AfD",IF(LARGE((AA92,AD92,AG92,AJ92,AM92,AP92),3)=AJ92,"Linke",IF(LARGE((AA92,AD92,AG92,AJ92,AM92,AP92),3)=AM92,"Grüne","FDP")))))</f>
        <v>Grüne</v>
      </c>
      <c r="W92" s="148" t="str">
        <f>IF(LARGE((AA92,AD92,AG92,AJ92,AM92,AP92),4)=AA92,"CDU",IF(LARGE((AA92,AD92,AG92,AJ92,AM92,AP92),4)=AD92,"SPD",IF(LARGE((AA92,AD92,AG92,AJ92,AM92,AP92),4)=AG92,"AfD",IF(LARGE((AA92,AD92,AG92,AJ92,AM92,AP92),4)=AJ92,"Linke",IF(LARGE((AA92,AD92,AG92,AJ92,AM92,AP92),4)=AM92,"Grüne","FDP")))))</f>
        <v>FDP</v>
      </c>
      <c r="X92" s="148">
        <f>(LARGE((AA92,AD92,AG92,AJ92,AM92,AP92),1))-(LARGE((AA92,AD92,AG92,AJ92,AM92,AP92),2))</f>
        <v>6.5251749830661565E-2</v>
      </c>
      <c r="Y92" s="148">
        <f>(LARGE((AA92,AD92,AG92,AJ92,AM92,AP92),1))-(LARGE((AA92,AD92,AG92,AJ92,AM92,AP92),3))</f>
        <v>0.21598289349607536</v>
      </c>
      <c r="Z92" s="234">
        <f>(LARGE((AA92,AD92,AG92,AJ92,AM92,AP92),1))-(LARGE((AA92,AD92,AG92,AJ92,AM92,AP92),4))</f>
        <v>0.27578260927310638</v>
      </c>
      <c r="AA92" s="236">
        <v>0.36215186006667288</v>
      </c>
      <c r="AB92" s="94">
        <v>0.28489013545308323</v>
      </c>
      <c r="AC92" s="95">
        <f>IF(Tabelle1[[#This Row],[CDU ES 2021]]="","",Tabelle1[[#This Row],[CDU ES 2021]]/Tabelle1[[#This Row],[CDU ZS 2021]])</f>
        <v>1.2711983147142467</v>
      </c>
      <c r="AD92" s="97">
        <v>0.29690011023601132</v>
      </c>
      <c r="AE92" s="97">
        <v>0.32136543088436642</v>
      </c>
      <c r="AF92" s="96">
        <f>IF(Tabelle1[[#This Row],[SPD ES 2021]]="","",Tabelle1[[#This Row],[SPD ES 2021]]/Tabelle1[[#This Row],[SPD ZS 2021]])</f>
        <v>0.92387071446661539</v>
      </c>
      <c r="AG92" s="99">
        <v>6.2542334612779402E-2</v>
      </c>
      <c r="AH92" s="99">
        <v>6.6922330484254736E-2</v>
      </c>
      <c r="AI92" s="98">
        <f>IF(Tabelle1[[#This Row],[AfD ES 2021]]="","",Tabelle1[[#This Row],[AfD ES 2021]]/Tabelle1[[#This Row],[AfD ZS 2021]])</f>
        <v>0.9345510558317176</v>
      </c>
      <c r="AJ92" s="100">
        <v>2.3880041969372982E-2</v>
      </c>
      <c r="AK92" s="100">
        <v>2.5721463797205864E-2</v>
      </c>
      <c r="AL92" s="101">
        <f>IF(Tabelle1[[#This Row],[Linke ES 2021]]="","",Tabelle1[[#This Row],[Linke ES 2021]]/Tabelle1[[#This Row],[Linke ZS 2021]])</f>
        <v>0.92840913556277016</v>
      </c>
      <c r="AM92" s="103">
        <v>0.14616896657059752</v>
      </c>
      <c r="AN92" s="103">
        <v>0.14728362732456898</v>
      </c>
      <c r="AO92" s="102">
        <f>IF(Tabelle1[[#This Row],[Grüne ES 2021]]="","",Tabelle1[[#This Row],[Grüne ES 2021]]/Tabelle1[[#This Row],[Grüne ZS 2021]])</f>
        <v>0.99243187600536831</v>
      </c>
      <c r="AP92" s="104">
        <v>8.6369250793566471E-2</v>
      </c>
      <c r="AQ92" s="105">
        <v>0.11068205080487578</v>
      </c>
      <c r="AR92" s="215">
        <f>IF(Tabelle1[[#This Row],[FDP ES 2021]]="","",Tabelle1[[#This Row],[FDP ES 2021]]/Tabelle1[[#This Row],[FDP ZS 2021]])</f>
        <v>0.78033656013321462</v>
      </c>
      <c r="AS92" s="214">
        <v>138.30000000000001</v>
      </c>
      <c r="AT92" s="186">
        <v>30622</v>
      </c>
      <c r="AU92" s="186">
        <v>23030</v>
      </c>
      <c r="AV92" s="186">
        <v>3.7</v>
      </c>
      <c r="AW92" s="186">
        <v>642.6</v>
      </c>
      <c r="AX92" s="186">
        <v>7.9</v>
      </c>
      <c r="AY92" s="187">
        <v>10.7</v>
      </c>
      <c r="AZ92" s="114" t="s">
        <v>1988</v>
      </c>
      <c r="BA92" s="6"/>
      <c r="BB92" s="6"/>
      <c r="BC92" s="6"/>
      <c r="BD92" s="6"/>
      <c r="BE92" s="6"/>
      <c r="BF92" s="6"/>
      <c r="BG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16.5" customHeight="1">
      <c r="A93" s="90">
        <f>SUBTOTAL(103,$B$2:$B93)</f>
        <v>92</v>
      </c>
      <c r="B93" s="48" t="s">
        <v>669</v>
      </c>
      <c r="C93" s="206" t="s">
        <v>725</v>
      </c>
      <c r="D93" s="199" t="s">
        <v>8</v>
      </c>
      <c r="E93" s="190" t="s">
        <v>582</v>
      </c>
      <c r="F93" s="198" t="s">
        <v>56</v>
      </c>
      <c r="G93" s="219" t="str">
        <f>""</f>
        <v/>
      </c>
      <c r="H93" s="8"/>
      <c r="I93" s="8"/>
      <c r="J93" s="8" t="s">
        <v>924</v>
      </c>
      <c r="K93" s="8"/>
      <c r="L93" s="8" t="s">
        <v>921</v>
      </c>
      <c r="M93" s="53"/>
      <c r="N93" s="53"/>
      <c r="O93" s="9"/>
      <c r="P93" s="54"/>
      <c r="Q93" s="121" t="str">
        <f>""</f>
        <v/>
      </c>
      <c r="R93" s="55"/>
      <c r="S93" s="57"/>
      <c r="T93" s="147" t="str">
        <f>IF(MAX((AA93,AD93,AG93,AJ93,AM93,AP93))=AA93,"CDU",IF(MAX(AA93,AD93,AG93,AJ93,AM93,AP93)=AD93,"SPD",IF(MAX(AA93,AD93,AG93,AJ93,AM93,AP93)=AG93,"AfD",IF(MAX(AA93,AD93,AG93,AJ93,AM93,AP93)=AJ93,"Linke",IF(MAX(AA93,AD93,AG93,AJ93,AM93,AP93)=AM93,"Grüne","FDP")))))</f>
        <v>SPD</v>
      </c>
      <c r="U93" s="148" t="str">
        <f>IF(LARGE((AA93,AD93,AG93,AJ93,AM93,AP93),2)=AA93,"CDU",IF(LARGE((AA93,AD93,AG93,AJ93,AM93,AP93),2)=AD93,"SPD",IF(LARGE((AA93,AD93,AG93,AJ93,AM93,AP93),2)=AG93,"AfD",IF(LARGE((AA93,AD93,AG93,AJ93,AM93,AP93),2)=AJ93,"Linke",IF(LARGE((AA93,AD93,AG93,AJ93,AM93,AP93),2)=AM93,"Grüne","FDP")))))</f>
        <v>CDU</v>
      </c>
      <c r="V93" s="148" t="str">
        <f>IF(LARGE((AA93,AD93,AG93,AJ93,AM93,AP93),3)=AA93,"CDU",IF(LARGE((AA93,AD93,AG93,AJ93,AM93,AP93),3)=AD93,"SPD",IF(LARGE((AA93,AD93,AG93,AJ93,AM93,AP93),3)=AG93,"AfD",IF(LARGE((AA93,AD93,AG93,AJ93,AM93,AP93),3)=AJ93,"Linke",IF(LARGE((AA93,AD93,AG93,AJ93,AM93,AP93),3)=AM93,"Grüne","FDP")))))</f>
        <v>Grüne</v>
      </c>
      <c r="W93" s="148" t="str">
        <f>IF(LARGE((AA93,AD93,AG93,AJ93,AM93,AP93),4)=AA93,"CDU",IF(LARGE((AA93,AD93,AG93,AJ93,AM93,AP93),4)=AD93,"SPD",IF(LARGE((AA93,AD93,AG93,AJ93,AM93,AP93),4)=AG93,"AfD",IF(LARGE((AA93,AD93,AG93,AJ93,AM93,AP93),4)=AJ93,"Linke",IF(LARGE((AA93,AD93,AG93,AJ93,AM93,AP93),4)=AM93,"Grüne","FDP")))))</f>
        <v>FDP</v>
      </c>
      <c r="X93" s="148">
        <f>(LARGE((AA93,AD93,AG93,AJ93,AM93,AP93),1))-(LARGE((AA93,AD93,AG93,AJ93,AM93,AP93),2))</f>
        <v>1.0525889640095543E-2</v>
      </c>
      <c r="Y93" s="148">
        <f>(LARGE((AA93,AD93,AG93,AJ93,AM93,AP93),1))-(LARGE((AA93,AD93,AG93,AJ93,AM93,AP93),3))</f>
        <v>7.2439712292349828E-2</v>
      </c>
      <c r="Z93" s="234">
        <f>(LARGE((AA93,AD93,AG93,AJ93,AM93,AP93),1))-(LARGE((AA93,AD93,AG93,AJ93,AM93,AP93),4))</f>
        <v>0.23471384424382277</v>
      </c>
      <c r="AA93" s="236">
        <v>0.29226886900665289</v>
      </c>
      <c r="AB93" s="94">
        <v>0.23205171368931385</v>
      </c>
      <c r="AC93" s="95">
        <f>IF(Tabelle1[[#This Row],[CDU ES 2021]]="","",Tabelle1[[#This Row],[CDU ES 2021]]/Tabelle1[[#This Row],[CDU ZS 2021]])</f>
        <v>1.259498860663282</v>
      </c>
      <c r="AD93" s="97">
        <v>0.30279475864674843</v>
      </c>
      <c r="AE93" s="97">
        <v>0.30246448050636321</v>
      </c>
      <c r="AF93" s="96">
        <f>IF(Tabelle1[[#This Row],[SPD ES 2021]]="","",Tabelle1[[#This Row],[SPD ES 2021]]/Tabelle1[[#This Row],[SPD ZS 2021]])</f>
        <v>1.0010919567806187</v>
      </c>
      <c r="AG93" s="99">
        <v>4.5173609705410039E-2</v>
      </c>
      <c r="AH93" s="99">
        <v>4.6481718402801159E-2</v>
      </c>
      <c r="AI93" s="98">
        <f>IF(Tabelle1[[#This Row],[AfD ES 2021]]="","",Tabelle1[[#This Row],[AfD ES 2021]]/Tabelle1[[#This Row],[AfD ZS 2021]])</f>
        <v>0.9718575658917058</v>
      </c>
      <c r="AJ93" s="100">
        <v>4.7076366678811925E-2</v>
      </c>
      <c r="AK93" s="100">
        <v>4.1909635714766684E-2</v>
      </c>
      <c r="AL93" s="101">
        <f>IF(Tabelle1[[#This Row],[Linke ES 2021]]="","",Tabelle1[[#This Row],[Linke ES 2021]]/Tabelle1[[#This Row],[Linke ZS 2021]])</f>
        <v>1.1232826503005076</v>
      </c>
      <c r="AM93" s="103">
        <v>0.2303550463543986</v>
      </c>
      <c r="AN93" s="103">
        <v>0.2326173321661841</v>
      </c>
      <c r="AO93" s="102">
        <f>IF(Tabelle1[[#This Row],[Grüne ES 2021]]="","",Tabelle1[[#This Row],[Grüne ES 2021]]/Tabelle1[[#This Row],[Grüne ZS 2021]])</f>
        <v>0.99027464638718621</v>
      </c>
      <c r="AP93" s="104">
        <v>6.8080914402925657E-2</v>
      </c>
      <c r="AQ93" s="105">
        <v>9.8491684061679352E-2</v>
      </c>
      <c r="AR93" s="215">
        <f>IF(Tabelle1[[#This Row],[FDP ES 2021]]="","",Tabelle1[[#This Row],[FDP ES 2021]]/Tabelle1[[#This Row],[FDP ZS 2021]])</f>
        <v>0.69123515402874747</v>
      </c>
      <c r="AS93" s="214">
        <v>794.2</v>
      </c>
      <c r="AT93" s="186">
        <v>42899</v>
      </c>
      <c r="AU93" s="186">
        <v>22006</v>
      </c>
      <c r="AV93" s="186">
        <v>6.2</v>
      </c>
      <c r="AW93" s="186">
        <v>561.29999999999995</v>
      </c>
      <c r="AX93" s="186">
        <v>10.3</v>
      </c>
      <c r="AY93" s="187">
        <v>10.9</v>
      </c>
      <c r="AZ93" s="114" t="s">
        <v>1461</v>
      </c>
      <c r="BA93" s="6"/>
      <c r="BB93" s="6"/>
      <c r="BC93" s="6"/>
      <c r="BD93" s="6"/>
      <c r="BE93" s="6"/>
      <c r="BF93" s="6"/>
      <c r="BG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</row>
    <row r="94" spans="1:84" ht="16.5" customHeight="1">
      <c r="A94" s="90">
        <f>SUBTOTAL(103,$B$2:$B94)</f>
        <v>93</v>
      </c>
      <c r="B94" s="44" t="s">
        <v>697</v>
      </c>
      <c r="C94" s="201" t="s">
        <v>980</v>
      </c>
      <c r="D94" s="199" t="s">
        <v>8</v>
      </c>
      <c r="E94" s="189" t="s">
        <v>582</v>
      </c>
      <c r="F94" s="198" t="s">
        <v>56</v>
      </c>
      <c r="G94" s="226" t="s">
        <v>2184</v>
      </c>
      <c r="H94" s="8"/>
      <c r="I94" s="8"/>
      <c r="J94" s="8" t="s">
        <v>927</v>
      </c>
      <c r="K94" s="11"/>
      <c r="L94" s="10" t="s">
        <v>922</v>
      </c>
      <c r="M94" s="53"/>
      <c r="N94" s="53"/>
      <c r="O94" s="9"/>
      <c r="P94" s="54"/>
      <c r="Q94" s="121" t="str">
        <f>""</f>
        <v/>
      </c>
      <c r="R94" s="55"/>
      <c r="S94" s="57"/>
      <c r="T94" s="147" t="str">
        <f>IF(MAX((AA94,AD94,AG94,AJ94,AM94,AP94))=AA94,"CDU",IF(MAX(AA94,AD94,AG94,AJ94,AM94,AP94)=AD94,"SPD",IF(MAX(AA94,AD94,AG94,AJ94,AM94,AP94)=AG94,"AfD",IF(MAX(AA94,AD94,AG94,AJ94,AM94,AP94)=AJ94,"Linke",IF(MAX(AA94,AD94,AG94,AJ94,AM94,AP94)=AM94,"Grüne","FDP")))))</f>
        <v>SPD</v>
      </c>
      <c r="U94" s="148" t="str">
        <f>IF(LARGE((AA94,AD94,AG94,AJ94,AM94,AP94),2)=AA94,"CDU",IF(LARGE((AA94,AD94,AG94,AJ94,AM94,AP94),2)=AD94,"SPD",IF(LARGE((AA94,AD94,AG94,AJ94,AM94,AP94),2)=AG94,"AfD",IF(LARGE((AA94,AD94,AG94,AJ94,AM94,AP94),2)=AJ94,"Linke",IF(LARGE((AA94,AD94,AG94,AJ94,AM94,AP94),2)=AM94,"Grüne","FDP")))))</f>
        <v>CDU</v>
      </c>
      <c r="V94" s="148" t="str">
        <f>IF(LARGE((AA94,AD94,AG94,AJ94,AM94,AP94),3)=AA94,"CDU",IF(LARGE((AA94,AD94,AG94,AJ94,AM94,AP94),3)=AD94,"SPD",IF(LARGE((AA94,AD94,AG94,AJ94,AM94,AP94),3)=AG94,"AfD",IF(LARGE((AA94,AD94,AG94,AJ94,AM94,AP94),3)=AJ94,"Linke",IF(LARGE((AA94,AD94,AG94,AJ94,AM94,AP94),3)=AM94,"Grüne","FDP")))))</f>
        <v>Grüne</v>
      </c>
      <c r="W94" s="148" t="str">
        <f>IF(LARGE((AA94,AD94,AG94,AJ94,AM94,AP94),4)=AA94,"CDU",IF(LARGE((AA94,AD94,AG94,AJ94,AM94,AP94),4)=AD94,"SPD",IF(LARGE((AA94,AD94,AG94,AJ94,AM94,AP94),4)=AG94,"AfD",IF(LARGE((AA94,AD94,AG94,AJ94,AM94,AP94),4)=AJ94,"Linke",IF(LARGE((AA94,AD94,AG94,AJ94,AM94,AP94),4)=AM94,"Grüne","FDP")))))</f>
        <v>FDP</v>
      </c>
      <c r="X94" s="148">
        <f>(LARGE((AA94,AD94,AG94,AJ94,AM94,AP94),1))-(LARGE((AA94,AD94,AG94,AJ94,AM94,AP94),2))</f>
        <v>1.0525889640095543E-2</v>
      </c>
      <c r="Y94" s="148">
        <f>(LARGE((AA94,AD94,AG94,AJ94,AM94,AP94),1))-(LARGE((AA94,AD94,AG94,AJ94,AM94,AP94),3))</f>
        <v>7.2439712292349828E-2</v>
      </c>
      <c r="Z94" s="234">
        <f>(LARGE((AA94,AD94,AG94,AJ94,AM94,AP94),1))-(LARGE((AA94,AD94,AG94,AJ94,AM94,AP94),4))</f>
        <v>0.23471384424382277</v>
      </c>
      <c r="AA94" s="236">
        <v>0.29226886900665289</v>
      </c>
      <c r="AB94" s="94">
        <v>0.23205171368931385</v>
      </c>
      <c r="AC94" s="95">
        <f>IF(Tabelle1[[#This Row],[CDU ES 2021]]="","",Tabelle1[[#This Row],[CDU ES 2021]]/Tabelle1[[#This Row],[CDU ZS 2021]])</f>
        <v>1.259498860663282</v>
      </c>
      <c r="AD94" s="97">
        <v>0.30279475864674843</v>
      </c>
      <c r="AE94" s="97">
        <v>0.30246448050636321</v>
      </c>
      <c r="AF94" s="96">
        <f>IF(Tabelle1[[#This Row],[SPD ES 2021]]="","",Tabelle1[[#This Row],[SPD ES 2021]]/Tabelle1[[#This Row],[SPD ZS 2021]])</f>
        <v>1.0010919567806187</v>
      </c>
      <c r="AG94" s="99">
        <v>4.5173609705410039E-2</v>
      </c>
      <c r="AH94" s="99">
        <v>4.6481718402801159E-2</v>
      </c>
      <c r="AI94" s="98">
        <f>IF(Tabelle1[[#This Row],[AfD ES 2021]]="","",Tabelle1[[#This Row],[AfD ES 2021]]/Tabelle1[[#This Row],[AfD ZS 2021]])</f>
        <v>0.9718575658917058</v>
      </c>
      <c r="AJ94" s="100">
        <v>4.7076366678811925E-2</v>
      </c>
      <c r="AK94" s="100">
        <v>4.1909635714766684E-2</v>
      </c>
      <c r="AL94" s="101">
        <f>IF(Tabelle1[[#This Row],[Linke ES 2021]]="","",Tabelle1[[#This Row],[Linke ES 2021]]/Tabelle1[[#This Row],[Linke ZS 2021]])</f>
        <v>1.1232826503005076</v>
      </c>
      <c r="AM94" s="103">
        <v>0.2303550463543986</v>
      </c>
      <c r="AN94" s="103">
        <v>0.2326173321661841</v>
      </c>
      <c r="AO94" s="102">
        <f>IF(Tabelle1[[#This Row],[Grüne ES 2021]]="","",Tabelle1[[#This Row],[Grüne ES 2021]]/Tabelle1[[#This Row],[Grüne ZS 2021]])</f>
        <v>0.99027464638718621</v>
      </c>
      <c r="AP94" s="104">
        <v>6.8080914402925657E-2</v>
      </c>
      <c r="AQ94" s="105">
        <v>9.8491684061679352E-2</v>
      </c>
      <c r="AR94" s="215">
        <f>IF(Tabelle1[[#This Row],[FDP ES 2021]]="","",Tabelle1[[#This Row],[FDP ES 2021]]/Tabelle1[[#This Row],[FDP ZS 2021]])</f>
        <v>0.69123515402874747</v>
      </c>
      <c r="AS94" s="214">
        <v>794.2</v>
      </c>
      <c r="AT94" s="186">
        <v>42899</v>
      </c>
      <c r="AU94" s="186">
        <v>22006</v>
      </c>
      <c r="AV94" s="186">
        <v>6.2</v>
      </c>
      <c r="AW94" s="186">
        <v>561.29999999999995</v>
      </c>
      <c r="AX94" s="186">
        <v>10.3</v>
      </c>
      <c r="AY94" s="187">
        <v>10.9</v>
      </c>
      <c r="AZ94" s="114" t="s">
        <v>1944</v>
      </c>
      <c r="BA94" s="6"/>
      <c r="BB94" s="6"/>
      <c r="BC94" s="6"/>
      <c r="BD94" s="6"/>
      <c r="BE94" s="6"/>
      <c r="BF94" s="6"/>
      <c r="BG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 ht="16.5" customHeight="1">
      <c r="A95" s="90">
        <f>SUBTOTAL(103,$B$2:$B95)</f>
        <v>94</v>
      </c>
      <c r="B95" s="49" t="s">
        <v>941</v>
      </c>
      <c r="C95" s="207" t="s">
        <v>981</v>
      </c>
      <c r="D95" s="199" t="s">
        <v>8</v>
      </c>
      <c r="E95" s="189" t="s">
        <v>582</v>
      </c>
      <c r="F95" s="198" t="s">
        <v>56</v>
      </c>
      <c r="G95" s="219" t="str">
        <f>""</f>
        <v/>
      </c>
      <c r="H95" s="8"/>
      <c r="I95" s="8"/>
      <c r="J95" s="8" t="s">
        <v>927</v>
      </c>
      <c r="K95" s="11"/>
      <c r="L95" s="11" t="s">
        <v>921</v>
      </c>
      <c r="M95" s="53"/>
      <c r="N95" s="53"/>
      <c r="O95" s="9"/>
      <c r="P95" s="54"/>
      <c r="Q95" s="121" t="str">
        <f>""</f>
        <v/>
      </c>
      <c r="R95" s="55"/>
      <c r="S95" s="57"/>
      <c r="T95" s="147" t="str">
        <f>IF(MAX((AA95,AD95,AG95,AJ95,AM95,AP95))=AA95,"CDU",IF(MAX(AA95,AD95,AG95,AJ95,AM95,AP95)=AD95,"SPD",IF(MAX(AA95,AD95,AG95,AJ95,AM95,AP95)=AG95,"AfD",IF(MAX(AA95,AD95,AG95,AJ95,AM95,AP95)=AJ95,"Linke",IF(MAX(AA95,AD95,AG95,AJ95,AM95,AP95)=AM95,"Grüne","FDP")))))</f>
        <v>SPD</v>
      </c>
      <c r="U95" s="148" t="str">
        <f>IF(LARGE((AA95,AD95,AG95,AJ95,AM95,AP95),2)=AA95,"CDU",IF(LARGE((AA95,AD95,AG95,AJ95,AM95,AP95),2)=AD95,"SPD",IF(LARGE((AA95,AD95,AG95,AJ95,AM95,AP95),2)=AG95,"AfD",IF(LARGE((AA95,AD95,AG95,AJ95,AM95,AP95),2)=AJ95,"Linke",IF(LARGE((AA95,AD95,AG95,AJ95,AM95,AP95),2)=AM95,"Grüne","FDP")))))</f>
        <v>CDU</v>
      </c>
      <c r="V95" s="148" t="str">
        <f>IF(LARGE((AA95,AD95,AG95,AJ95,AM95,AP95),3)=AA95,"CDU",IF(LARGE((AA95,AD95,AG95,AJ95,AM95,AP95),3)=AD95,"SPD",IF(LARGE((AA95,AD95,AG95,AJ95,AM95,AP95),3)=AG95,"AfD",IF(LARGE((AA95,AD95,AG95,AJ95,AM95,AP95),3)=AJ95,"Linke",IF(LARGE((AA95,AD95,AG95,AJ95,AM95,AP95),3)=AM95,"Grüne","FDP")))))</f>
        <v>Grüne</v>
      </c>
      <c r="W95" s="148" t="str">
        <f>IF(LARGE((AA95,AD95,AG95,AJ95,AM95,AP95),4)=AA95,"CDU",IF(LARGE((AA95,AD95,AG95,AJ95,AM95,AP95),4)=AD95,"SPD",IF(LARGE((AA95,AD95,AG95,AJ95,AM95,AP95),4)=AG95,"AfD",IF(LARGE((AA95,AD95,AG95,AJ95,AM95,AP95),4)=AJ95,"Linke",IF(LARGE((AA95,AD95,AG95,AJ95,AM95,AP95),4)=AM95,"Grüne","FDP")))))</f>
        <v>FDP</v>
      </c>
      <c r="X95" s="148">
        <f>(LARGE((AA95,AD95,AG95,AJ95,AM95,AP95),1))-(LARGE((AA95,AD95,AG95,AJ95,AM95,AP95),2))</f>
        <v>1.0525889640095543E-2</v>
      </c>
      <c r="Y95" s="148">
        <f>(LARGE((AA95,AD95,AG95,AJ95,AM95,AP95),1))-(LARGE((AA95,AD95,AG95,AJ95,AM95,AP95),3))</f>
        <v>7.2439712292349828E-2</v>
      </c>
      <c r="Z95" s="234">
        <f>(LARGE((AA95,AD95,AG95,AJ95,AM95,AP95),1))-(LARGE((AA95,AD95,AG95,AJ95,AM95,AP95),4))</f>
        <v>0.23471384424382277</v>
      </c>
      <c r="AA95" s="236">
        <v>0.29226886900665289</v>
      </c>
      <c r="AB95" s="94">
        <v>0.23205171368931385</v>
      </c>
      <c r="AC95" s="95">
        <f>IF(Tabelle1[[#This Row],[CDU ES 2021]]="","",Tabelle1[[#This Row],[CDU ES 2021]]/Tabelle1[[#This Row],[CDU ZS 2021]])</f>
        <v>1.259498860663282</v>
      </c>
      <c r="AD95" s="97">
        <v>0.30279475864674843</v>
      </c>
      <c r="AE95" s="97">
        <v>0.30246448050636321</v>
      </c>
      <c r="AF95" s="96">
        <f>IF(Tabelle1[[#This Row],[SPD ES 2021]]="","",Tabelle1[[#This Row],[SPD ES 2021]]/Tabelle1[[#This Row],[SPD ZS 2021]])</f>
        <v>1.0010919567806187</v>
      </c>
      <c r="AG95" s="99">
        <v>4.5173609705410039E-2</v>
      </c>
      <c r="AH95" s="99">
        <v>4.6481718402801159E-2</v>
      </c>
      <c r="AI95" s="98">
        <f>IF(Tabelle1[[#This Row],[AfD ES 2021]]="","",Tabelle1[[#This Row],[AfD ES 2021]]/Tabelle1[[#This Row],[AfD ZS 2021]])</f>
        <v>0.9718575658917058</v>
      </c>
      <c r="AJ95" s="100">
        <v>4.7076366678811925E-2</v>
      </c>
      <c r="AK95" s="100">
        <v>4.1909635714766684E-2</v>
      </c>
      <c r="AL95" s="101">
        <f>IF(Tabelle1[[#This Row],[Linke ES 2021]]="","",Tabelle1[[#This Row],[Linke ES 2021]]/Tabelle1[[#This Row],[Linke ZS 2021]])</f>
        <v>1.1232826503005076</v>
      </c>
      <c r="AM95" s="103">
        <v>0.2303550463543986</v>
      </c>
      <c r="AN95" s="103">
        <v>0.2326173321661841</v>
      </c>
      <c r="AO95" s="102">
        <f>IF(Tabelle1[[#This Row],[Grüne ES 2021]]="","",Tabelle1[[#This Row],[Grüne ES 2021]]/Tabelle1[[#This Row],[Grüne ZS 2021]])</f>
        <v>0.99027464638718621</v>
      </c>
      <c r="AP95" s="104">
        <v>6.8080914402925657E-2</v>
      </c>
      <c r="AQ95" s="105">
        <v>9.8491684061679352E-2</v>
      </c>
      <c r="AR95" s="215">
        <f>IF(Tabelle1[[#This Row],[FDP ES 2021]]="","",Tabelle1[[#This Row],[FDP ES 2021]]/Tabelle1[[#This Row],[FDP ZS 2021]])</f>
        <v>0.69123515402874747</v>
      </c>
      <c r="AS95" s="214">
        <v>794.2</v>
      </c>
      <c r="AT95" s="186">
        <v>42899</v>
      </c>
      <c r="AU95" s="186">
        <v>22006</v>
      </c>
      <c r="AV95" s="186">
        <v>6.2</v>
      </c>
      <c r="AW95" s="186">
        <v>561.29999999999995</v>
      </c>
      <c r="AX95" s="186">
        <v>10.3</v>
      </c>
      <c r="AY95" s="187">
        <v>10.9</v>
      </c>
      <c r="AZ95" s="114" t="s">
        <v>1544</v>
      </c>
      <c r="BA95" s="6"/>
      <c r="BB95" s="6"/>
      <c r="BC95" s="6"/>
      <c r="BD95" s="6"/>
      <c r="BE95" s="6"/>
      <c r="BF95" s="6"/>
      <c r="BG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6.5" customHeight="1">
      <c r="A96" s="90">
        <f>SUBTOTAL(103,$B$2:$B96)</f>
        <v>95</v>
      </c>
      <c r="B96" s="45" t="s">
        <v>932</v>
      </c>
      <c r="C96" s="203" t="s">
        <v>982</v>
      </c>
      <c r="D96" s="199" t="s">
        <v>8</v>
      </c>
      <c r="E96" s="189" t="s">
        <v>580</v>
      </c>
      <c r="F96" s="222" t="s">
        <v>57</v>
      </c>
      <c r="G96" s="225" t="s">
        <v>2167</v>
      </c>
      <c r="H96" s="8"/>
      <c r="I96" s="8"/>
      <c r="J96" s="8" t="s">
        <v>927</v>
      </c>
      <c r="K96" s="11"/>
      <c r="L96" s="11" t="s">
        <v>922</v>
      </c>
      <c r="M96" s="53"/>
      <c r="N96" s="53"/>
      <c r="O96" s="9"/>
      <c r="P96" s="54"/>
      <c r="Q96" s="121" t="str">
        <f>""</f>
        <v/>
      </c>
      <c r="R96" s="55"/>
      <c r="S96" s="57"/>
      <c r="T96" s="147" t="str">
        <f>IF(MAX((AA96,AD96,AG96,AJ96,AM96,AP96))=AA96,"CDU",IF(MAX(AA96,AD96,AG96,AJ96,AM96,AP96)=AD96,"SPD",IF(MAX(AA96,AD96,AG96,AJ96,AM96,AP96)=AG96,"AfD",IF(MAX(AA96,AD96,AG96,AJ96,AM96,AP96)=AJ96,"Linke",IF(MAX(AA96,AD96,AG96,AJ96,AM96,AP96)=AM96,"Grüne","FDP")))))</f>
        <v>SPD</v>
      </c>
      <c r="U96" s="148" t="str">
        <f>IF(LARGE((AA96,AD96,AG96,AJ96,AM96,AP96),2)=AA96,"CDU",IF(LARGE((AA96,AD96,AG96,AJ96,AM96,AP96),2)=AD96,"SPD",IF(LARGE((AA96,AD96,AG96,AJ96,AM96,AP96),2)=AG96,"AfD",IF(LARGE((AA96,AD96,AG96,AJ96,AM96,AP96),2)=AJ96,"Linke",IF(LARGE((AA96,AD96,AG96,AJ96,AM96,AP96),2)=AM96,"Grüne","FDP")))))</f>
        <v>CDU</v>
      </c>
      <c r="V96" s="148" t="str">
        <f>IF(LARGE((AA96,AD96,AG96,AJ96,AM96,AP96),3)=AA96,"CDU",IF(LARGE((AA96,AD96,AG96,AJ96,AM96,AP96),3)=AD96,"SPD",IF(LARGE((AA96,AD96,AG96,AJ96,AM96,AP96),3)=AG96,"AfD",IF(LARGE((AA96,AD96,AG96,AJ96,AM96,AP96),3)=AJ96,"Linke",IF(LARGE((AA96,AD96,AG96,AJ96,AM96,AP96),3)=AM96,"Grüne","FDP")))))</f>
        <v>Grüne</v>
      </c>
      <c r="W96" s="148" t="str">
        <f>IF(LARGE((AA96,AD96,AG96,AJ96,AM96,AP96),4)=AA96,"CDU",IF(LARGE((AA96,AD96,AG96,AJ96,AM96,AP96),4)=AD96,"SPD",IF(LARGE((AA96,AD96,AG96,AJ96,AM96,AP96),4)=AG96,"AfD",IF(LARGE((AA96,AD96,AG96,AJ96,AM96,AP96),4)=AJ96,"Linke",IF(LARGE((AA96,AD96,AG96,AJ96,AM96,AP96),4)=AM96,"Grüne","FDP")))))</f>
        <v>AfD</v>
      </c>
      <c r="X96" s="148">
        <f>(LARGE((AA96,AD96,AG96,AJ96,AM96,AP96),1))-(LARGE((AA96,AD96,AG96,AJ96,AM96,AP96),2))</f>
        <v>4.3770782296836452E-2</v>
      </c>
      <c r="Y96" s="148">
        <f>(LARGE((AA96,AD96,AG96,AJ96,AM96,AP96),1))-(LARGE((AA96,AD96,AG96,AJ96,AM96,AP96),3))</f>
        <v>0.22537011020353412</v>
      </c>
      <c r="Z96" s="234">
        <f>(LARGE((AA96,AD96,AG96,AJ96,AM96,AP96),1))-(LARGE((AA96,AD96,AG96,AJ96,AM96,AP96),4))</f>
        <v>0.27054579341602714</v>
      </c>
      <c r="AA96" s="236">
        <v>0.30933941417749761</v>
      </c>
      <c r="AB96" s="94">
        <v>0.23956217558113294</v>
      </c>
      <c r="AC96" s="95">
        <f>IF(Tabelle1[[#This Row],[CDU ES 2021]]="","",Tabelle1[[#This Row],[CDU ES 2021]]/Tabelle1[[#This Row],[CDU ZS 2021]])</f>
        <v>1.2912698485355552</v>
      </c>
      <c r="AD96" s="97">
        <v>0.35311019647433406</v>
      </c>
      <c r="AE96" s="97">
        <v>0.34947669826224331</v>
      </c>
      <c r="AF96" s="96">
        <f>IF(Tabelle1[[#This Row],[SPD ES 2021]]="","",Tabelle1[[#This Row],[SPD ES 2021]]/Tabelle1[[#This Row],[SPD ZS 2021]])</f>
        <v>1.0103969684678782</v>
      </c>
      <c r="AG96" s="99">
        <v>8.2564403058306923E-2</v>
      </c>
      <c r="AH96" s="99">
        <v>8.769183028661702E-2</v>
      </c>
      <c r="AI96" s="98">
        <f>IF(Tabelle1[[#This Row],[AfD ES 2021]]="","",Tabelle1[[#This Row],[AfD ES 2021]]/Tabelle1[[#This Row],[AfD ZS 2021]])</f>
        <v>0.94152902030267449</v>
      </c>
      <c r="AJ96" s="100">
        <v>2.1673597040530332E-2</v>
      </c>
      <c r="AK96" s="100">
        <v>2.7096027984653576E-2</v>
      </c>
      <c r="AL96" s="101">
        <f>IF(Tabelle1[[#This Row],[Linke ES 2021]]="","",Tabelle1[[#This Row],[Linke ES 2021]]/Tabelle1[[#This Row],[Linke ZS 2021]])</f>
        <v>0.79988096605176395</v>
      </c>
      <c r="AM96" s="103">
        <v>0.12774008627079994</v>
      </c>
      <c r="AN96" s="103">
        <v>0.14082599864590387</v>
      </c>
      <c r="AO96" s="102">
        <f>IF(Tabelle1[[#This Row],[Grüne ES 2021]]="","",Tabelle1[[#This Row],[Grüne ES 2021]]/Tabelle1[[#This Row],[Grüne ZS 2021]])</f>
        <v>0.90707743952870912</v>
      </c>
      <c r="AP96" s="104">
        <v>6.2154510861507833E-2</v>
      </c>
      <c r="AQ96" s="105">
        <v>0.10023837734145791</v>
      </c>
      <c r="AR96" s="215">
        <f>IF(Tabelle1[[#This Row],[FDP ES 2021]]="","",Tabelle1[[#This Row],[FDP ES 2021]]/Tabelle1[[#This Row],[FDP ZS 2021]])</f>
        <v>0.62006700936290149</v>
      </c>
      <c r="AS96" s="214">
        <v>157.5</v>
      </c>
      <c r="AT96" s="186">
        <v>27626</v>
      </c>
      <c r="AU96" s="186">
        <v>21717</v>
      </c>
      <c r="AV96" s="186">
        <v>5.9</v>
      </c>
      <c r="AW96" s="186">
        <v>639.1</v>
      </c>
      <c r="AX96" s="186">
        <v>7.4</v>
      </c>
      <c r="AY96" s="187">
        <v>12.8</v>
      </c>
      <c r="AZ96" s="114" t="s">
        <v>1869</v>
      </c>
      <c r="BA96" s="6"/>
      <c r="BB96" s="6"/>
      <c r="BC96" s="6"/>
      <c r="BD96" s="6"/>
      <c r="BE96" s="6"/>
      <c r="BF96" s="6"/>
      <c r="BG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16.5" customHeight="1">
      <c r="A97" s="90">
        <f>SUBTOTAL(103,$B$2:$B97)</f>
        <v>96</v>
      </c>
      <c r="B97" s="48" t="s">
        <v>669</v>
      </c>
      <c r="C97" s="206" t="s">
        <v>726</v>
      </c>
      <c r="D97" s="200" t="s">
        <v>8</v>
      </c>
      <c r="E97" s="188" t="s">
        <v>580</v>
      </c>
      <c r="F97" s="222" t="s">
        <v>57</v>
      </c>
      <c r="G97" s="219" t="str">
        <f>""</f>
        <v/>
      </c>
      <c r="H97" s="10"/>
      <c r="I97" s="10"/>
      <c r="J97" s="8" t="s">
        <v>924</v>
      </c>
      <c r="K97" s="10"/>
      <c r="L97" s="10" t="s">
        <v>922</v>
      </c>
      <c r="M97" s="67"/>
      <c r="N97" s="67"/>
      <c r="O97" s="59"/>
      <c r="P97" s="83"/>
      <c r="Q97" s="121" t="str">
        <f>""</f>
        <v/>
      </c>
      <c r="R97" s="60"/>
      <c r="S97" s="61"/>
      <c r="T97" s="147" t="str">
        <f>IF(MAX((AA97,AD97,AG97,AJ97,AM97,AP97))=AA97,"CDU",IF(MAX(AA97,AD97,AG97,AJ97,AM97,AP97)=AD97,"SPD",IF(MAX(AA97,AD97,AG97,AJ97,AM97,AP97)=AG97,"AfD",IF(MAX(AA97,AD97,AG97,AJ97,AM97,AP97)=AJ97,"Linke",IF(MAX(AA97,AD97,AG97,AJ97,AM97,AP97)=AM97,"Grüne","FDP")))))</f>
        <v>SPD</v>
      </c>
      <c r="U97" s="148" t="str">
        <f>IF(LARGE((AA97,AD97,AG97,AJ97,AM97,AP97),2)=AA97,"CDU",IF(LARGE((AA97,AD97,AG97,AJ97,AM97,AP97),2)=AD97,"SPD",IF(LARGE((AA97,AD97,AG97,AJ97,AM97,AP97),2)=AG97,"AfD",IF(LARGE((AA97,AD97,AG97,AJ97,AM97,AP97),2)=AJ97,"Linke",IF(LARGE((AA97,AD97,AG97,AJ97,AM97,AP97),2)=AM97,"Grüne","FDP")))))</f>
        <v>CDU</v>
      </c>
      <c r="V97" s="148" t="str">
        <f>IF(LARGE((AA97,AD97,AG97,AJ97,AM97,AP97),3)=AA97,"CDU",IF(LARGE((AA97,AD97,AG97,AJ97,AM97,AP97),3)=AD97,"SPD",IF(LARGE((AA97,AD97,AG97,AJ97,AM97,AP97),3)=AG97,"AfD",IF(LARGE((AA97,AD97,AG97,AJ97,AM97,AP97),3)=AJ97,"Linke",IF(LARGE((AA97,AD97,AG97,AJ97,AM97,AP97),3)=AM97,"Grüne","FDP")))))</f>
        <v>Grüne</v>
      </c>
      <c r="W97" s="148" t="str">
        <f>IF(LARGE((AA97,AD97,AG97,AJ97,AM97,AP97),4)=AA97,"CDU",IF(LARGE((AA97,AD97,AG97,AJ97,AM97,AP97),4)=AD97,"SPD",IF(LARGE((AA97,AD97,AG97,AJ97,AM97,AP97),4)=AG97,"AfD",IF(LARGE((AA97,AD97,AG97,AJ97,AM97,AP97),4)=AJ97,"Linke",IF(LARGE((AA97,AD97,AG97,AJ97,AM97,AP97),4)=AM97,"Grüne","FDP")))))</f>
        <v>AfD</v>
      </c>
      <c r="X97" s="148">
        <f>(LARGE((AA97,AD97,AG97,AJ97,AM97,AP97),1))-(LARGE((AA97,AD97,AG97,AJ97,AM97,AP97),2))</f>
        <v>4.3770782296836452E-2</v>
      </c>
      <c r="Y97" s="148">
        <f>(LARGE((AA97,AD97,AG97,AJ97,AM97,AP97),1))-(LARGE((AA97,AD97,AG97,AJ97,AM97,AP97),3))</f>
        <v>0.22537011020353412</v>
      </c>
      <c r="Z97" s="234">
        <f>(LARGE((AA97,AD97,AG97,AJ97,AM97,AP97),1))-(LARGE((AA97,AD97,AG97,AJ97,AM97,AP97),4))</f>
        <v>0.27054579341602714</v>
      </c>
      <c r="AA97" s="236">
        <v>0.30933941417749761</v>
      </c>
      <c r="AB97" s="94">
        <v>0.23956217558113294</v>
      </c>
      <c r="AC97" s="95">
        <f>IF(Tabelle1[[#This Row],[CDU ES 2021]]="","",Tabelle1[[#This Row],[CDU ES 2021]]/Tabelle1[[#This Row],[CDU ZS 2021]])</f>
        <v>1.2912698485355552</v>
      </c>
      <c r="AD97" s="97">
        <v>0.35311019647433406</v>
      </c>
      <c r="AE97" s="97">
        <v>0.34947669826224331</v>
      </c>
      <c r="AF97" s="96">
        <f>IF(Tabelle1[[#This Row],[SPD ES 2021]]="","",Tabelle1[[#This Row],[SPD ES 2021]]/Tabelle1[[#This Row],[SPD ZS 2021]])</f>
        <v>1.0103969684678782</v>
      </c>
      <c r="AG97" s="99">
        <v>8.2564403058306923E-2</v>
      </c>
      <c r="AH97" s="99">
        <v>8.769183028661702E-2</v>
      </c>
      <c r="AI97" s="98">
        <f>IF(Tabelle1[[#This Row],[AfD ES 2021]]="","",Tabelle1[[#This Row],[AfD ES 2021]]/Tabelle1[[#This Row],[AfD ZS 2021]])</f>
        <v>0.94152902030267449</v>
      </c>
      <c r="AJ97" s="100">
        <v>2.1673597040530332E-2</v>
      </c>
      <c r="AK97" s="100">
        <v>2.7096027984653576E-2</v>
      </c>
      <c r="AL97" s="101">
        <f>IF(Tabelle1[[#This Row],[Linke ES 2021]]="","",Tabelle1[[#This Row],[Linke ES 2021]]/Tabelle1[[#This Row],[Linke ZS 2021]])</f>
        <v>0.79988096605176395</v>
      </c>
      <c r="AM97" s="103">
        <v>0.12774008627079994</v>
      </c>
      <c r="AN97" s="103">
        <v>0.14082599864590387</v>
      </c>
      <c r="AO97" s="102">
        <f>IF(Tabelle1[[#This Row],[Grüne ES 2021]]="","",Tabelle1[[#This Row],[Grüne ES 2021]]/Tabelle1[[#This Row],[Grüne ZS 2021]])</f>
        <v>0.90707743952870912</v>
      </c>
      <c r="AP97" s="104">
        <v>6.2154510861507833E-2</v>
      </c>
      <c r="AQ97" s="105">
        <v>0.10023837734145791</v>
      </c>
      <c r="AR97" s="215">
        <f>IF(Tabelle1[[#This Row],[FDP ES 2021]]="","",Tabelle1[[#This Row],[FDP ES 2021]]/Tabelle1[[#This Row],[FDP ZS 2021]])</f>
        <v>0.62006700936290149</v>
      </c>
      <c r="AS97" s="214">
        <v>157.5</v>
      </c>
      <c r="AT97" s="186">
        <v>27626</v>
      </c>
      <c r="AU97" s="186">
        <v>21717</v>
      </c>
      <c r="AV97" s="186">
        <v>5.9</v>
      </c>
      <c r="AW97" s="186">
        <v>639.1</v>
      </c>
      <c r="AX97" s="186">
        <v>7.4</v>
      </c>
      <c r="AY97" s="187">
        <v>12.8</v>
      </c>
      <c r="AZ97" s="114" t="s">
        <v>2100</v>
      </c>
      <c r="BA97" s="6"/>
      <c r="BB97" s="6"/>
      <c r="BC97" s="6"/>
      <c r="BD97" s="6"/>
      <c r="BE97" s="6"/>
      <c r="BF97" s="6"/>
      <c r="BG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 ht="16.5" customHeight="1">
      <c r="A98" s="90">
        <f>SUBTOTAL(103,$B$2:$B98)</f>
        <v>97</v>
      </c>
      <c r="B98" s="48" t="s">
        <v>669</v>
      </c>
      <c r="C98" s="206" t="s">
        <v>663</v>
      </c>
      <c r="D98" s="199" t="s">
        <v>8</v>
      </c>
      <c r="E98" s="190" t="s">
        <v>579</v>
      </c>
      <c r="F98" s="198" t="s">
        <v>58</v>
      </c>
      <c r="G98" s="219" t="str">
        <f>""</f>
        <v/>
      </c>
      <c r="H98" s="8"/>
      <c r="I98" s="8"/>
      <c r="J98" s="8" t="s">
        <v>924</v>
      </c>
      <c r="K98" s="14" t="s">
        <v>631</v>
      </c>
      <c r="L98" s="8" t="s">
        <v>921</v>
      </c>
      <c r="M98" s="53"/>
      <c r="N98" s="53"/>
      <c r="O98" s="9"/>
      <c r="P98" s="169" t="s">
        <v>1428</v>
      </c>
      <c r="Q98" s="121" t="str">
        <f>""</f>
        <v/>
      </c>
      <c r="R98" s="65" t="s">
        <v>631</v>
      </c>
      <c r="S98" s="57"/>
      <c r="T98" s="147" t="str">
        <f>IF(MAX((AA98,AD98,AG98,AJ98,AM98,AP98))=AA98,"CDU",IF(MAX(AA98,AD98,AG98,AJ98,AM98,AP98)=AD98,"SPD",IF(MAX(AA98,AD98,AG98,AJ98,AM98,AP98)=AG98,"AfD",IF(MAX(AA98,AD98,AG98,AJ98,AM98,AP98)=AJ98,"Linke",IF(MAX(AA98,AD98,AG98,AJ98,AM98,AP98)=AM98,"Grüne","FDP")))))</f>
        <v>SPD</v>
      </c>
      <c r="U98" s="148" t="str">
        <f>IF(LARGE((AA98,AD98,AG98,AJ98,AM98,AP98),2)=AA98,"CDU",IF(LARGE((AA98,AD98,AG98,AJ98,AM98,AP98),2)=AD98,"SPD",IF(LARGE((AA98,AD98,AG98,AJ98,AM98,AP98),2)=AG98,"AfD",IF(LARGE((AA98,AD98,AG98,AJ98,AM98,AP98),2)=AJ98,"Linke",IF(LARGE((AA98,AD98,AG98,AJ98,AM98,AP98),2)=AM98,"Grüne","FDP")))))</f>
        <v>Grüne</v>
      </c>
      <c r="V98" s="148" t="str">
        <f>IF(LARGE((AA98,AD98,AG98,AJ98,AM98,AP98),3)=AA98,"CDU",IF(LARGE((AA98,AD98,AG98,AJ98,AM98,AP98),3)=AD98,"SPD",IF(LARGE((AA98,AD98,AG98,AJ98,AM98,AP98),3)=AG98,"AfD",IF(LARGE((AA98,AD98,AG98,AJ98,AM98,AP98),3)=AJ98,"Linke",IF(LARGE((AA98,AD98,AG98,AJ98,AM98,AP98),3)=AM98,"Grüne","FDP")))))</f>
        <v>CDU</v>
      </c>
      <c r="W98" s="148" t="str">
        <f>IF(LARGE((AA98,AD98,AG98,AJ98,AM98,AP98),4)=AA98,"CDU",IF(LARGE((AA98,AD98,AG98,AJ98,AM98,AP98),4)=AD98,"SPD",IF(LARGE((AA98,AD98,AG98,AJ98,AM98,AP98),4)=AG98,"AfD",IF(LARGE((AA98,AD98,AG98,AJ98,AM98,AP98),4)=AJ98,"Linke",IF(LARGE((AA98,AD98,AG98,AJ98,AM98,AP98),4)=AM98,"Grüne","FDP")))))</f>
        <v>FDP</v>
      </c>
      <c r="X98" s="148">
        <f>(LARGE((AA98,AD98,AG98,AJ98,AM98,AP98),1))-(LARGE((AA98,AD98,AG98,AJ98,AM98,AP98),2))</f>
        <v>0.13069699319376238</v>
      </c>
      <c r="Y98" s="148">
        <f>(LARGE((AA98,AD98,AG98,AJ98,AM98,AP98),1))-(LARGE((AA98,AD98,AG98,AJ98,AM98,AP98),3))</f>
        <v>0.13498907399140017</v>
      </c>
      <c r="Z98" s="234">
        <f>(LARGE((AA98,AD98,AG98,AJ98,AM98,AP98),1))-(LARGE((AA98,AD98,AG98,AJ98,AM98,AP98),4))</f>
        <v>0.27403526085356017</v>
      </c>
      <c r="AA98" s="236">
        <v>0.21384431025165065</v>
      </c>
      <c r="AB98" s="94">
        <v>0.18348408132553728</v>
      </c>
      <c r="AC98" s="95">
        <f>IF(Tabelle1[[#This Row],[CDU ES 2021]]="","",Tabelle1[[#This Row],[CDU ES 2021]]/Tabelle1[[#This Row],[CDU ZS 2021]])</f>
        <v>1.1654651929844981</v>
      </c>
      <c r="AD98" s="97">
        <v>0.34883338424305083</v>
      </c>
      <c r="AE98" s="97">
        <v>0.3096813129967238</v>
      </c>
      <c r="AF98" s="96">
        <f>IF(Tabelle1[[#This Row],[SPD ES 2021]]="","",Tabelle1[[#This Row],[SPD ES 2021]]/Tabelle1[[#This Row],[SPD ZS 2021]])</f>
        <v>1.1264269738056207</v>
      </c>
      <c r="AG98" s="99">
        <v>5.9125762666729323E-2</v>
      </c>
      <c r="AH98" s="99">
        <v>6.0171178655965385E-2</v>
      </c>
      <c r="AI98" s="98">
        <f>IF(Tabelle1[[#This Row],[AfD ES 2021]]="","",Tabelle1[[#This Row],[AfD ES 2021]]/Tabelle1[[#This Row],[AfD ZS 2021]])</f>
        <v>0.98262596790378109</v>
      </c>
      <c r="AJ98" s="100">
        <v>3.6514015836838269E-2</v>
      </c>
      <c r="AK98" s="100">
        <v>4.5208721960089668E-2</v>
      </c>
      <c r="AL98" s="101">
        <f>IF(Tabelle1[[#This Row],[Linke ES 2021]]="","",Tabelle1[[#This Row],[Linke ES 2021]]/Tabelle1[[#This Row],[Linke ZS 2021]])</f>
        <v>0.80767635654626335</v>
      </c>
      <c r="AM98" s="103">
        <v>0.21813639104928845</v>
      </c>
      <c r="AN98" s="103">
        <v>0.23795714263320428</v>
      </c>
      <c r="AO98" s="102">
        <f>IF(Tabelle1[[#This Row],[Grüne ES 2021]]="","",Tabelle1[[#This Row],[Grüne ES 2021]]/Tabelle1[[#This Row],[Grüne ZS 2021]])</f>
        <v>0.91670453189771128</v>
      </c>
      <c r="AP98" s="104">
        <v>7.479812338949067E-2</v>
      </c>
      <c r="AQ98" s="105">
        <v>0.10410233097675294</v>
      </c>
      <c r="AR98" s="215">
        <f>IF(Tabelle1[[#This Row],[FDP ES 2021]]="","",Tabelle1[[#This Row],[FDP ES 2021]]/Tabelle1[[#This Row],[FDP ZS 2021]])</f>
        <v>0.71850574994515559</v>
      </c>
      <c r="AS98" s="214">
        <v>2303.8000000000002</v>
      </c>
      <c r="AT98" s="186">
        <v>45583</v>
      </c>
      <c r="AU98" s="186">
        <v>21859</v>
      </c>
      <c r="AV98" s="186">
        <v>8.1999999999999993</v>
      </c>
      <c r="AW98" s="186">
        <v>505.4</v>
      </c>
      <c r="AX98" s="186">
        <v>9.1</v>
      </c>
      <c r="AY98" s="187">
        <v>10.199999999999999</v>
      </c>
      <c r="AZ98" s="114" t="s">
        <v>1439</v>
      </c>
      <c r="BA98" s="6"/>
      <c r="BB98" s="6"/>
      <c r="BC98" s="6"/>
      <c r="BD98" s="6"/>
      <c r="BE98" s="6"/>
      <c r="BF98" s="6"/>
      <c r="BG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 ht="16.5" customHeight="1">
      <c r="A99" s="90">
        <f>SUBTOTAL(103,$B$2:$B99)</f>
        <v>98</v>
      </c>
      <c r="B99" s="47" t="s">
        <v>751</v>
      </c>
      <c r="C99" s="205" t="s">
        <v>983</v>
      </c>
      <c r="D99" s="199" t="s">
        <v>8</v>
      </c>
      <c r="E99" s="189" t="s">
        <v>579</v>
      </c>
      <c r="F99" s="198" t="s">
        <v>58</v>
      </c>
      <c r="G99" s="219" t="str">
        <f>""</f>
        <v/>
      </c>
      <c r="H99" s="8"/>
      <c r="I99" s="8"/>
      <c r="J99" s="8" t="s">
        <v>927</v>
      </c>
      <c r="K99" s="11"/>
      <c r="L99" s="11" t="s">
        <v>922</v>
      </c>
      <c r="M99" s="53"/>
      <c r="N99" s="53"/>
      <c r="O99" s="9"/>
      <c r="P99" s="174" t="s">
        <v>1428</v>
      </c>
      <c r="Q99" s="121" t="str">
        <f>""</f>
        <v/>
      </c>
      <c r="R99" s="55"/>
      <c r="S99" s="57"/>
      <c r="T99" s="147" t="str">
        <f>IF(MAX((AA99,AD99,AG99,AJ99,AM99,AP99))=AA99,"CDU",IF(MAX(AA99,AD99,AG99,AJ99,AM99,AP99)=AD99,"SPD",IF(MAX(AA99,AD99,AG99,AJ99,AM99,AP99)=AG99,"AfD",IF(MAX(AA99,AD99,AG99,AJ99,AM99,AP99)=AJ99,"Linke",IF(MAX(AA99,AD99,AG99,AJ99,AM99,AP99)=AM99,"Grüne","FDP")))))</f>
        <v>SPD</v>
      </c>
      <c r="U99" s="148" t="str">
        <f>IF(LARGE((AA99,AD99,AG99,AJ99,AM99,AP99),2)=AA99,"CDU",IF(LARGE((AA99,AD99,AG99,AJ99,AM99,AP99),2)=AD99,"SPD",IF(LARGE((AA99,AD99,AG99,AJ99,AM99,AP99),2)=AG99,"AfD",IF(LARGE((AA99,AD99,AG99,AJ99,AM99,AP99),2)=AJ99,"Linke",IF(LARGE((AA99,AD99,AG99,AJ99,AM99,AP99),2)=AM99,"Grüne","FDP")))))</f>
        <v>Grüne</v>
      </c>
      <c r="V99" s="148" t="str">
        <f>IF(LARGE((AA99,AD99,AG99,AJ99,AM99,AP99),3)=AA99,"CDU",IF(LARGE((AA99,AD99,AG99,AJ99,AM99,AP99),3)=AD99,"SPD",IF(LARGE((AA99,AD99,AG99,AJ99,AM99,AP99),3)=AG99,"AfD",IF(LARGE((AA99,AD99,AG99,AJ99,AM99,AP99),3)=AJ99,"Linke",IF(LARGE((AA99,AD99,AG99,AJ99,AM99,AP99),3)=AM99,"Grüne","FDP")))))</f>
        <v>CDU</v>
      </c>
      <c r="W99" s="148" t="str">
        <f>IF(LARGE((AA99,AD99,AG99,AJ99,AM99,AP99),4)=AA99,"CDU",IF(LARGE((AA99,AD99,AG99,AJ99,AM99,AP99),4)=AD99,"SPD",IF(LARGE((AA99,AD99,AG99,AJ99,AM99,AP99),4)=AG99,"AfD",IF(LARGE((AA99,AD99,AG99,AJ99,AM99,AP99),4)=AJ99,"Linke",IF(LARGE((AA99,AD99,AG99,AJ99,AM99,AP99),4)=AM99,"Grüne","FDP")))))</f>
        <v>FDP</v>
      </c>
      <c r="X99" s="148">
        <f>(LARGE((AA99,AD99,AG99,AJ99,AM99,AP99),1))-(LARGE((AA99,AD99,AG99,AJ99,AM99,AP99),2))</f>
        <v>0.13069699319376238</v>
      </c>
      <c r="Y99" s="148">
        <f>(LARGE((AA99,AD99,AG99,AJ99,AM99,AP99),1))-(LARGE((AA99,AD99,AG99,AJ99,AM99,AP99),3))</f>
        <v>0.13498907399140017</v>
      </c>
      <c r="Z99" s="234">
        <f>(LARGE((AA99,AD99,AG99,AJ99,AM99,AP99),1))-(LARGE((AA99,AD99,AG99,AJ99,AM99,AP99),4))</f>
        <v>0.27403526085356017</v>
      </c>
      <c r="AA99" s="236">
        <v>0.21384431025165065</v>
      </c>
      <c r="AB99" s="94">
        <v>0.18348408132553728</v>
      </c>
      <c r="AC99" s="95">
        <f>IF(Tabelle1[[#This Row],[CDU ES 2021]]="","",Tabelle1[[#This Row],[CDU ES 2021]]/Tabelle1[[#This Row],[CDU ZS 2021]])</f>
        <v>1.1654651929844981</v>
      </c>
      <c r="AD99" s="97">
        <v>0.34883338424305083</v>
      </c>
      <c r="AE99" s="97">
        <v>0.3096813129967238</v>
      </c>
      <c r="AF99" s="96">
        <f>IF(Tabelle1[[#This Row],[SPD ES 2021]]="","",Tabelle1[[#This Row],[SPD ES 2021]]/Tabelle1[[#This Row],[SPD ZS 2021]])</f>
        <v>1.1264269738056207</v>
      </c>
      <c r="AG99" s="99">
        <v>5.9125762666729323E-2</v>
      </c>
      <c r="AH99" s="99">
        <v>6.0171178655965385E-2</v>
      </c>
      <c r="AI99" s="98">
        <f>IF(Tabelle1[[#This Row],[AfD ES 2021]]="","",Tabelle1[[#This Row],[AfD ES 2021]]/Tabelle1[[#This Row],[AfD ZS 2021]])</f>
        <v>0.98262596790378109</v>
      </c>
      <c r="AJ99" s="100">
        <v>3.6514015836838269E-2</v>
      </c>
      <c r="AK99" s="100">
        <v>4.5208721960089668E-2</v>
      </c>
      <c r="AL99" s="101">
        <f>IF(Tabelle1[[#This Row],[Linke ES 2021]]="","",Tabelle1[[#This Row],[Linke ES 2021]]/Tabelle1[[#This Row],[Linke ZS 2021]])</f>
        <v>0.80767635654626335</v>
      </c>
      <c r="AM99" s="103">
        <v>0.21813639104928845</v>
      </c>
      <c r="AN99" s="103">
        <v>0.23795714263320428</v>
      </c>
      <c r="AO99" s="102">
        <f>IF(Tabelle1[[#This Row],[Grüne ES 2021]]="","",Tabelle1[[#This Row],[Grüne ES 2021]]/Tabelle1[[#This Row],[Grüne ZS 2021]])</f>
        <v>0.91670453189771128</v>
      </c>
      <c r="AP99" s="104">
        <v>7.479812338949067E-2</v>
      </c>
      <c r="AQ99" s="105">
        <v>0.10410233097675294</v>
      </c>
      <c r="AR99" s="215">
        <f>IF(Tabelle1[[#This Row],[FDP ES 2021]]="","",Tabelle1[[#This Row],[FDP ES 2021]]/Tabelle1[[#This Row],[FDP ZS 2021]])</f>
        <v>0.71850574994515559</v>
      </c>
      <c r="AS99" s="214">
        <v>2303.8000000000002</v>
      </c>
      <c r="AT99" s="186">
        <v>45583</v>
      </c>
      <c r="AU99" s="186">
        <v>21859</v>
      </c>
      <c r="AV99" s="186">
        <v>8.1999999999999993</v>
      </c>
      <c r="AW99" s="186">
        <v>505.4</v>
      </c>
      <c r="AX99" s="186">
        <v>9.1</v>
      </c>
      <c r="AY99" s="187">
        <v>10.199999999999999</v>
      </c>
      <c r="AZ99" s="114" t="s">
        <v>1888</v>
      </c>
      <c r="BA99" s="6"/>
      <c r="BB99" s="6"/>
      <c r="BC99" s="6"/>
      <c r="BD99" s="6"/>
      <c r="BE99" s="6"/>
      <c r="BF99" s="6"/>
      <c r="BG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6.5" customHeight="1">
      <c r="A100" s="90">
        <f>SUBTOTAL(103,$B$2:$B100)</f>
        <v>99</v>
      </c>
      <c r="B100" s="45" t="s">
        <v>932</v>
      </c>
      <c r="C100" s="203" t="s">
        <v>984</v>
      </c>
      <c r="D100" s="199" t="s">
        <v>8</v>
      </c>
      <c r="E100" s="189" t="s">
        <v>579</v>
      </c>
      <c r="F100" s="198" t="s">
        <v>58</v>
      </c>
      <c r="G100" s="219" t="str">
        <f>""</f>
        <v/>
      </c>
      <c r="H100" s="16" t="s">
        <v>2175</v>
      </c>
      <c r="I100" s="8"/>
      <c r="J100" s="8" t="s">
        <v>927</v>
      </c>
      <c r="K100" s="11"/>
      <c r="L100" s="11" t="s">
        <v>921</v>
      </c>
      <c r="M100" s="53"/>
      <c r="N100" s="53"/>
      <c r="O100" s="9"/>
      <c r="P100" s="156" t="s">
        <v>1428</v>
      </c>
      <c r="Q100" s="121" t="str">
        <f>""</f>
        <v/>
      </c>
      <c r="R100" s="58" t="s">
        <v>631</v>
      </c>
      <c r="S100" s="57"/>
      <c r="T100" s="147" t="str">
        <f>IF(MAX((AA100,AD100,AG100,AJ100,AM100,AP100))=AA100,"CDU",IF(MAX(AA100,AD100,AG100,AJ100,AM100,AP100)=AD100,"SPD",IF(MAX(AA100,AD100,AG100,AJ100,AM100,AP100)=AG100,"AfD",IF(MAX(AA100,AD100,AG100,AJ100,AM100,AP100)=AJ100,"Linke",IF(MAX(AA100,AD100,AG100,AJ100,AM100,AP100)=AM100,"Grüne","FDP")))))</f>
        <v>SPD</v>
      </c>
      <c r="U100" s="148" t="str">
        <f>IF(LARGE((AA100,AD100,AG100,AJ100,AM100,AP100),2)=AA100,"CDU",IF(LARGE((AA100,AD100,AG100,AJ100,AM100,AP100),2)=AD100,"SPD",IF(LARGE((AA100,AD100,AG100,AJ100,AM100,AP100),2)=AG100,"AfD",IF(LARGE((AA100,AD100,AG100,AJ100,AM100,AP100),2)=AJ100,"Linke",IF(LARGE((AA100,AD100,AG100,AJ100,AM100,AP100),2)=AM100,"Grüne","FDP")))))</f>
        <v>Grüne</v>
      </c>
      <c r="V100" s="148" t="str">
        <f>IF(LARGE((AA100,AD100,AG100,AJ100,AM100,AP100),3)=AA100,"CDU",IF(LARGE((AA100,AD100,AG100,AJ100,AM100,AP100),3)=AD100,"SPD",IF(LARGE((AA100,AD100,AG100,AJ100,AM100,AP100),3)=AG100,"AfD",IF(LARGE((AA100,AD100,AG100,AJ100,AM100,AP100),3)=AJ100,"Linke",IF(LARGE((AA100,AD100,AG100,AJ100,AM100,AP100),3)=AM100,"Grüne","FDP")))))</f>
        <v>CDU</v>
      </c>
      <c r="W100" s="148" t="str">
        <f>IF(LARGE((AA100,AD100,AG100,AJ100,AM100,AP100),4)=AA100,"CDU",IF(LARGE((AA100,AD100,AG100,AJ100,AM100,AP100),4)=AD100,"SPD",IF(LARGE((AA100,AD100,AG100,AJ100,AM100,AP100),4)=AG100,"AfD",IF(LARGE((AA100,AD100,AG100,AJ100,AM100,AP100),4)=AJ100,"Linke",IF(LARGE((AA100,AD100,AG100,AJ100,AM100,AP100),4)=AM100,"Grüne","FDP")))))</f>
        <v>FDP</v>
      </c>
      <c r="X100" s="148">
        <f>(LARGE((AA100,AD100,AG100,AJ100,AM100,AP100),1))-(LARGE((AA100,AD100,AG100,AJ100,AM100,AP100),2))</f>
        <v>0.13069699319376238</v>
      </c>
      <c r="Y100" s="148">
        <f>(LARGE((AA100,AD100,AG100,AJ100,AM100,AP100),1))-(LARGE((AA100,AD100,AG100,AJ100,AM100,AP100),3))</f>
        <v>0.13498907399140017</v>
      </c>
      <c r="Z100" s="234">
        <f>(LARGE((AA100,AD100,AG100,AJ100,AM100,AP100),1))-(LARGE((AA100,AD100,AG100,AJ100,AM100,AP100),4))</f>
        <v>0.27403526085356017</v>
      </c>
      <c r="AA100" s="236">
        <v>0.21384431025165065</v>
      </c>
      <c r="AB100" s="94">
        <v>0.18348408132553728</v>
      </c>
      <c r="AC100" s="95">
        <f>IF(Tabelle1[[#This Row],[CDU ES 2021]]="","",Tabelle1[[#This Row],[CDU ES 2021]]/Tabelle1[[#This Row],[CDU ZS 2021]])</f>
        <v>1.1654651929844981</v>
      </c>
      <c r="AD100" s="97">
        <v>0.34883338424305083</v>
      </c>
      <c r="AE100" s="97">
        <v>0.3096813129967238</v>
      </c>
      <c r="AF100" s="96">
        <f>IF(Tabelle1[[#This Row],[SPD ES 2021]]="","",Tabelle1[[#This Row],[SPD ES 2021]]/Tabelle1[[#This Row],[SPD ZS 2021]])</f>
        <v>1.1264269738056207</v>
      </c>
      <c r="AG100" s="99">
        <v>5.9125762666729323E-2</v>
      </c>
      <c r="AH100" s="99">
        <v>6.0171178655965385E-2</v>
      </c>
      <c r="AI100" s="98">
        <f>IF(Tabelle1[[#This Row],[AfD ES 2021]]="","",Tabelle1[[#This Row],[AfD ES 2021]]/Tabelle1[[#This Row],[AfD ZS 2021]])</f>
        <v>0.98262596790378109</v>
      </c>
      <c r="AJ100" s="100">
        <v>3.6514015836838269E-2</v>
      </c>
      <c r="AK100" s="100">
        <v>4.5208721960089668E-2</v>
      </c>
      <c r="AL100" s="101">
        <f>IF(Tabelle1[[#This Row],[Linke ES 2021]]="","",Tabelle1[[#This Row],[Linke ES 2021]]/Tabelle1[[#This Row],[Linke ZS 2021]])</f>
        <v>0.80767635654626335</v>
      </c>
      <c r="AM100" s="103">
        <v>0.21813639104928845</v>
      </c>
      <c r="AN100" s="103">
        <v>0.23795714263320428</v>
      </c>
      <c r="AO100" s="102">
        <f>IF(Tabelle1[[#This Row],[Grüne ES 2021]]="","",Tabelle1[[#This Row],[Grüne ES 2021]]/Tabelle1[[#This Row],[Grüne ZS 2021]])</f>
        <v>0.91670453189771128</v>
      </c>
      <c r="AP100" s="104">
        <v>7.479812338949067E-2</v>
      </c>
      <c r="AQ100" s="105">
        <v>0.10410233097675294</v>
      </c>
      <c r="AR100" s="215">
        <f>IF(Tabelle1[[#This Row],[FDP ES 2021]]="","",Tabelle1[[#This Row],[FDP ES 2021]]/Tabelle1[[#This Row],[FDP ZS 2021]])</f>
        <v>0.71850574994515559</v>
      </c>
      <c r="AS100" s="214">
        <v>2303.8000000000002</v>
      </c>
      <c r="AT100" s="186">
        <v>45583</v>
      </c>
      <c r="AU100" s="186">
        <v>21859</v>
      </c>
      <c r="AV100" s="186">
        <v>8.1999999999999993</v>
      </c>
      <c r="AW100" s="186">
        <v>505.4</v>
      </c>
      <c r="AX100" s="186">
        <v>9.1</v>
      </c>
      <c r="AY100" s="187">
        <v>10.199999999999999</v>
      </c>
      <c r="AZ100" s="114" t="s">
        <v>1581</v>
      </c>
      <c r="BA100" s="6"/>
      <c r="BB100" s="6"/>
      <c r="BC100" s="6"/>
      <c r="BD100" s="6"/>
      <c r="BE100" s="6"/>
      <c r="BF100" s="6"/>
      <c r="BG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16.5" customHeight="1">
      <c r="A101" s="90">
        <f>SUBTOTAL(103,$B$2:$B101)</f>
        <v>100</v>
      </c>
      <c r="B101" s="48" t="s">
        <v>669</v>
      </c>
      <c r="C101" s="206" t="s">
        <v>727</v>
      </c>
      <c r="D101" s="200" t="s">
        <v>8</v>
      </c>
      <c r="E101" s="188" t="s">
        <v>578</v>
      </c>
      <c r="F101" s="222" t="s">
        <v>59</v>
      </c>
      <c r="G101" s="219" t="str">
        <f>""</f>
        <v/>
      </c>
      <c r="H101" s="10"/>
      <c r="I101" s="10"/>
      <c r="J101" s="8" t="s">
        <v>924</v>
      </c>
      <c r="K101" s="10"/>
      <c r="L101" s="11" t="s">
        <v>922</v>
      </c>
      <c r="M101" s="67"/>
      <c r="N101" s="67"/>
      <c r="O101" s="59"/>
      <c r="P101" s="169" t="s">
        <v>1428</v>
      </c>
      <c r="Q101" s="121" t="str">
        <f>""</f>
        <v/>
      </c>
      <c r="R101" s="60"/>
      <c r="S101" s="61"/>
      <c r="T101" s="147" t="str">
        <f>IF(MAX((AA101,AD101,AG101,AJ101,AM101,AP101))=AA101,"CDU",IF(MAX(AA101,AD101,AG101,AJ101,AM101,AP101)=AD101,"SPD",IF(MAX(AA101,AD101,AG101,AJ101,AM101,AP101)=AG101,"AfD",IF(MAX(AA101,AD101,AG101,AJ101,AM101,AP101)=AJ101,"Linke",IF(MAX(AA101,AD101,AG101,AJ101,AM101,AP101)=AM101,"Grüne","FDP")))))</f>
        <v>SPD</v>
      </c>
      <c r="U101" s="148" t="str">
        <f>IF(LARGE((AA101,AD101,AG101,AJ101,AM101,AP101),2)=AA101,"CDU",IF(LARGE((AA101,AD101,AG101,AJ101,AM101,AP101),2)=AD101,"SPD",IF(LARGE((AA101,AD101,AG101,AJ101,AM101,AP101),2)=AG101,"AfD",IF(LARGE((AA101,AD101,AG101,AJ101,AM101,AP101),2)=AJ101,"Linke",IF(LARGE((AA101,AD101,AG101,AJ101,AM101,AP101),2)=AM101,"Grüne","FDP")))))</f>
        <v>Grüne</v>
      </c>
      <c r="V101" s="148" t="str">
        <f>IF(LARGE((AA101,AD101,AG101,AJ101,AM101,AP101),3)=AA101,"CDU",IF(LARGE((AA101,AD101,AG101,AJ101,AM101,AP101),3)=AD101,"SPD",IF(LARGE((AA101,AD101,AG101,AJ101,AM101,AP101),3)=AG101,"AfD",IF(LARGE((AA101,AD101,AG101,AJ101,AM101,AP101),3)=AJ101,"Linke",IF(LARGE((AA101,AD101,AG101,AJ101,AM101,AP101),3)=AM101,"Grüne","FDP")))))</f>
        <v>CDU</v>
      </c>
      <c r="W101" s="148" t="str">
        <f>IF(LARGE((AA101,AD101,AG101,AJ101,AM101,AP101),4)=AA101,"CDU",IF(LARGE((AA101,AD101,AG101,AJ101,AM101,AP101),4)=AD101,"SPD",IF(LARGE((AA101,AD101,AG101,AJ101,AM101,AP101),4)=AG101,"AfD",IF(LARGE((AA101,AD101,AG101,AJ101,AM101,AP101),4)=AJ101,"Linke",IF(LARGE((AA101,AD101,AG101,AJ101,AM101,AP101),4)=AM101,"Grüne","FDP")))))</f>
        <v>FDP</v>
      </c>
      <c r="X101" s="148">
        <f>(LARGE((AA101,AD101,AG101,AJ101,AM101,AP101),1))-(LARGE((AA101,AD101,AG101,AJ101,AM101,AP101),2))</f>
        <v>6.41979119892232E-2</v>
      </c>
      <c r="Y101" s="148">
        <f>(LARGE((AA101,AD101,AG101,AJ101,AM101,AP101),1))-(LARGE((AA101,AD101,AG101,AJ101,AM101,AP101),3))</f>
        <v>0.14546615401885946</v>
      </c>
      <c r="Z101" s="234">
        <f>(LARGE((AA101,AD101,AG101,AJ101,AM101,AP101),1))-(LARGE((AA101,AD101,AG101,AJ101,AM101,AP101),4))</f>
        <v>0.26234143466546922</v>
      </c>
      <c r="AA101" s="236">
        <v>0.18379546475078581</v>
      </c>
      <c r="AB101" s="94">
        <v>0.1582098982098982</v>
      </c>
      <c r="AC101" s="95">
        <f>IF(Tabelle1[[#This Row],[CDU ES 2021]]="","",Tabelle1[[#This Row],[CDU ES 2021]]/Tabelle1[[#This Row],[CDU ZS 2021]])</f>
        <v>1.1617191264919662</v>
      </c>
      <c r="AD101" s="97">
        <v>0.32926161876964527</v>
      </c>
      <c r="AE101" s="97">
        <v>0.28161460161460161</v>
      </c>
      <c r="AF101" s="96">
        <f>IF(Tabelle1[[#This Row],[SPD ES 2021]]="","",Tabelle1[[#This Row],[SPD ES 2021]]/Tabelle1[[#This Row],[SPD ZS 2021]])</f>
        <v>1.169192282224947</v>
      </c>
      <c r="AG101" s="99">
        <v>4.5436686124831614E-2</v>
      </c>
      <c r="AH101" s="99">
        <v>4.7406107406107408E-2</v>
      </c>
      <c r="AI101" s="98">
        <f>IF(Tabelle1[[#This Row],[AfD ES 2021]]="","",Tabelle1[[#This Row],[AfD ES 2021]]/Tabelle1[[#This Row],[AfD ZS 2021]])</f>
        <v>0.95845638064301253</v>
      </c>
      <c r="AJ101" s="100">
        <v>5.1849461158509205E-2</v>
      </c>
      <c r="AK101" s="100">
        <v>6.1993681993681993E-2</v>
      </c>
      <c r="AL101" s="101">
        <f>IF(Tabelle1[[#This Row],[Linke ES 2021]]="","",Tabelle1[[#This Row],[Linke ES 2021]]/Tabelle1[[#This Row],[Linke ZS 2021]])</f>
        <v>0.83636686015509409</v>
      </c>
      <c r="AM101" s="103">
        <v>0.26506370678042207</v>
      </c>
      <c r="AN101" s="103">
        <v>0.29467181467181469</v>
      </c>
      <c r="AO101" s="102">
        <f>IF(Tabelle1[[#This Row],[Grüne ES 2021]]="","",Tabelle1[[#This Row],[Grüne ES 2021]]/Tabelle1[[#This Row],[Grüne ZS 2021]])</f>
        <v>0.89952175125955602</v>
      </c>
      <c r="AP101" s="104">
        <v>6.6920184104176023E-2</v>
      </c>
      <c r="AQ101" s="105">
        <v>9.3281853281853289E-2</v>
      </c>
      <c r="AR101" s="215">
        <f>IF(Tabelle1[[#This Row],[FDP ES 2021]]="","",Tabelle1[[#This Row],[FDP ES 2021]]/Tabelle1[[#This Row],[FDP ZS 2021]])</f>
        <v>0.71739766899758228</v>
      </c>
      <c r="AS101" s="214">
        <v>3028.6</v>
      </c>
      <c r="AT101" s="186">
        <v>45583</v>
      </c>
      <c r="AU101" s="186">
        <v>21859</v>
      </c>
      <c r="AV101" s="186">
        <v>8.1999999999999993</v>
      </c>
      <c r="AW101" s="186">
        <v>505.4</v>
      </c>
      <c r="AX101" s="186">
        <v>9.1</v>
      </c>
      <c r="AY101" s="187">
        <v>10.199999999999999</v>
      </c>
      <c r="AZ101" s="114" t="s">
        <v>1765</v>
      </c>
      <c r="BA101" s="6"/>
      <c r="BB101" s="6"/>
      <c r="BC101" s="6"/>
      <c r="BD101" s="6"/>
      <c r="BE101" s="6"/>
      <c r="BF101" s="6"/>
      <c r="BG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 ht="16.5" customHeight="1">
      <c r="A102" s="90">
        <f>SUBTOTAL(103,$B$2:$B102)</f>
        <v>101</v>
      </c>
      <c r="B102" s="46" t="s">
        <v>930</v>
      </c>
      <c r="C102" s="204" t="s">
        <v>985</v>
      </c>
      <c r="D102" s="199" t="s">
        <v>8</v>
      </c>
      <c r="E102" s="189" t="s">
        <v>578</v>
      </c>
      <c r="F102" s="222" t="s">
        <v>59</v>
      </c>
      <c r="G102" s="219" t="str">
        <f>""</f>
        <v/>
      </c>
      <c r="H102" s="8"/>
      <c r="I102" s="8"/>
      <c r="J102" s="8" t="s">
        <v>927</v>
      </c>
      <c r="K102" s="11"/>
      <c r="L102" s="11" t="s">
        <v>921</v>
      </c>
      <c r="M102" s="53"/>
      <c r="N102" s="53"/>
      <c r="O102" s="9"/>
      <c r="P102" s="166" t="s">
        <v>1428</v>
      </c>
      <c r="Q102" s="121" t="str">
        <f>""</f>
        <v/>
      </c>
      <c r="R102" s="55"/>
      <c r="S102" s="57"/>
      <c r="T102" s="147" t="str">
        <f>IF(MAX((AA102,AD102,AG102,AJ102,AM102,AP102))=AA102,"CDU",IF(MAX(AA102,AD102,AG102,AJ102,AM102,AP102)=AD102,"SPD",IF(MAX(AA102,AD102,AG102,AJ102,AM102,AP102)=AG102,"AfD",IF(MAX(AA102,AD102,AG102,AJ102,AM102,AP102)=AJ102,"Linke",IF(MAX(AA102,AD102,AG102,AJ102,AM102,AP102)=AM102,"Grüne","FDP")))))</f>
        <v>SPD</v>
      </c>
      <c r="U102" s="148" t="str">
        <f>IF(LARGE((AA102,AD102,AG102,AJ102,AM102,AP102),2)=AA102,"CDU",IF(LARGE((AA102,AD102,AG102,AJ102,AM102,AP102),2)=AD102,"SPD",IF(LARGE((AA102,AD102,AG102,AJ102,AM102,AP102),2)=AG102,"AfD",IF(LARGE((AA102,AD102,AG102,AJ102,AM102,AP102),2)=AJ102,"Linke",IF(LARGE((AA102,AD102,AG102,AJ102,AM102,AP102),2)=AM102,"Grüne","FDP")))))</f>
        <v>Grüne</v>
      </c>
      <c r="V102" s="148" t="str">
        <f>IF(LARGE((AA102,AD102,AG102,AJ102,AM102,AP102),3)=AA102,"CDU",IF(LARGE((AA102,AD102,AG102,AJ102,AM102,AP102),3)=AD102,"SPD",IF(LARGE((AA102,AD102,AG102,AJ102,AM102,AP102),3)=AG102,"AfD",IF(LARGE((AA102,AD102,AG102,AJ102,AM102,AP102),3)=AJ102,"Linke",IF(LARGE((AA102,AD102,AG102,AJ102,AM102,AP102),3)=AM102,"Grüne","FDP")))))</f>
        <v>CDU</v>
      </c>
      <c r="W102" s="148" t="str">
        <f>IF(LARGE((AA102,AD102,AG102,AJ102,AM102,AP102),4)=AA102,"CDU",IF(LARGE((AA102,AD102,AG102,AJ102,AM102,AP102),4)=AD102,"SPD",IF(LARGE((AA102,AD102,AG102,AJ102,AM102,AP102),4)=AG102,"AfD",IF(LARGE((AA102,AD102,AG102,AJ102,AM102,AP102),4)=AJ102,"Linke",IF(LARGE((AA102,AD102,AG102,AJ102,AM102,AP102),4)=AM102,"Grüne","FDP")))))</f>
        <v>FDP</v>
      </c>
      <c r="X102" s="148">
        <f>(LARGE((AA102,AD102,AG102,AJ102,AM102,AP102),1))-(LARGE((AA102,AD102,AG102,AJ102,AM102,AP102),2))</f>
        <v>6.41979119892232E-2</v>
      </c>
      <c r="Y102" s="148">
        <f>(LARGE((AA102,AD102,AG102,AJ102,AM102,AP102),1))-(LARGE((AA102,AD102,AG102,AJ102,AM102,AP102),3))</f>
        <v>0.14546615401885946</v>
      </c>
      <c r="Z102" s="234">
        <f>(LARGE((AA102,AD102,AG102,AJ102,AM102,AP102),1))-(LARGE((AA102,AD102,AG102,AJ102,AM102,AP102),4))</f>
        <v>0.26234143466546922</v>
      </c>
      <c r="AA102" s="236">
        <v>0.18379546475078581</v>
      </c>
      <c r="AB102" s="94">
        <v>0.1582098982098982</v>
      </c>
      <c r="AC102" s="95">
        <f>IF(Tabelle1[[#This Row],[CDU ES 2021]]="","",Tabelle1[[#This Row],[CDU ES 2021]]/Tabelle1[[#This Row],[CDU ZS 2021]])</f>
        <v>1.1617191264919662</v>
      </c>
      <c r="AD102" s="97">
        <v>0.32926161876964527</v>
      </c>
      <c r="AE102" s="97">
        <v>0.28161460161460161</v>
      </c>
      <c r="AF102" s="96">
        <f>IF(Tabelle1[[#This Row],[SPD ES 2021]]="","",Tabelle1[[#This Row],[SPD ES 2021]]/Tabelle1[[#This Row],[SPD ZS 2021]])</f>
        <v>1.169192282224947</v>
      </c>
      <c r="AG102" s="99">
        <v>4.5436686124831614E-2</v>
      </c>
      <c r="AH102" s="99">
        <v>4.7406107406107408E-2</v>
      </c>
      <c r="AI102" s="98">
        <f>IF(Tabelle1[[#This Row],[AfD ES 2021]]="","",Tabelle1[[#This Row],[AfD ES 2021]]/Tabelle1[[#This Row],[AfD ZS 2021]])</f>
        <v>0.95845638064301253</v>
      </c>
      <c r="AJ102" s="100">
        <v>5.1849461158509205E-2</v>
      </c>
      <c r="AK102" s="100">
        <v>6.1993681993681993E-2</v>
      </c>
      <c r="AL102" s="101">
        <f>IF(Tabelle1[[#This Row],[Linke ES 2021]]="","",Tabelle1[[#This Row],[Linke ES 2021]]/Tabelle1[[#This Row],[Linke ZS 2021]])</f>
        <v>0.83636686015509409</v>
      </c>
      <c r="AM102" s="103">
        <v>0.26506370678042207</v>
      </c>
      <c r="AN102" s="103">
        <v>0.29467181467181469</v>
      </c>
      <c r="AO102" s="102">
        <f>IF(Tabelle1[[#This Row],[Grüne ES 2021]]="","",Tabelle1[[#This Row],[Grüne ES 2021]]/Tabelle1[[#This Row],[Grüne ZS 2021]])</f>
        <v>0.89952175125955602</v>
      </c>
      <c r="AP102" s="104">
        <v>6.6920184104176023E-2</v>
      </c>
      <c r="AQ102" s="105">
        <v>9.3281853281853289E-2</v>
      </c>
      <c r="AR102" s="215">
        <f>IF(Tabelle1[[#This Row],[FDP ES 2021]]="","",Tabelle1[[#This Row],[FDP ES 2021]]/Tabelle1[[#This Row],[FDP ZS 2021]])</f>
        <v>0.71739766899758228</v>
      </c>
      <c r="AS102" s="214">
        <v>3028.6</v>
      </c>
      <c r="AT102" s="186">
        <v>45583</v>
      </c>
      <c r="AU102" s="186">
        <v>21859</v>
      </c>
      <c r="AV102" s="186">
        <v>8.1999999999999993</v>
      </c>
      <c r="AW102" s="186">
        <v>505.4</v>
      </c>
      <c r="AX102" s="186">
        <v>9.1</v>
      </c>
      <c r="AY102" s="187">
        <v>10.199999999999999</v>
      </c>
      <c r="AZ102" s="115" t="s">
        <v>1613</v>
      </c>
      <c r="BA102" s="6"/>
      <c r="BB102" s="6"/>
      <c r="BC102" s="6"/>
      <c r="BD102" s="6"/>
      <c r="BE102" s="6"/>
      <c r="BF102" s="6"/>
      <c r="BG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 ht="16.5" customHeight="1">
      <c r="A103" s="90">
        <f>SUBTOTAL(103,$B$2:$B103)</f>
        <v>102</v>
      </c>
      <c r="B103" s="45" t="s">
        <v>932</v>
      </c>
      <c r="C103" s="203" t="s">
        <v>986</v>
      </c>
      <c r="D103" s="199" t="s">
        <v>8</v>
      </c>
      <c r="E103" s="189" t="s">
        <v>578</v>
      </c>
      <c r="F103" s="222" t="s">
        <v>59</v>
      </c>
      <c r="G103" s="219" t="str">
        <f>""</f>
        <v/>
      </c>
      <c r="H103" s="8"/>
      <c r="I103" s="8"/>
      <c r="J103" s="8" t="s">
        <v>927</v>
      </c>
      <c r="K103" s="11"/>
      <c r="L103" s="11" t="s">
        <v>922</v>
      </c>
      <c r="M103" s="53"/>
      <c r="N103" s="53"/>
      <c r="O103" s="9"/>
      <c r="P103" s="156" t="s">
        <v>1428</v>
      </c>
      <c r="Q103" s="121" t="str">
        <f>""</f>
        <v/>
      </c>
      <c r="R103" s="55"/>
      <c r="S103" s="57"/>
      <c r="T103" s="147" t="str">
        <f>IF(MAX((AA103,AD103,AG103,AJ103,AM103,AP103))=AA103,"CDU",IF(MAX(AA103,AD103,AG103,AJ103,AM103,AP103)=AD103,"SPD",IF(MAX(AA103,AD103,AG103,AJ103,AM103,AP103)=AG103,"AfD",IF(MAX(AA103,AD103,AG103,AJ103,AM103,AP103)=AJ103,"Linke",IF(MAX(AA103,AD103,AG103,AJ103,AM103,AP103)=AM103,"Grüne","FDP")))))</f>
        <v>SPD</v>
      </c>
      <c r="U103" s="148" t="str">
        <f>IF(LARGE((AA103,AD103,AG103,AJ103,AM103,AP103),2)=AA103,"CDU",IF(LARGE((AA103,AD103,AG103,AJ103,AM103,AP103),2)=AD103,"SPD",IF(LARGE((AA103,AD103,AG103,AJ103,AM103,AP103),2)=AG103,"AfD",IF(LARGE((AA103,AD103,AG103,AJ103,AM103,AP103),2)=AJ103,"Linke",IF(LARGE((AA103,AD103,AG103,AJ103,AM103,AP103),2)=AM103,"Grüne","FDP")))))</f>
        <v>Grüne</v>
      </c>
      <c r="V103" s="148" t="str">
        <f>IF(LARGE((AA103,AD103,AG103,AJ103,AM103,AP103),3)=AA103,"CDU",IF(LARGE((AA103,AD103,AG103,AJ103,AM103,AP103),3)=AD103,"SPD",IF(LARGE((AA103,AD103,AG103,AJ103,AM103,AP103),3)=AG103,"AfD",IF(LARGE((AA103,AD103,AG103,AJ103,AM103,AP103),3)=AJ103,"Linke",IF(LARGE((AA103,AD103,AG103,AJ103,AM103,AP103),3)=AM103,"Grüne","FDP")))))</f>
        <v>CDU</v>
      </c>
      <c r="W103" s="148" t="str">
        <f>IF(LARGE((AA103,AD103,AG103,AJ103,AM103,AP103),4)=AA103,"CDU",IF(LARGE((AA103,AD103,AG103,AJ103,AM103,AP103),4)=AD103,"SPD",IF(LARGE((AA103,AD103,AG103,AJ103,AM103,AP103),4)=AG103,"AfD",IF(LARGE((AA103,AD103,AG103,AJ103,AM103,AP103),4)=AJ103,"Linke",IF(LARGE((AA103,AD103,AG103,AJ103,AM103,AP103),4)=AM103,"Grüne","FDP")))))</f>
        <v>FDP</v>
      </c>
      <c r="X103" s="148">
        <f>(LARGE((AA103,AD103,AG103,AJ103,AM103,AP103),1))-(LARGE((AA103,AD103,AG103,AJ103,AM103,AP103),2))</f>
        <v>6.41979119892232E-2</v>
      </c>
      <c r="Y103" s="148">
        <f>(LARGE((AA103,AD103,AG103,AJ103,AM103,AP103),1))-(LARGE((AA103,AD103,AG103,AJ103,AM103,AP103),3))</f>
        <v>0.14546615401885946</v>
      </c>
      <c r="Z103" s="234">
        <f>(LARGE((AA103,AD103,AG103,AJ103,AM103,AP103),1))-(LARGE((AA103,AD103,AG103,AJ103,AM103,AP103),4))</f>
        <v>0.26234143466546922</v>
      </c>
      <c r="AA103" s="236">
        <v>0.18379546475078581</v>
      </c>
      <c r="AB103" s="94">
        <v>0.1582098982098982</v>
      </c>
      <c r="AC103" s="95">
        <f>IF(Tabelle1[[#This Row],[CDU ES 2021]]="","",Tabelle1[[#This Row],[CDU ES 2021]]/Tabelle1[[#This Row],[CDU ZS 2021]])</f>
        <v>1.1617191264919662</v>
      </c>
      <c r="AD103" s="97">
        <v>0.32926161876964527</v>
      </c>
      <c r="AE103" s="97">
        <v>0.28161460161460161</v>
      </c>
      <c r="AF103" s="96">
        <f>IF(Tabelle1[[#This Row],[SPD ES 2021]]="","",Tabelle1[[#This Row],[SPD ES 2021]]/Tabelle1[[#This Row],[SPD ZS 2021]])</f>
        <v>1.169192282224947</v>
      </c>
      <c r="AG103" s="99">
        <v>4.5436686124831614E-2</v>
      </c>
      <c r="AH103" s="99">
        <v>4.7406107406107408E-2</v>
      </c>
      <c r="AI103" s="98">
        <f>IF(Tabelle1[[#This Row],[AfD ES 2021]]="","",Tabelle1[[#This Row],[AfD ES 2021]]/Tabelle1[[#This Row],[AfD ZS 2021]])</f>
        <v>0.95845638064301253</v>
      </c>
      <c r="AJ103" s="100">
        <v>5.1849461158509205E-2</v>
      </c>
      <c r="AK103" s="100">
        <v>6.1993681993681993E-2</v>
      </c>
      <c r="AL103" s="101">
        <f>IF(Tabelle1[[#This Row],[Linke ES 2021]]="","",Tabelle1[[#This Row],[Linke ES 2021]]/Tabelle1[[#This Row],[Linke ZS 2021]])</f>
        <v>0.83636686015509409</v>
      </c>
      <c r="AM103" s="103">
        <v>0.26506370678042207</v>
      </c>
      <c r="AN103" s="103">
        <v>0.29467181467181469</v>
      </c>
      <c r="AO103" s="102">
        <f>IF(Tabelle1[[#This Row],[Grüne ES 2021]]="","",Tabelle1[[#This Row],[Grüne ES 2021]]/Tabelle1[[#This Row],[Grüne ZS 2021]])</f>
        <v>0.89952175125955602</v>
      </c>
      <c r="AP103" s="104">
        <v>6.6920184104176023E-2</v>
      </c>
      <c r="AQ103" s="105">
        <v>9.3281853281853289E-2</v>
      </c>
      <c r="AR103" s="215">
        <f>IF(Tabelle1[[#This Row],[FDP ES 2021]]="","",Tabelle1[[#This Row],[FDP ES 2021]]/Tabelle1[[#This Row],[FDP ZS 2021]])</f>
        <v>0.71739766899758228</v>
      </c>
      <c r="AS103" s="214">
        <v>3028.6</v>
      </c>
      <c r="AT103" s="186">
        <v>45583</v>
      </c>
      <c r="AU103" s="186">
        <v>21859</v>
      </c>
      <c r="AV103" s="186">
        <v>8.1999999999999993</v>
      </c>
      <c r="AW103" s="186">
        <v>505.4</v>
      </c>
      <c r="AX103" s="186">
        <v>9.1</v>
      </c>
      <c r="AY103" s="187">
        <v>10.199999999999999</v>
      </c>
      <c r="AZ103" s="114" t="s">
        <v>1873</v>
      </c>
      <c r="BA103" s="6"/>
      <c r="BB103" s="6"/>
      <c r="BC103" s="6"/>
      <c r="BD103" s="6"/>
      <c r="BE103" s="6"/>
      <c r="BF103" s="6"/>
      <c r="BG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6.5" customHeight="1">
      <c r="A104" s="90">
        <f>SUBTOTAL(103,$B$2:$B104)</f>
        <v>103</v>
      </c>
      <c r="B104" s="47" t="s">
        <v>751</v>
      </c>
      <c r="C104" s="205" t="s">
        <v>987</v>
      </c>
      <c r="D104" s="199" t="s">
        <v>8</v>
      </c>
      <c r="E104" s="189" t="s">
        <v>577</v>
      </c>
      <c r="F104" s="198" t="s">
        <v>60</v>
      </c>
      <c r="G104" s="219" t="str">
        <f>""</f>
        <v/>
      </c>
      <c r="H104" s="8"/>
      <c r="I104" s="8"/>
      <c r="J104" s="8" t="s">
        <v>927</v>
      </c>
      <c r="K104" s="11"/>
      <c r="L104" s="11" t="s">
        <v>922</v>
      </c>
      <c r="M104" s="53"/>
      <c r="N104" s="53"/>
      <c r="O104" s="9"/>
      <c r="P104" s="175" t="s">
        <v>1428</v>
      </c>
      <c r="Q104" s="121" t="str">
        <f>""</f>
        <v/>
      </c>
      <c r="R104" s="55"/>
      <c r="S104" s="57"/>
      <c r="T104" s="147" t="str">
        <f>IF(MAX((AA104,AD104,AG104,AJ104,AM104,AP104))=AA104,"CDU",IF(MAX(AA104,AD104,AG104,AJ104,AM104,AP104)=AD104,"SPD",IF(MAX(AA104,AD104,AG104,AJ104,AM104,AP104)=AG104,"AfD",IF(MAX(AA104,AD104,AG104,AJ104,AM104,AP104)=AJ104,"Linke",IF(MAX(AA104,AD104,AG104,AJ104,AM104,AP104)=AM104,"Grüne","FDP")))))</f>
        <v>SPD</v>
      </c>
      <c r="U104" s="148" t="str">
        <f>IF(LARGE((AA104,AD104,AG104,AJ104,AM104,AP104),2)=AA104,"CDU",IF(LARGE((AA104,AD104,AG104,AJ104,AM104,AP104),2)=AD104,"SPD",IF(LARGE((AA104,AD104,AG104,AJ104,AM104,AP104),2)=AG104,"AfD",IF(LARGE((AA104,AD104,AG104,AJ104,AM104,AP104),2)=AJ104,"Linke",IF(LARGE((AA104,AD104,AG104,AJ104,AM104,AP104),2)=AM104,"Grüne","FDP")))))</f>
        <v>CDU</v>
      </c>
      <c r="V104" s="148" t="str">
        <f>IF(LARGE((AA104,AD104,AG104,AJ104,AM104,AP104),3)=AA104,"CDU",IF(LARGE((AA104,AD104,AG104,AJ104,AM104,AP104),3)=AD104,"SPD",IF(LARGE((AA104,AD104,AG104,AJ104,AM104,AP104),3)=AG104,"AfD",IF(LARGE((AA104,AD104,AG104,AJ104,AM104,AP104),3)=AJ104,"Linke",IF(LARGE((AA104,AD104,AG104,AJ104,AM104,AP104),3)=AM104,"Grüne","FDP")))))</f>
        <v>Grüne</v>
      </c>
      <c r="W104" s="148" t="str">
        <f>IF(LARGE((AA104,AD104,AG104,AJ104,AM104,AP104),4)=AA104,"CDU",IF(LARGE((AA104,AD104,AG104,AJ104,AM104,AP104),4)=AD104,"SPD",IF(LARGE((AA104,AD104,AG104,AJ104,AM104,AP104),4)=AG104,"AfD",IF(LARGE((AA104,AD104,AG104,AJ104,AM104,AP104),4)=AJ104,"Linke",IF(LARGE((AA104,AD104,AG104,AJ104,AM104,AP104),4)=AM104,"Grüne","FDP")))))</f>
        <v>AfD</v>
      </c>
      <c r="X104" s="148">
        <f>(LARGE((AA104,AD104,AG104,AJ104,AM104,AP104),1))-(LARGE((AA104,AD104,AG104,AJ104,AM104,AP104),2))</f>
        <v>1.797628193649381E-2</v>
      </c>
      <c r="Y104" s="148">
        <f>(LARGE((AA104,AD104,AG104,AJ104,AM104,AP104),1))-(LARGE((AA104,AD104,AG104,AJ104,AM104,AP104),3))</f>
        <v>0.20683699463368704</v>
      </c>
      <c r="Z104" s="234">
        <f>(LARGE((AA104,AD104,AG104,AJ104,AM104,AP104),1))-(LARGE((AA104,AD104,AG104,AJ104,AM104,AP104),4))</f>
        <v>0.2619904457678911</v>
      </c>
      <c r="AA104" s="236">
        <v>0.31877285304158459</v>
      </c>
      <c r="AB104" s="94">
        <v>0.25783719933758731</v>
      </c>
      <c r="AC104" s="95">
        <f>IF(Tabelle1[[#This Row],[CDU ES 2021]]="","",Tabelle1[[#This Row],[CDU ES 2021]]/Tabelle1[[#This Row],[CDU ZS 2021]])</f>
        <v>1.236333833366744</v>
      </c>
      <c r="AD104" s="97">
        <v>0.3367491349780784</v>
      </c>
      <c r="AE104" s="97">
        <v>0.32115435837454109</v>
      </c>
      <c r="AF104" s="96">
        <f>IF(Tabelle1[[#This Row],[SPD ES 2021]]="","",Tabelle1[[#This Row],[SPD ES 2021]]/Tabelle1[[#This Row],[SPD ZS 2021]])</f>
        <v>1.0485585083835298</v>
      </c>
      <c r="AG104" s="99">
        <v>7.4758689210187329E-2</v>
      </c>
      <c r="AH104" s="99">
        <v>7.6982316359972672E-2</v>
      </c>
      <c r="AI104" s="98">
        <f>IF(Tabelle1[[#This Row],[AfD ES 2021]]="","",Tabelle1[[#This Row],[AfD ES 2021]]/Tabelle1[[#This Row],[AfD ZS 2021]])</f>
        <v>0.97111509168693277</v>
      </c>
      <c r="AJ104" s="100">
        <v>2.2996008479814228E-2</v>
      </c>
      <c r="AK104" s="100">
        <v>2.6079605331727485E-2</v>
      </c>
      <c r="AL104" s="101">
        <f>IF(Tabelle1[[#This Row],[Linke ES 2021]]="","",Tabelle1[[#This Row],[Linke ES 2021]]/Tabelle1[[#This Row],[Linke ZS 2021]])</f>
        <v>0.88176213509788559</v>
      </c>
      <c r="AM104" s="103">
        <v>0.12991214034439136</v>
      </c>
      <c r="AN104" s="103">
        <v>0.15181642366619957</v>
      </c>
      <c r="AO104" s="102">
        <f>IF(Tabelle1[[#This Row],[Grüne ES 2021]]="","",Tabelle1[[#This Row],[Grüne ES 2021]]/Tabelle1[[#This Row],[Grüne ZS 2021]])</f>
        <v>0.85571861862607568</v>
      </c>
      <c r="AP104" s="104">
        <v>7.2534759728969431E-2</v>
      </c>
      <c r="AQ104" s="105">
        <v>0.11320077358687218</v>
      </c>
      <c r="AR104" s="215">
        <f>IF(Tabelle1[[#This Row],[FDP ES 2021]]="","",Tabelle1[[#This Row],[FDP ES 2021]]/Tabelle1[[#This Row],[FDP ZS 2021]])</f>
        <v>0.64076204985741581</v>
      </c>
      <c r="AS104" s="214">
        <v>269.8</v>
      </c>
      <c r="AT104" s="186">
        <v>45583</v>
      </c>
      <c r="AU104" s="186">
        <v>21859</v>
      </c>
      <c r="AV104" s="186">
        <v>8.1999999999999993</v>
      </c>
      <c r="AW104" s="186">
        <v>505.4</v>
      </c>
      <c r="AX104" s="186">
        <v>7.2</v>
      </c>
      <c r="AY104" s="187">
        <v>12.9</v>
      </c>
      <c r="AZ104" s="114" t="s">
        <v>1776</v>
      </c>
      <c r="BA104" s="6"/>
      <c r="BB104" s="6"/>
      <c r="BC104" s="6"/>
      <c r="BD104" s="6"/>
      <c r="BE104" s="6"/>
      <c r="BF104" s="6"/>
      <c r="BG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6.5" customHeight="1">
      <c r="A105" s="90">
        <f>SUBTOTAL(103,$B$2:$B105)</f>
        <v>104</v>
      </c>
      <c r="B105" s="44" t="s">
        <v>697</v>
      </c>
      <c r="C105" s="201" t="s">
        <v>988</v>
      </c>
      <c r="D105" s="199" t="s">
        <v>8</v>
      </c>
      <c r="E105" s="189" t="s">
        <v>577</v>
      </c>
      <c r="F105" s="198" t="s">
        <v>60</v>
      </c>
      <c r="G105" s="226" t="s">
        <v>2170</v>
      </c>
      <c r="H105" s="8"/>
      <c r="I105" s="8"/>
      <c r="J105" s="8" t="s">
        <v>927</v>
      </c>
      <c r="K105" s="11"/>
      <c r="L105" s="10" t="s">
        <v>922</v>
      </c>
      <c r="M105" s="53"/>
      <c r="N105" s="53"/>
      <c r="O105" s="9"/>
      <c r="P105" s="160" t="s">
        <v>1428</v>
      </c>
      <c r="Q105" s="121" t="str">
        <f>""</f>
        <v/>
      </c>
      <c r="R105" s="55"/>
      <c r="S105" s="57"/>
      <c r="T105" s="147" t="str">
        <f>IF(MAX((AA105,AD105,AG105,AJ105,AM105,AP105))=AA105,"CDU",IF(MAX(AA105,AD105,AG105,AJ105,AM105,AP105)=AD105,"SPD",IF(MAX(AA105,AD105,AG105,AJ105,AM105,AP105)=AG105,"AfD",IF(MAX(AA105,AD105,AG105,AJ105,AM105,AP105)=AJ105,"Linke",IF(MAX(AA105,AD105,AG105,AJ105,AM105,AP105)=AM105,"Grüne","FDP")))))</f>
        <v>SPD</v>
      </c>
      <c r="U105" s="148" t="str">
        <f>IF(LARGE((AA105,AD105,AG105,AJ105,AM105,AP105),2)=AA105,"CDU",IF(LARGE((AA105,AD105,AG105,AJ105,AM105,AP105),2)=AD105,"SPD",IF(LARGE((AA105,AD105,AG105,AJ105,AM105,AP105),2)=AG105,"AfD",IF(LARGE((AA105,AD105,AG105,AJ105,AM105,AP105),2)=AJ105,"Linke",IF(LARGE((AA105,AD105,AG105,AJ105,AM105,AP105),2)=AM105,"Grüne","FDP")))))</f>
        <v>CDU</v>
      </c>
      <c r="V105" s="148" t="str">
        <f>IF(LARGE((AA105,AD105,AG105,AJ105,AM105,AP105),3)=AA105,"CDU",IF(LARGE((AA105,AD105,AG105,AJ105,AM105,AP105),3)=AD105,"SPD",IF(LARGE((AA105,AD105,AG105,AJ105,AM105,AP105),3)=AG105,"AfD",IF(LARGE((AA105,AD105,AG105,AJ105,AM105,AP105),3)=AJ105,"Linke",IF(LARGE((AA105,AD105,AG105,AJ105,AM105,AP105),3)=AM105,"Grüne","FDP")))))</f>
        <v>Grüne</v>
      </c>
      <c r="W105" s="148" t="str">
        <f>IF(LARGE((AA105,AD105,AG105,AJ105,AM105,AP105),4)=AA105,"CDU",IF(LARGE((AA105,AD105,AG105,AJ105,AM105,AP105),4)=AD105,"SPD",IF(LARGE((AA105,AD105,AG105,AJ105,AM105,AP105),4)=AG105,"AfD",IF(LARGE((AA105,AD105,AG105,AJ105,AM105,AP105),4)=AJ105,"Linke",IF(LARGE((AA105,AD105,AG105,AJ105,AM105,AP105),4)=AM105,"Grüne","FDP")))))</f>
        <v>AfD</v>
      </c>
      <c r="X105" s="148">
        <f>(LARGE((AA105,AD105,AG105,AJ105,AM105,AP105),1))-(LARGE((AA105,AD105,AG105,AJ105,AM105,AP105),2))</f>
        <v>1.797628193649381E-2</v>
      </c>
      <c r="Y105" s="148">
        <f>(LARGE((AA105,AD105,AG105,AJ105,AM105,AP105),1))-(LARGE((AA105,AD105,AG105,AJ105,AM105,AP105),3))</f>
        <v>0.20683699463368704</v>
      </c>
      <c r="Z105" s="234">
        <f>(LARGE((AA105,AD105,AG105,AJ105,AM105,AP105),1))-(LARGE((AA105,AD105,AG105,AJ105,AM105,AP105),4))</f>
        <v>0.2619904457678911</v>
      </c>
      <c r="AA105" s="236">
        <v>0.31877285304158459</v>
      </c>
      <c r="AB105" s="94">
        <v>0.25783719933758731</v>
      </c>
      <c r="AC105" s="95">
        <f>IF(Tabelle1[[#This Row],[CDU ES 2021]]="","",Tabelle1[[#This Row],[CDU ES 2021]]/Tabelle1[[#This Row],[CDU ZS 2021]])</f>
        <v>1.236333833366744</v>
      </c>
      <c r="AD105" s="97">
        <v>0.3367491349780784</v>
      </c>
      <c r="AE105" s="97">
        <v>0.32115435837454109</v>
      </c>
      <c r="AF105" s="96">
        <f>IF(Tabelle1[[#This Row],[SPD ES 2021]]="","",Tabelle1[[#This Row],[SPD ES 2021]]/Tabelle1[[#This Row],[SPD ZS 2021]])</f>
        <v>1.0485585083835298</v>
      </c>
      <c r="AG105" s="99">
        <v>7.4758689210187329E-2</v>
      </c>
      <c r="AH105" s="99">
        <v>7.6982316359972672E-2</v>
      </c>
      <c r="AI105" s="98">
        <f>IF(Tabelle1[[#This Row],[AfD ES 2021]]="","",Tabelle1[[#This Row],[AfD ES 2021]]/Tabelle1[[#This Row],[AfD ZS 2021]])</f>
        <v>0.97111509168693277</v>
      </c>
      <c r="AJ105" s="100">
        <v>2.2996008479814228E-2</v>
      </c>
      <c r="AK105" s="100">
        <v>2.6079605331727485E-2</v>
      </c>
      <c r="AL105" s="101">
        <f>IF(Tabelle1[[#This Row],[Linke ES 2021]]="","",Tabelle1[[#This Row],[Linke ES 2021]]/Tabelle1[[#This Row],[Linke ZS 2021]])</f>
        <v>0.88176213509788559</v>
      </c>
      <c r="AM105" s="103">
        <v>0.12991214034439136</v>
      </c>
      <c r="AN105" s="103">
        <v>0.15181642366619957</v>
      </c>
      <c r="AO105" s="102">
        <f>IF(Tabelle1[[#This Row],[Grüne ES 2021]]="","",Tabelle1[[#This Row],[Grüne ES 2021]]/Tabelle1[[#This Row],[Grüne ZS 2021]])</f>
        <v>0.85571861862607568</v>
      </c>
      <c r="AP105" s="104">
        <v>7.2534759728969431E-2</v>
      </c>
      <c r="AQ105" s="105">
        <v>0.11320077358687218</v>
      </c>
      <c r="AR105" s="215">
        <f>IF(Tabelle1[[#This Row],[FDP ES 2021]]="","",Tabelle1[[#This Row],[FDP ES 2021]]/Tabelle1[[#This Row],[FDP ZS 2021]])</f>
        <v>0.64076204985741581</v>
      </c>
      <c r="AS105" s="214">
        <v>269.8</v>
      </c>
      <c r="AT105" s="186">
        <v>45583</v>
      </c>
      <c r="AU105" s="186">
        <v>21859</v>
      </c>
      <c r="AV105" s="186">
        <v>8.1999999999999993</v>
      </c>
      <c r="AW105" s="186">
        <v>505.4</v>
      </c>
      <c r="AX105" s="186">
        <v>7.2</v>
      </c>
      <c r="AY105" s="187">
        <v>12.9</v>
      </c>
      <c r="AZ105" s="114" t="s">
        <v>1845</v>
      </c>
      <c r="BA105" s="6"/>
      <c r="BB105" s="6"/>
      <c r="BC105" s="6"/>
      <c r="BD105" s="6"/>
      <c r="BE105" s="6"/>
      <c r="BF105" s="6"/>
      <c r="BG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16.5" customHeight="1">
      <c r="A106" s="90">
        <f>SUBTOTAL(103,$B$2:$B106)</f>
        <v>105</v>
      </c>
      <c r="B106" s="48" t="s">
        <v>669</v>
      </c>
      <c r="C106" s="206" t="s">
        <v>728</v>
      </c>
      <c r="D106" s="199" t="s">
        <v>8</v>
      </c>
      <c r="E106" s="190" t="s">
        <v>577</v>
      </c>
      <c r="F106" s="198" t="s">
        <v>60</v>
      </c>
      <c r="G106" s="219" t="str">
        <f>""</f>
        <v/>
      </c>
      <c r="H106" s="8"/>
      <c r="I106" s="8"/>
      <c r="J106" s="8" t="s">
        <v>924</v>
      </c>
      <c r="K106" s="8"/>
      <c r="L106" s="8" t="s">
        <v>921</v>
      </c>
      <c r="M106" s="53"/>
      <c r="N106" s="53"/>
      <c r="O106" s="9"/>
      <c r="P106" s="171" t="s">
        <v>1428</v>
      </c>
      <c r="Q106" s="121" t="str">
        <f>""</f>
        <v/>
      </c>
      <c r="R106" s="55"/>
      <c r="S106" s="57"/>
      <c r="T106" s="147" t="str">
        <f>IF(MAX((AA106,AD106,AG106,AJ106,AM106,AP106))=AA106,"CDU",IF(MAX(AA106,AD106,AG106,AJ106,AM106,AP106)=AD106,"SPD",IF(MAX(AA106,AD106,AG106,AJ106,AM106,AP106)=AG106,"AfD",IF(MAX(AA106,AD106,AG106,AJ106,AM106,AP106)=AJ106,"Linke",IF(MAX(AA106,AD106,AG106,AJ106,AM106,AP106)=AM106,"Grüne","FDP")))))</f>
        <v>SPD</v>
      </c>
      <c r="U106" s="148" t="str">
        <f>IF(LARGE((AA106,AD106,AG106,AJ106,AM106,AP106),2)=AA106,"CDU",IF(LARGE((AA106,AD106,AG106,AJ106,AM106,AP106),2)=AD106,"SPD",IF(LARGE((AA106,AD106,AG106,AJ106,AM106,AP106),2)=AG106,"AfD",IF(LARGE((AA106,AD106,AG106,AJ106,AM106,AP106),2)=AJ106,"Linke",IF(LARGE((AA106,AD106,AG106,AJ106,AM106,AP106),2)=AM106,"Grüne","FDP")))))</f>
        <v>CDU</v>
      </c>
      <c r="V106" s="148" t="str">
        <f>IF(LARGE((AA106,AD106,AG106,AJ106,AM106,AP106),3)=AA106,"CDU",IF(LARGE((AA106,AD106,AG106,AJ106,AM106,AP106),3)=AD106,"SPD",IF(LARGE((AA106,AD106,AG106,AJ106,AM106,AP106),3)=AG106,"AfD",IF(LARGE((AA106,AD106,AG106,AJ106,AM106,AP106),3)=AJ106,"Linke",IF(LARGE((AA106,AD106,AG106,AJ106,AM106,AP106),3)=AM106,"Grüne","FDP")))))</f>
        <v>Grüne</v>
      </c>
      <c r="W106" s="148" t="str">
        <f>IF(LARGE((AA106,AD106,AG106,AJ106,AM106,AP106),4)=AA106,"CDU",IF(LARGE((AA106,AD106,AG106,AJ106,AM106,AP106),4)=AD106,"SPD",IF(LARGE((AA106,AD106,AG106,AJ106,AM106,AP106),4)=AG106,"AfD",IF(LARGE((AA106,AD106,AG106,AJ106,AM106,AP106),4)=AJ106,"Linke",IF(LARGE((AA106,AD106,AG106,AJ106,AM106,AP106),4)=AM106,"Grüne","FDP")))))</f>
        <v>AfD</v>
      </c>
      <c r="X106" s="148">
        <f>(LARGE((AA106,AD106,AG106,AJ106,AM106,AP106),1))-(LARGE((AA106,AD106,AG106,AJ106,AM106,AP106),2))</f>
        <v>1.797628193649381E-2</v>
      </c>
      <c r="Y106" s="148">
        <f>(LARGE((AA106,AD106,AG106,AJ106,AM106,AP106),1))-(LARGE((AA106,AD106,AG106,AJ106,AM106,AP106),3))</f>
        <v>0.20683699463368704</v>
      </c>
      <c r="Z106" s="234">
        <f>(LARGE((AA106,AD106,AG106,AJ106,AM106,AP106),1))-(LARGE((AA106,AD106,AG106,AJ106,AM106,AP106),4))</f>
        <v>0.2619904457678911</v>
      </c>
      <c r="AA106" s="236">
        <v>0.31877285304158459</v>
      </c>
      <c r="AB106" s="94">
        <v>0.25783719933758731</v>
      </c>
      <c r="AC106" s="95">
        <f>IF(Tabelle1[[#This Row],[CDU ES 2021]]="","",Tabelle1[[#This Row],[CDU ES 2021]]/Tabelle1[[#This Row],[CDU ZS 2021]])</f>
        <v>1.236333833366744</v>
      </c>
      <c r="AD106" s="97">
        <v>0.3367491349780784</v>
      </c>
      <c r="AE106" s="97">
        <v>0.32115435837454109</v>
      </c>
      <c r="AF106" s="96">
        <f>IF(Tabelle1[[#This Row],[SPD ES 2021]]="","",Tabelle1[[#This Row],[SPD ES 2021]]/Tabelle1[[#This Row],[SPD ZS 2021]])</f>
        <v>1.0485585083835298</v>
      </c>
      <c r="AG106" s="99">
        <v>7.4758689210187329E-2</v>
      </c>
      <c r="AH106" s="99">
        <v>7.6982316359972672E-2</v>
      </c>
      <c r="AI106" s="98">
        <f>IF(Tabelle1[[#This Row],[AfD ES 2021]]="","",Tabelle1[[#This Row],[AfD ES 2021]]/Tabelle1[[#This Row],[AfD ZS 2021]])</f>
        <v>0.97111509168693277</v>
      </c>
      <c r="AJ106" s="100">
        <v>2.2996008479814228E-2</v>
      </c>
      <c r="AK106" s="100">
        <v>2.6079605331727485E-2</v>
      </c>
      <c r="AL106" s="101">
        <f>IF(Tabelle1[[#This Row],[Linke ES 2021]]="","",Tabelle1[[#This Row],[Linke ES 2021]]/Tabelle1[[#This Row],[Linke ZS 2021]])</f>
        <v>0.88176213509788559</v>
      </c>
      <c r="AM106" s="103">
        <v>0.12991214034439136</v>
      </c>
      <c r="AN106" s="103">
        <v>0.15181642366619957</v>
      </c>
      <c r="AO106" s="102">
        <f>IF(Tabelle1[[#This Row],[Grüne ES 2021]]="","",Tabelle1[[#This Row],[Grüne ES 2021]]/Tabelle1[[#This Row],[Grüne ZS 2021]])</f>
        <v>0.85571861862607568</v>
      </c>
      <c r="AP106" s="104">
        <v>7.2534759728969431E-2</v>
      </c>
      <c r="AQ106" s="105">
        <v>0.11320077358687218</v>
      </c>
      <c r="AR106" s="215">
        <f>IF(Tabelle1[[#This Row],[FDP ES 2021]]="","",Tabelle1[[#This Row],[FDP ES 2021]]/Tabelle1[[#This Row],[FDP ZS 2021]])</f>
        <v>0.64076204985741581</v>
      </c>
      <c r="AS106" s="214">
        <v>269.8</v>
      </c>
      <c r="AT106" s="186">
        <v>45583</v>
      </c>
      <c r="AU106" s="186">
        <v>21859</v>
      </c>
      <c r="AV106" s="186">
        <v>8.1999999999999993</v>
      </c>
      <c r="AW106" s="186">
        <v>505.4</v>
      </c>
      <c r="AX106" s="186">
        <v>7.2</v>
      </c>
      <c r="AY106" s="187">
        <v>12.9</v>
      </c>
      <c r="AZ106" s="114" t="s">
        <v>1512</v>
      </c>
      <c r="BA106" s="6"/>
      <c r="BB106" s="6"/>
      <c r="BC106" s="6"/>
      <c r="BD106" s="6"/>
      <c r="BE106" s="6"/>
      <c r="BF106" s="6"/>
      <c r="BG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 ht="16.5" customHeight="1">
      <c r="A107" s="90">
        <f>SUBTOTAL(103,$B$2:$B107)</f>
        <v>106</v>
      </c>
      <c r="B107" s="47" t="s">
        <v>751</v>
      </c>
      <c r="C107" s="205" t="s">
        <v>989</v>
      </c>
      <c r="D107" s="199" t="s">
        <v>8</v>
      </c>
      <c r="E107" s="189" t="s">
        <v>576</v>
      </c>
      <c r="F107" s="222" t="s">
        <v>61</v>
      </c>
      <c r="G107" s="219" t="str">
        <f>""</f>
        <v/>
      </c>
      <c r="H107" s="8"/>
      <c r="I107" s="8"/>
      <c r="J107" s="8" t="s">
        <v>927</v>
      </c>
      <c r="K107" s="11"/>
      <c r="L107" s="11" t="s">
        <v>922</v>
      </c>
      <c r="M107" s="53"/>
      <c r="N107" s="53"/>
      <c r="O107" s="9"/>
      <c r="P107" s="54"/>
      <c r="Q107" s="121" t="str">
        <f>""</f>
        <v/>
      </c>
      <c r="R107" s="55"/>
      <c r="S107" s="57"/>
      <c r="T107" s="147" t="str">
        <f>IF(MAX((AA107,AD107,AG107,AJ107,AM107,AP107))=AA107,"CDU",IF(MAX(AA107,AD107,AG107,AJ107,AM107,AP107)=AD107,"SPD",IF(MAX(AA107,AD107,AG107,AJ107,AM107,AP107)=AG107,"AfD",IF(MAX(AA107,AD107,AG107,AJ107,AM107,AP107)=AJ107,"Linke",IF(MAX(AA107,AD107,AG107,AJ107,AM107,AP107)=AM107,"Grüne","FDP")))))</f>
        <v>CDU</v>
      </c>
      <c r="U107" s="148" t="str">
        <f>IF(LARGE((AA107,AD107,AG107,AJ107,AM107,AP107),2)=AA107,"CDU",IF(LARGE((AA107,AD107,AG107,AJ107,AM107,AP107),2)=AD107,"SPD",IF(LARGE((AA107,AD107,AG107,AJ107,AM107,AP107),2)=AG107,"AfD",IF(LARGE((AA107,AD107,AG107,AJ107,AM107,AP107),2)=AJ107,"Linke",IF(LARGE((AA107,AD107,AG107,AJ107,AM107,AP107),2)=AM107,"Grüne","FDP")))))</f>
        <v>SPD</v>
      </c>
      <c r="V107" s="148" t="str">
        <f>IF(LARGE((AA107,AD107,AG107,AJ107,AM107,AP107),3)=AA107,"CDU",IF(LARGE((AA107,AD107,AG107,AJ107,AM107,AP107),3)=AD107,"SPD",IF(LARGE((AA107,AD107,AG107,AJ107,AM107,AP107),3)=AG107,"AfD",IF(LARGE((AA107,AD107,AG107,AJ107,AM107,AP107),3)=AJ107,"Linke",IF(LARGE((AA107,AD107,AG107,AJ107,AM107,AP107),3)=AM107,"Grüne","FDP")))))</f>
        <v>Grüne</v>
      </c>
      <c r="W107" s="148" t="str">
        <f>IF(LARGE((AA107,AD107,AG107,AJ107,AM107,AP107),4)=AA107,"CDU",IF(LARGE((AA107,AD107,AG107,AJ107,AM107,AP107),4)=AD107,"SPD",IF(LARGE((AA107,AD107,AG107,AJ107,AM107,AP107),4)=AG107,"AfD",IF(LARGE((AA107,AD107,AG107,AJ107,AM107,AP107),4)=AJ107,"Linke",IF(LARGE((AA107,AD107,AG107,AJ107,AM107,AP107),4)=AM107,"Grüne","FDP")))))</f>
        <v>AfD</v>
      </c>
      <c r="X107" s="149">
        <f>(LARGE((AA107,AD107,AG107,AJ107,AM107,AP107),1))-(LARGE((AA107,AD107,AG107,AJ107,AM107,AP107),2))</f>
        <v>5.5479653204285051E-3</v>
      </c>
      <c r="Y107" s="148">
        <f>(LARGE((AA107,AD107,AG107,AJ107,AM107,AP107),1))-(LARGE((AA107,AD107,AG107,AJ107,AM107,AP107),3))</f>
        <v>0.20896484798958082</v>
      </c>
      <c r="Z107" s="234">
        <f>(LARGE((AA107,AD107,AG107,AJ107,AM107,AP107),1))-(LARGE((AA107,AD107,AG107,AJ107,AM107,AP107),4))</f>
        <v>0.23625777289732752</v>
      </c>
      <c r="AA107" s="236">
        <v>0.32881749811662858</v>
      </c>
      <c r="AB107" s="94">
        <v>0.26138493910603838</v>
      </c>
      <c r="AC107" s="95">
        <f>IF(Tabelle1[[#This Row],[CDU ES 2021]]="","",Tabelle1[[#This Row],[CDU ES 2021]]/Tabelle1[[#This Row],[CDU ZS 2021]])</f>
        <v>1.2579818073727431</v>
      </c>
      <c r="AD107" s="97">
        <v>0.32326953279620008</v>
      </c>
      <c r="AE107" s="97">
        <v>0.30818083274883634</v>
      </c>
      <c r="AF107" s="96">
        <f>IF(Tabelle1[[#This Row],[SPD ES 2021]]="","",Tabelle1[[#This Row],[SPD ES 2021]]/Tabelle1[[#This Row],[SPD ZS 2021]])</f>
        <v>1.0489605401892752</v>
      </c>
      <c r="AG107" s="99">
        <v>9.2559725219301045E-2</v>
      </c>
      <c r="AH107" s="99">
        <v>9.1965822865523184E-2</v>
      </c>
      <c r="AI107" s="98">
        <f>IF(Tabelle1[[#This Row],[AfD ES 2021]]="","",Tabelle1[[#This Row],[AfD ES 2021]]/Tabelle1[[#This Row],[AfD ZS 2021]])</f>
        <v>1.0064578594011635</v>
      </c>
      <c r="AJ107" s="100">
        <v>2.7816438321181865E-2</v>
      </c>
      <c r="AK107" s="100">
        <v>2.9841229356628196E-2</v>
      </c>
      <c r="AL107" s="101">
        <f>IF(Tabelle1[[#This Row],[Linke ES 2021]]="","",Tabelle1[[#This Row],[Linke ES 2021]]/Tabelle1[[#This Row],[Linke ZS 2021]])</f>
        <v>0.93214786792969062</v>
      </c>
      <c r="AM107" s="103">
        <v>0.11985265012704777</v>
      </c>
      <c r="AN107" s="103">
        <v>0.13952687623541415</v>
      </c>
      <c r="AO107" s="102">
        <f>IF(Tabelle1[[#This Row],[Grüne ES 2021]]="","",Tabelle1[[#This Row],[Grüne ES 2021]]/Tabelle1[[#This Row],[Grüne ZS 2021]])</f>
        <v>0.85899328760738958</v>
      </c>
      <c r="AP107" s="104">
        <v>8.5626364646245387E-2</v>
      </c>
      <c r="AQ107" s="105">
        <v>0.11471019575336351</v>
      </c>
      <c r="AR107" s="215">
        <f>IF(Tabelle1[[#This Row],[FDP ES 2021]]="","",Tabelle1[[#This Row],[FDP ES 2021]]/Tabelle1[[#This Row],[FDP ZS 2021]])</f>
        <v>0.74645818607396686</v>
      </c>
      <c r="AS107" s="214">
        <v>90.1</v>
      </c>
      <c r="AT107" s="186">
        <v>29275</v>
      </c>
      <c r="AU107" s="186">
        <v>21170</v>
      </c>
      <c r="AV107" s="186">
        <v>6.4</v>
      </c>
      <c r="AW107" s="186">
        <v>611.79999999999995</v>
      </c>
      <c r="AX107" s="186">
        <v>7.1</v>
      </c>
      <c r="AY107" s="187">
        <v>12.9</v>
      </c>
      <c r="AZ107" s="114" t="s">
        <v>1757</v>
      </c>
      <c r="BA107" s="6"/>
      <c r="BB107" s="6"/>
      <c r="BC107" s="6"/>
      <c r="BD107" s="6"/>
      <c r="BE107" s="6"/>
      <c r="BF107" s="6"/>
      <c r="BG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ht="16.5" customHeight="1">
      <c r="A108" s="90">
        <f>SUBTOTAL(103,$B$2:$B108)</f>
        <v>107</v>
      </c>
      <c r="B108" s="44" t="s">
        <v>697</v>
      </c>
      <c r="C108" s="201" t="s">
        <v>729</v>
      </c>
      <c r="D108" s="200" t="s">
        <v>8</v>
      </c>
      <c r="E108" s="188" t="s">
        <v>576</v>
      </c>
      <c r="F108" s="222" t="s">
        <v>61</v>
      </c>
      <c r="G108" s="219" t="str">
        <f>""</f>
        <v/>
      </c>
      <c r="H108" s="10"/>
      <c r="I108" s="10"/>
      <c r="J108" s="8" t="s">
        <v>924</v>
      </c>
      <c r="K108" s="10"/>
      <c r="L108" s="10" t="s">
        <v>922</v>
      </c>
      <c r="M108" s="67"/>
      <c r="N108" s="67"/>
      <c r="O108" s="59"/>
      <c r="P108" s="83"/>
      <c r="Q108" s="121" t="str">
        <f>""</f>
        <v/>
      </c>
      <c r="R108" s="60"/>
      <c r="S108" s="61"/>
      <c r="T108" s="147" t="str">
        <f>IF(MAX((AA108,AD108,AG108,AJ108,AM108,AP108))=AA108,"CDU",IF(MAX(AA108,AD108,AG108,AJ108,AM108,AP108)=AD108,"SPD",IF(MAX(AA108,AD108,AG108,AJ108,AM108,AP108)=AG108,"AfD",IF(MAX(AA108,AD108,AG108,AJ108,AM108,AP108)=AJ108,"Linke",IF(MAX(AA108,AD108,AG108,AJ108,AM108,AP108)=AM108,"Grüne","FDP")))))</f>
        <v>CDU</v>
      </c>
      <c r="U108" s="148" t="str">
        <f>IF(LARGE((AA108,AD108,AG108,AJ108,AM108,AP108),2)=AA108,"CDU",IF(LARGE((AA108,AD108,AG108,AJ108,AM108,AP108),2)=AD108,"SPD",IF(LARGE((AA108,AD108,AG108,AJ108,AM108,AP108),2)=AG108,"AfD",IF(LARGE((AA108,AD108,AG108,AJ108,AM108,AP108),2)=AJ108,"Linke",IF(LARGE((AA108,AD108,AG108,AJ108,AM108,AP108),2)=AM108,"Grüne","FDP")))))</f>
        <v>SPD</v>
      </c>
      <c r="V108" s="148" t="str">
        <f>IF(LARGE((AA108,AD108,AG108,AJ108,AM108,AP108),3)=AA108,"CDU",IF(LARGE((AA108,AD108,AG108,AJ108,AM108,AP108),3)=AD108,"SPD",IF(LARGE((AA108,AD108,AG108,AJ108,AM108,AP108),3)=AG108,"AfD",IF(LARGE((AA108,AD108,AG108,AJ108,AM108,AP108),3)=AJ108,"Linke",IF(LARGE((AA108,AD108,AG108,AJ108,AM108,AP108),3)=AM108,"Grüne","FDP")))))</f>
        <v>Grüne</v>
      </c>
      <c r="W108" s="148" t="str">
        <f>IF(LARGE((AA108,AD108,AG108,AJ108,AM108,AP108),4)=AA108,"CDU",IF(LARGE((AA108,AD108,AG108,AJ108,AM108,AP108),4)=AD108,"SPD",IF(LARGE((AA108,AD108,AG108,AJ108,AM108,AP108),4)=AG108,"AfD",IF(LARGE((AA108,AD108,AG108,AJ108,AM108,AP108),4)=AJ108,"Linke",IF(LARGE((AA108,AD108,AG108,AJ108,AM108,AP108),4)=AM108,"Grüne","FDP")))))</f>
        <v>AfD</v>
      </c>
      <c r="X108" s="149">
        <f>(LARGE((AA108,AD108,AG108,AJ108,AM108,AP108),1))-(LARGE((AA108,AD108,AG108,AJ108,AM108,AP108),2))</f>
        <v>5.5479653204285051E-3</v>
      </c>
      <c r="Y108" s="148">
        <f>(LARGE((AA108,AD108,AG108,AJ108,AM108,AP108),1))-(LARGE((AA108,AD108,AG108,AJ108,AM108,AP108),3))</f>
        <v>0.20896484798958082</v>
      </c>
      <c r="Z108" s="234">
        <f>(LARGE((AA108,AD108,AG108,AJ108,AM108,AP108),1))-(LARGE((AA108,AD108,AG108,AJ108,AM108,AP108),4))</f>
        <v>0.23625777289732752</v>
      </c>
      <c r="AA108" s="236">
        <v>0.32881749811662858</v>
      </c>
      <c r="AB108" s="94">
        <v>0.26138493910603838</v>
      </c>
      <c r="AC108" s="95">
        <f>IF(Tabelle1[[#This Row],[CDU ES 2021]]="","",Tabelle1[[#This Row],[CDU ES 2021]]/Tabelle1[[#This Row],[CDU ZS 2021]])</f>
        <v>1.2579818073727431</v>
      </c>
      <c r="AD108" s="97">
        <v>0.32326953279620008</v>
      </c>
      <c r="AE108" s="97">
        <v>0.30818083274883634</v>
      </c>
      <c r="AF108" s="96">
        <f>IF(Tabelle1[[#This Row],[SPD ES 2021]]="","",Tabelle1[[#This Row],[SPD ES 2021]]/Tabelle1[[#This Row],[SPD ZS 2021]])</f>
        <v>1.0489605401892752</v>
      </c>
      <c r="AG108" s="99">
        <v>9.2559725219301045E-2</v>
      </c>
      <c r="AH108" s="99">
        <v>9.1965822865523184E-2</v>
      </c>
      <c r="AI108" s="98">
        <f>IF(Tabelle1[[#This Row],[AfD ES 2021]]="","",Tabelle1[[#This Row],[AfD ES 2021]]/Tabelle1[[#This Row],[AfD ZS 2021]])</f>
        <v>1.0064578594011635</v>
      </c>
      <c r="AJ108" s="100">
        <v>2.7816438321181865E-2</v>
      </c>
      <c r="AK108" s="100">
        <v>2.9841229356628196E-2</v>
      </c>
      <c r="AL108" s="101">
        <f>IF(Tabelle1[[#This Row],[Linke ES 2021]]="","",Tabelle1[[#This Row],[Linke ES 2021]]/Tabelle1[[#This Row],[Linke ZS 2021]])</f>
        <v>0.93214786792969062</v>
      </c>
      <c r="AM108" s="103">
        <v>0.11985265012704777</v>
      </c>
      <c r="AN108" s="103">
        <v>0.13952687623541415</v>
      </c>
      <c r="AO108" s="102">
        <f>IF(Tabelle1[[#This Row],[Grüne ES 2021]]="","",Tabelle1[[#This Row],[Grüne ES 2021]]/Tabelle1[[#This Row],[Grüne ZS 2021]])</f>
        <v>0.85899328760738958</v>
      </c>
      <c r="AP108" s="104">
        <v>8.5626364646245387E-2</v>
      </c>
      <c r="AQ108" s="105">
        <v>0.11471019575336351</v>
      </c>
      <c r="AR108" s="215">
        <f>IF(Tabelle1[[#This Row],[FDP ES 2021]]="","",Tabelle1[[#This Row],[FDP ES 2021]]/Tabelle1[[#This Row],[FDP ZS 2021]])</f>
        <v>0.74645818607396686</v>
      </c>
      <c r="AS108" s="214">
        <v>90.1</v>
      </c>
      <c r="AT108" s="186">
        <v>29275</v>
      </c>
      <c r="AU108" s="186">
        <v>21170</v>
      </c>
      <c r="AV108" s="186">
        <v>6.4</v>
      </c>
      <c r="AW108" s="186">
        <v>611.79999999999995</v>
      </c>
      <c r="AX108" s="186">
        <v>7.1</v>
      </c>
      <c r="AY108" s="187">
        <v>12.9</v>
      </c>
      <c r="AZ108" s="114" t="s">
        <v>1978</v>
      </c>
      <c r="BA108" s="6"/>
      <c r="BB108" s="6"/>
      <c r="BC108" s="6"/>
      <c r="BD108" s="6"/>
      <c r="BE108" s="6"/>
      <c r="BF108" s="6"/>
      <c r="BG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6.5" customHeight="1">
      <c r="A109" s="90">
        <f>SUBTOTAL(103,$B$2:$B109)</f>
        <v>108</v>
      </c>
      <c r="B109" s="46" t="s">
        <v>930</v>
      </c>
      <c r="C109" s="204" t="s">
        <v>990</v>
      </c>
      <c r="D109" s="199" t="s">
        <v>8</v>
      </c>
      <c r="E109" s="189" t="s">
        <v>576</v>
      </c>
      <c r="F109" s="222" t="s">
        <v>61</v>
      </c>
      <c r="G109" s="219" t="str">
        <f>""</f>
        <v/>
      </c>
      <c r="H109" s="143" t="s">
        <v>2187</v>
      </c>
      <c r="I109" s="8"/>
      <c r="J109" s="8" t="s">
        <v>927</v>
      </c>
      <c r="K109" s="11"/>
      <c r="L109" s="11" t="s">
        <v>921</v>
      </c>
      <c r="M109" s="53"/>
      <c r="N109" s="53"/>
      <c r="O109" s="9"/>
      <c r="P109" s="54"/>
      <c r="Q109" s="121" t="str">
        <f>""</f>
        <v/>
      </c>
      <c r="R109" s="55"/>
      <c r="S109" s="57"/>
      <c r="T109" s="147" t="str">
        <f>IF(MAX((AA109,AD109,AG109,AJ109,AM109,AP109))=AA109,"CDU",IF(MAX(AA109,AD109,AG109,AJ109,AM109,AP109)=AD109,"SPD",IF(MAX(AA109,AD109,AG109,AJ109,AM109,AP109)=AG109,"AfD",IF(MAX(AA109,AD109,AG109,AJ109,AM109,AP109)=AJ109,"Linke",IF(MAX(AA109,AD109,AG109,AJ109,AM109,AP109)=AM109,"Grüne","FDP")))))</f>
        <v>CDU</v>
      </c>
      <c r="U109" s="148" t="str">
        <f>IF(LARGE((AA109,AD109,AG109,AJ109,AM109,AP109),2)=AA109,"CDU",IF(LARGE((AA109,AD109,AG109,AJ109,AM109,AP109),2)=AD109,"SPD",IF(LARGE((AA109,AD109,AG109,AJ109,AM109,AP109),2)=AG109,"AfD",IF(LARGE((AA109,AD109,AG109,AJ109,AM109,AP109),2)=AJ109,"Linke",IF(LARGE((AA109,AD109,AG109,AJ109,AM109,AP109),2)=AM109,"Grüne","FDP")))))</f>
        <v>SPD</v>
      </c>
      <c r="V109" s="148" t="str">
        <f>IF(LARGE((AA109,AD109,AG109,AJ109,AM109,AP109),3)=AA109,"CDU",IF(LARGE((AA109,AD109,AG109,AJ109,AM109,AP109),3)=AD109,"SPD",IF(LARGE((AA109,AD109,AG109,AJ109,AM109,AP109),3)=AG109,"AfD",IF(LARGE((AA109,AD109,AG109,AJ109,AM109,AP109),3)=AJ109,"Linke",IF(LARGE((AA109,AD109,AG109,AJ109,AM109,AP109),3)=AM109,"Grüne","FDP")))))</f>
        <v>Grüne</v>
      </c>
      <c r="W109" s="148" t="str">
        <f>IF(LARGE((AA109,AD109,AG109,AJ109,AM109,AP109),4)=AA109,"CDU",IF(LARGE((AA109,AD109,AG109,AJ109,AM109,AP109),4)=AD109,"SPD",IF(LARGE((AA109,AD109,AG109,AJ109,AM109,AP109),4)=AG109,"AfD",IF(LARGE((AA109,AD109,AG109,AJ109,AM109,AP109),4)=AJ109,"Linke",IF(LARGE((AA109,AD109,AG109,AJ109,AM109,AP109),4)=AM109,"Grüne","FDP")))))</f>
        <v>AfD</v>
      </c>
      <c r="X109" s="149">
        <f>(LARGE((AA109,AD109,AG109,AJ109,AM109,AP109),1))-(LARGE((AA109,AD109,AG109,AJ109,AM109,AP109),2))</f>
        <v>5.5479653204285051E-3</v>
      </c>
      <c r="Y109" s="148">
        <f>(LARGE((AA109,AD109,AG109,AJ109,AM109,AP109),1))-(LARGE((AA109,AD109,AG109,AJ109,AM109,AP109),3))</f>
        <v>0.20896484798958082</v>
      </c>
      <c r="Z109" s="234">
        <f>(LARGE((AA109,AD109,AG109,AJ109,AM109,AP109),1))-(LARGE((AA109,AD109,AG109,AJ109,AM109,AP109),4))</f>
        <v>0.23625777289732752</v>
      </c>
      <c r="AA109" s="236">
        <v>0.32881749811662858</v>
      </c>
      <c r="AB109" s="94">
        <v>0.26138493910603838</v>
      </c>
      <c r="AC109" s="95">
        <f>IF(Tabelle1[[#This Row],[CDU ES 2021]]="","",Tabelle1[[#This Row],[CDU ES 2021]]/Tabelle1[[#This Row],[CDU ZS 2021]])</f>
        <v>1.2579818073727431</v>
      </c>
      <c r="AD109" s="97">
        <v>0.32326953279620008</v>
      </c>
      <c r="AE109" s="97">
        <v>0.30818083274883634</v>
      </c>
      <c r="AF109" s="96">
        <f>IF(Tabelle1[[#This Row],[SPD ES 2021]]="","",Tabelle1[[#This Row],[SPD ES 2021]]/Tabelle1[[#This Row],[SPD ZS 2021]])</f>
        <v>1.0489605401892752</v>
      </c>
      <c r="AG109" s="99">
        <v>9.2559725219301045E-2</v>
      </c>
      <c r="AH109" s="99">
        <v>9.1965822865523184E-2</v>
      </c>
      <c r="AI109" s="98">
        <f>IF(Tabelle1[[#This Row],[AfD ES 2021]]="","",Tabelle1[[#This Row],[AfD ES 2021]]/Tabelle1[[#This Row],[AfD ZS 2021]])</f>
        <v>1.0064578594011635</v>
      </c>
      <c r="AJ109" s="100">
        <v>2.7816438321181865E-2</v>
      </c>
      <c r="AK109" s="100">
        <v>2.9841229356628196E-2</v>
      </c>
      <c r="AL109" s="101">
        <f>IF(Tabelle1[[#This Row],[Linke ES 2021]]="","",Tabelle1[[#This Row],[Linke ES 2021]]/Tabelle1[[#This Row],[Linke ZS 2021]])</f>
        <v>0.93214786792969062</v>
      </c>
      <c r="AM109" s="103">
        <v>0.11985265012704777</v>
      </c>
      <c r="AN109" s="103">
        <v>0.13952687623541415</v>
      </c>
      <c r="AO109" s="102">
        <f>IF(Tabelle1[[#This Row],[Grüne ES 2021]]="","",Tabelle1[[#This Row],[Grüne ES 2021]]/Tabelle1[[#This Row],[Grüne ZS 2021]])</f>
        <v>0.85899328760738958</v>
      </c>
      <c r="AP109" s="104">
        <v>8.5626364646245387E-2</v>
      </c>
      <c r="AQ109" s="105">
        <v>0.11471019575336351</v>
      </c>
      <c r="AR109" s="215">
        <f>IF(Tabelle1[[#This Row],[FDP ES 2021]]="","",Tabelle1[[#This Row],[FDP ES 2021]]/Tabelle1[[#This Row],[FDP ZS 2021]])</f>
        <v>0.74645818607396686</v>
      </c>
      <c r="AS109" s="214">
        <v>90.1</v>
      </c>
      <c r="AT109" s="186">
        <v>29275</v>
      </c>
      <c r="AU109" s="186">
        <v>21170</v>
      </c>
      <c r="AV109" s="186">
        <v>6.4</v>
      </c>
      <c r="AW109" s="186">
        <v>611.79999999999995</v>
      </c>
      <c r="AX109" s="186">
        <v>7.1</v>
      </c>
      <c r="AY109" s="187">
        <v>12.9</v>
      </c>
      <c r="AZ109" s="115" t="s">
        <v>1624</v>
      </c>
      <c r="BA109" s="6"/>
      <c r="BB109" s="6"/>
      <c r="BC109" s="6"/>
      <c r="BD109" s="6"/>
      <c r="BE109" s="6"/>
      <c r="BF109" s="6"/>
      <c r="BG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6.5" customHeight="1">
      <c r="A110" s="90">
        <f>SUBTOTAL(103,$B$2:$B110)</f>
        <v>109</v>
      </c>
      <c r="B110" s="48" t="s">
        <v>669</v>
      </c>
      <c r="C110" s="206" t="s">
        <v>730</v>
      </c>
      <c r="D110" s="199" t="s">
        <v>8</v>
      </c>
      <c r="E110" s="190" t="s">
        <v>575</v>
      </c>
      <c r="F110" s="198" t="s">
        <v>62</v>
      </c>
      <c r="G110" s="223" t="s">
        <v>2163</v>
      </c>
      <c r="H110" s="8"/>
      <c r="I110" s="8"/>
      <c r="J110" s="8" t="s">
        <v>924</v>
      </c>
      <c r="K110" s="8"/>
      <c r="L110" s="8" t="s">
        <v>922</v>
      </c>
      <c r="M110" s="53"/>
      <c r="N110" s="53"/>
      <c r="O110" s="9"/>
      <c r="P110" s="169" t="s">
        <v>1413</v>
      </c>
      <c r="Q110" s="121" t="str">
        <f>""</f>
        <v/>
      </c>
      <c r="R110" s="55"/>
      <c r="S110" s="57"/>
      <c r="T110" s="147" t="str">
        <f>IF(MAX((AA110,AD110,AG110,AJ110,AM110,AP110))=AA110,"CDU",IF(MAX(AA110,AD110,AG110,AJ110,AM110,AP110)=AD110,"SPD",IF(MAX(AA110,AD110,AG110,AJ110,AM110,AP110)=AG110,"AfD",IF(MAX(AA110,AD110,AG110,AJ110,AM110,AP110)=AJ110,"Linke",IF(MAX(AA110,AD110,AG110,AJ110,AM110,AP110)=AM110,"Grüne","FDP")))))</f>
        <v>SPD</v>
      </c>
      <c r="U110" s="148" t="str">
        <f>IF(LARGE((AA110,AD110,AG110,AJ110,AM110,AP110),2)=AA110,"CDU",IF(LARGE((AA110,AD110,AG110,AJ110,AM110,AP110),2)=AD110,"SPD",IF(LARGE((AA110,AD110,AG110,AJ110,AM110,AP110),2)=AG110,"AfD",IF(LARGE((AA110,AD110,AG110,AJ110,AM110,AP110),2)=AJ110,"Linke",IF(LARGE((AA110,AD110,AG110,AJ110,AM110,AP110),2)=AM110,"Grüne","FDP")))))</f>
        <v>CDU</v>
      </c>
      <c r="V110" s="148" t="str">
        <f>IF(LARGE((AA110,AD110,AG110,AJ110,AM110,AP110),3)=AA110,"CDU",IF(LARGE((AA110,AD110,AG110,AJ110,AM110,AP110),3)=AD110,"SPD",IF(LARGE((AA110,AD110,AG110,AJ110,AM110,AP110),3)=AG110,"AfD",IF(LARGE((AA110,AD110,AG110,AJ110,AM110,AP110),3)=AJ110,"Linke",IF(LARGE((AA110,AD110,AG110,AJ110,AM110,AP110),3)=AM110,"Grüne","FDP")))))</f>
        <v>Grüne</v>
      </c>
      <c r="W110" s="148" t="str">
        <f>IF(LARGE((AA110,AD110,AG110,AJ110,AM110,AP110),4)=AA110,"CDU",IF(LARGE((AA110,AD110,AG110,AJ110,AM110,AP110),4)=AD110,"SPD",IF(LARGE((AA110,AD110,AG110,AJ110,AM110,AP110),4)=AG110,"AfD",IF(LARGE((AA110,AD110,AG110,AJ110,AM110,AP110),4)=AJ110,"Linke",IF(LARGE((AA110,AD110,AG110,AJ110,AM110,AP110),4)=AM110,"Grüne","FDP")))))</f>
        <v>AfD</v>
      </c>
      <c r="X110" s="148">
        <f>(LARGE((AA110,AD110,AG110,AJ110,AM110,AP110),1))-(LARGE((AA110,AD110,AG110,AJ110,AM110,AP110),2))</f>
        <v>0.192905274384332</v>
      </c>
      <c r="Y110" s="148">
        <f>(LARGE((AA110,AD110,AG110,AJ110,AM110,AP110),1))-(LARGE((AA110,AD110,AG110,AJ110,AM110,AP110),3))</f>
        <v>0.34147154353306186</v>
      </c>
      <c r="Z110" s="234">
        <f>(LARGE((AA110,AD110,AG110,AJ110,AM110,AP110),1))-(LARGE((AA110,AD110,AG110,AJ110,AM110,AP110),4))</f>
        <v>0.3439923889858445</v>
      </c>
      <c r="AA110" s="236">
        <v>0.2440796490207485</v>
      </c>
      <c r="AB110" s="94">
        <v>0.2295637929988473</v>
      </c>
      <c r="AC110" s="95">
        <f>IF(Tabelle1[[#This Row],[CDU ES 2021]]="","",Tabelle1[[#This Row],[CDU ES 2021]]/Tabelle1[[#This Row],[CDU ZS 2021]])</f>
        <v>1.0632323409204782</v>
      </c>
      <c r="AD110" s="97">
        <v>0.43698492340508049</v>
      </c>
      <c r="AE110" s="97">
        <v>0.35701025298792693</v>
      </c>
      <c r="AF110" s="96">
        <f>IF(Tabelle1[[#This Row],[SPD ES 2021]]="","",Tabelle1[[#This Row],[SPD ES 2021]]/Tabelle1[[#This Row],[SPD ZS 2021]])</f>
        <v>1.2240122510427118</v>
      </c>
      <c r="AG110" s="99">
        <v>9.2992534419235995E-2</v>
      </c>
      <c r="AH110" s="99">
        <v>9.7360917308742342E-2</v>
      </c>
      <c r="AI110" s="98">
        <f>IF(Tabelle1[[#This Row],[AfD ES 2021]]="","",Tabelle1[[#This Row],[AfD ES 2021]]/Tabelle1[[#This Row],[AfD ZS 2021]])</f>
        <v>0.95513206931223016</v>
      </c>
      <c r="AJ110" s="100">
        <v>2.193014349427962E-2</v>
      </c>
      <c r="AK110" s="100">
        <v>2.5159254989989686E-2</v>
      </c>
      <c r="AL110" s="101">
        <f>IF(Tabelle1[[#This Row],[Linke ES 2021]]="","",Tabelle1[[#This Row],[Linke ES 2021]]/Tabelle1[[#This Row],[Linke ZS 2021]])</f>
        <v>0.87165313531760547</v>
      </c>
      <c r="AM110" s="103">
        <v>9.5513379872018619E-2</v>
      </c>
      <c r="AN110" s="103">
        <v>0.13322817448280047</v>
      </c>
      <c r="AO110" s="102">
        <f>IF(Tabelle1[[#This Row],[Grüne ES 2021]]="","",Tabelle1[[#This Row],[Grüne ES 2021]]/Tabelle1[[#This Row],[Grüne ZS 2021]])</f>
        <v>0.71691577433082099</v>
      </c>
      <c r="AP110" s="104">
        <v>6.5069323249951516E-2</v>
      </c>
      <c r="AQ110" s="105">
        <v>9.8513620093429594E-2</v>
      </c>
      <c r="AR110" s="215">
        <f>IF(Tabelle1[[#This Row],[FDP ES 2021]]="","",Tabelle1[[#This Row],[FDP ES 2021]]/Tabelle1[[#This Row],[FDP ZS 2021]])</f>
        <v>0.66051093430776631</v>
      </c>
      <c r="AS110" s="214">
        <v>156.5</v>
      </c>
      <c r="AT110" s="186">
        <v>21403</v>
      </c>
      <c r="AU110" s="186">
        <v>23087</v>
      </c>
      <c r="AV110" s="186">
        <v>5.0999999999999996</v>
      </c>
      <c r="AW110" s="186">
        <v>616.20000000000005</v>
      </c>
      <c r="AX110" s="186">
        <v>7.2</v>
      </c>
      <c r="AY110" s="187">
        <v>10.9</v>
      </c>
      <c r="AZ110" s="114" t="s">
        <v>2130</v>
      </c>
      <c r="BA110" s="6"/>
      <c r="BB110" s="6"/>
      <c r="BC110" s="6"/>
      <c r="BD110" s="6"/>
      <c r="BE110" s="6"/>
      <c r="BF110" s="6"/>
      <c r="BG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16.5" customHeight="1">
      <c r="A111" s="90">
        <f>SUBTOTAL(103,$B$2:$B111)</f>
        <v>110</v>
      </c>
      <c r="B111" s="48" t="s">
        <v>669</v>
      </c>
      <c r="C111" s="206" t="s">
        <v>731</v>
      </c>
      <c r="D111" s="200" t="s">
        <v>8</v>
      </c>
      <c r="E111" s="188" t="s">
        <v>574</v>
      </c>
      <c r="F111" s="222" t="s">
        <v>63</v>
      </c>
      <c r="G111" s="219" t="str">
        <f>""</f>
        <v/>
      </c>
      <c r="H111" s="42" t="s">
        <v>2187</v>
      </c>
      <c r="I111" s="10"/>
      <c r="J111" s="8" t="s">
        <v>924</v>
      </c>
      <c r="K111" s="10"/>
      <c r="L111" s="10" t="s">
        <v>922</v>
      </c>
      <c r="M111" s="67"/>
      <c r="N111" s="67"/>
      <c r="O111" s="59"/>
      <c r="P111" s="83"/>
      <c r="Q111" s="121" t="str">
        <f>""</f>
        <v/>
      </c>
      <c r="R111" s="60"/>
      <c r="S111" s="61"/>
      <c r="T111" s="147" t="str">
        <f>IF(MAX((AA111,AD111,AG111,AJ111,AM111,AP111))=AA111,"CDU",IF(MAX(AA111,AD111,AG111,AJ111,AM111,AP111)=AD111,"SPD",IF(MAX(AA111,AD111,AG111,AJ111,AM111,AP111)=AG111,"AfD",IF(MAX(AA111,AD111,AG111,AJ111,AM111,AP111)=AJ111,"Linke",IF(MAX(AA111,AD111,AG111,AJ111,AM111,AP111)=AM111,"Grüne","FDP")))))</f>
        <v>SPD</v>
      </c>
      <c r="U111" s="148" t="str">
        <f>IF(LARGE((AA111,AD111,AG111,AJ111,AM111,AP111),2)=AA111,"CDU",IF(LARGE((AA111,AD111,AG111,AJ111,AM111,AP111),2)=AD111,"SPD",IF(LARGE((AA111,AD111,AG111,AJ111,AM111,AP111),2)=AG111,"AfD",IF(LARGE((AA111,AD111,AG111,AJ111,AM111,AP111),2)=AJ111,"Linke",IF(LARGE((AA111,AD111,AG111,AJ111,AM111,AP111),2)=AM111,"Grüne","FDP")))))</f>
        <v>CDU</v>
      </c>
      <c r="V111" s="148" t="str">
        <f>IF(LARGE((AA111,AD111,AG111,AJ111,AM111,AP111),3)=AA111,"CDU",IF(LARGE((AA111,AD111,AG111,AJ111,AM111,AP111),3)=AD111,"SPD",IF(LARGE((AA111,AD111,AG111,AJ111,AM111,AP111),3)=AG111,"AfD",IF(LARGE((AA111,AD111,AG111,AJ111,AM111,AP111),3)=AJ111,"Linke",IF(LARGE((AA111,AD111,AG111,AJ111,AM111,AP111),3)=AM111,"Grüne","FDP")))))</f>
        <v>Grüne</v>
      </c>
      <c r="W111" s="148" t="str">
        <f>IF(LARGE((AA111,AD111,AG111,AJ111,AM111,AP111),4)=AA111,"CDU",IF(LARGE((AA111,AD111,AG111,AJ111,AM111,AP111),4)=AD111,"SPD",IF(LARGE((AA111,AD111,AG111,AJ111,AM111,AP111),4)=AG111,"AfD",IF(LARGE((AA111,AD111,AG111,AJ111,AM111,AP111),4)=AJ111,"Linke",IF(LARGE((AA111,AD111,AG111,AJ111,AM111,AP111),4)=AM111,"Grüne","FDP")))))</f>
        <v>AfD</v>
      </c>
      <c r="X111" s="148">
        <f>(LARGE((AA111,AD111,AG111,AJ111,AM111,AP111),1))-(LARGE((AA111,AD111,AG111,AJ111,AM111,AP111),2))</f>
        <v>0.17725849119712955</v>
      </c>
      <c r="Y111" s="148">
        <f>(LARGE((AA111,AD111,AG111,AJ111,AM111,AP111),1))-(LARGE((AA111,AD111,AG111,AJ111,AM111,AP111),3))</f>
        <v>0.33169641499680724</v>
      </c>
      <c r="Z111" s="234">
        <f>(LARGE((AA111,AD111,AG111,AJ111,AM111,AP111),1))-(LARGE((AA111,AD111,AG111,AJ111,AM111,AP111),4))</f>
        <v>0.34728768206282118</v>
      </c>
      <c r="AA111" s="236">
        <v>0.25523003010308026</v>
      </c>
      <c r="AB111" s="94">
        <v>0.22649666816099204</v>
      </c>
      <c r="AC111" s="95">
        <f>IF(Tabelle1[[#This Row],[CDU ES 2021]]="","",Tabelle1[[#This Row],[CDU ES 2021]]/Tabelle1[[#This Row],[CDU ZS 2021]])</f>
        <v>1.126859976243292</v>
      </c>
      <c r="AD111" s="97">
        <v>0.43248852130020982</v>
      </c>
      <c r="AE111" s="97">
        <v>0.36804473858170794</v>
      </c>
      <c r="AF111" s="96">
        <f>IF(Tabelle1[[#This Row],[SPD ES 2021]]="","",Tabelle1[[#This Row],[SPD ES 2021]]/Tabelle1[[#This Row],[SPD ZS 2021]])</f>
        <v>1.1750976877616606</v>
      </c>
      <c r="AG111" s="99">
        <v>8.5200839237388637E-2</v>
      </c>
      <c r="AH111" s="99">
        <v>8.8063886208390008E-2</v>
      </c>
      <c r="AI111" s="98">
        <f>IF(Tabelle1[[#This Row],[AfD ES 2021]]="","",Tabelle1[[#This Row],[AfD ES 2021]]/Tabelle1[[#This Row],[AfD ZS 2021]])</f>
        <v>0.96748897766984299</v>
      </c>
      <c r="AJ111" s="100">
        <v>2.7944172469364793E-2</v>
      </c>
      <c r="AK111" s="100">
        <v>2.837191985350546E-2</v>
      </c>
      <c r="AL111" s="101">
        <f>IF(Tabelle1[[#This Row],[Linke ES 2021]]="","",Tabelle1[[#This Row],[Linke ES 2021]]/Tabelle1[[#This Row],[Linke ZS 2021]])</f>
        <v>0.98492356575271323</v>
      </c>
      <c r="AM111" s="103">
        <v>0.10079210630340256</v>
      </c>
      <c r="AN111" s="103">
        <v>0.13125242194682735</v>
      </c>
      <c r="AO111" s="102">
        <f>IF(Tabelle1[[#This Row],[Grüne ES 2021]]="","",Tabelle1[[#This Row],[Grüne ES 2021]]/Tabelle1[[#This Row],[Grüne ZS 2021]])</f>
        <v>0.76792568707216091</v>
      </c>
      <c r="AP111" s="104">
        <v>6.9191473834645911E-2</v>
      </c>
      <c r="AQ111" s="105">
        <v>0.10351875631605741</v>
      </c>
      <c r="AR111" s="215">
        <f>IF(Tabelle1[[#This Row],[FDP ES 2021]]="","",Tabelle1[[#This Row],[FDP ES 2021]]/Tabelle1[[#This Row],[FDP ZS 2021]])</f>
        <v>0.66839552847210171</v>
      </c>
      <c r="AS111" s="214">
        <v>131</v>
      </c>
      <c r="AT111" s="186">
        <v>32976</v>
      </c>
      <c r="AU111" s="186">
        <v>21942</v>
      </c>
      <c r="AV111" s="186">
        <v>7</v>
      </c>
      <c r="AW111" s="186">
        <v>627.5</v>
      </c>
      <c r="AX111" s="186">
        <v>7</v>
      </c>
      <c r="AY111" s="187">
        <v>14.3</v>
      </c>
      <c r="AZ111" s="114" t="s">
        <v>2039</v>
      </c>
      <c r="BA111" s="6"/>
      <c r="BB111" s="6"/>
      <c r="BC111" s="6"/>
      <c r="BD111" s="6"/>
      <c r="BE111" s="6"/>
      <c r="BF111" s="6"/>
      <c r="BG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 ht="16.5" customHeight="1">
      <c r="A112" s="90">
        <f>SUBTOTAL(103,$B$2:$B112)</f>
        <v>111</v>
      </c>
      <c r="B112" s="44" t="s">
        <v>697</v>
      </c>
      <c r="C112" s="201" t="s">
        <v>992</v>
      </c>
      <c r="D112" s="199" t="s">
        <v>8</v>
      </c>
      <c r="E112" s="189" t="s">
        <v>574</v>
      </c>
      <c r="F112" s="198" t="s">
        <v>63</v>
      </c>
      <c r="G112" s="219" t="str">
        <f>""</f>
        <v/>
      </c>
      <c r="H112" s="8"/>
      <c r="I112" s="8"/>
      <c r="J112" s="8" t="s">
        <v>927</v>
      </c>
      <c r="K112" s="11"/>
      <c r="L112" s="11" t="s">
        <v>921</v>
      </c>
      <c r="M112" s="53"/>
      <c r="N112" s="53"/>
      <c r="O112" s="9"/>
      <c r="P112" s="54"/>
      <c r="Q112" s="121" t="str">
        <f>""</f>
        <v/>
      </c>
      <c r="R112" s="55"/>
      <c r="S112" s="57"/>
      <c r="T112" s="147" t="str">
        <f>IF(MAX((AA112,AD112,AG112,AJ112,AM112,AP112))=AA112,"CDU",IF(MAX(AA112,AD112,AG112,AJ112,AM112,AP112)=AD112,"SPD",IF(MAX(AA112,AD112,AG112,AJ112,AM112,AP112)=AG112,"AfD",IF(MAX(AA112,AD112,AG112,AJ112,AM112,AP112)=AJ112,"Linke",IF(MAX(AA112,AD112,AG112,AJ112,AM112,AP112)=AM112,"Grüne","FDP")))))</f>
        <v>SPD</v>
      </c>
      <c r="U112" s="148" t="str">
        <f>IF(LARGE((AA112,AD112,AG112,AJ112,AM112,AP112),2)=AA112,"CDU",IF(LARGE((AA112,AD112,AG112,AJ112,AM112,AP112),2)=AD112,"SPD",IF(LARGE((AA112,AD112,AG112,AJ112,AM112,AP112),2)=AG112,"AfD",IF(LARGE((AA112,AD112,AG112,AJ112,AM112,AP112),2)=AJ112,"Linke",IF(LARGE((AA112,AD112,AG112,AJ112,AM112,AP112),2)=AM112,"Grüne","FDP")))))</f>
        <v>CDU</v>
      </c>
      <c r="V112" s="148" t="str">
        <f>IF(LARGE((AA112,AD112,AG112,AJ112,AM112,AP112),3)=AA112,"CDU",IF(LARGE((AA112,AD112,AG112,AJ112,AM112,AP112),3)=AD112,"SPD",IF(LARGE((AA112,AD112,AG112,AJ112,AM112,AP112),3)=AG112,"AfD",IF(LARGE((AA112,AD112,AG112,AJ112,AM112,AP112),3)=AJ112,"Linke",IF(LARGE((AA112,AD112,AG112,AJ112,AM112,AP112),3)=AM112,"Grüne","FDP")))))</f>
        <v>Grüne</v>
      </c>
      <c r="W112" s="148" t="str">
        <f>IF(LARGE((AA112,AD112,AG112,AJ112,AM112,AP112),4)=AA112,"CDU",IF(LARGE((AA112,AD112,AG112,AJ112,AM112,AP112),4)=AD112,"SPD",IF(LARGE((AA112,AD112,AG112,AJ112,AM112,AP112),4)=AG112,"AfD",IF(LARGE((AA112,AD112,AG112,AJ112,AM112,AP112),4)=AJ112,"Linke",IF(LARGE((AA112,AD112,AG112,AJ112,AM112,AP112),4)=AM112,"Grüne","FDP")))))</f>
        <v>AfD</v>
      </c>
      <c r="X112" s="148">
        <f>(LARGE((AA112,AD112,AG112,AJ112,AM112,AP112),1))-(LARGE((AA112,AD112,AG112,AJ112,AM112,AP112),2))</f>
        <v>0.17725849119712955</v>
      </c>
      <c r="Y112" s="148">
        <f>(LARGE((AA112,AD112,AG112,AJ112,AM112,AP112),1))-(LARGE((AA112,AD112,AG112,AJ112,AM112,AP112),3))</f>
        <v>0.33169641499680724</v>
      </c>
      <c r="Z112" s="234">
        <f>(LARGE((AA112,AD112,AG112,AJ112,AM112,AP112),1))-(LARGE((AA112,AD112,AG112,AJ112,AM112,AP112),4))</f>
        <v>0.34728768206282118</v>
      </c>
      <c r="AA112" s="236">
        <v>0.25523003010308026</v>
      </c>
      <c r="AB112" s="94">
        <v>0.22649666816099204</v>
      </c>
      <c r="AC112" s="95">
        <f>IF(Tabelle1[[#This Row],[CDU ES 2021]]="","",Tabelle1[[#This Row],[CDU ES 2021]]/Tabelle1[[#This Row],[CDU ZS 2021]])</f>
        <v>1.126859976243292</v>
      </c>
      <c r="AD112" s="97">
        <v>0.43248852130020982</v>
      </c>
      <c r="AE112" s="97">
        <v>0.36804473858170794</v>
      </c>
      <c r="AF112" s="96">
        <f>IF(Tabelle1[[#This Row],[SPD ES 2021]]="","",Tabelle1[[#This Row],[SPD ES 2021]]/Tabelle1[[#This Row],[SPD ZS 2021]])</f>
        <v>1.1750976877616606</v>
      </c>
      <c r="AG112" s="99">
        <v>8.5200839237388637E-2</v>
      </c>
      <c r="AH112" s="99">
        <v>8.8063886208390008E-2</v>
      </c>
      <c r="AI112" s="98">
        <f>IF(Tabelle1[[#This Row],[AfD ES 2021]]="","",Tabelle1[[#This Row],[AfD ES 2021]]/Tabelle1[[#This Row],[AfD ZS 2021]])</f>
        <v>0.96748897766984299</v>
      </c>
      <c r="AJ112" s="100">
        <v>2.7944172469364793E-2</v>
      </c>
      <c r="AK112" s="100">
        <v>2.837191985350546E-2</v>
      </c>
      <c r="AL112" s="101">
        <f>IF(Tabelle1[[#This Row],[Linke ES 2021]]="","",Tabelle1[[#This Row],[Linke ES 2021]]/Tabelle1[[#This Row],[Linke ZS 2021]])</f>
        <v>0.98492356575271323</v>
      </c>
      <c r="AM112" s="103">
        <v>0.10079210630340256</v>
      </c>
      <c r="AN112" s="103">
        <v>0.13125242194682735</v>
      </c>
      <c r="AO112" s="102">
        <f>IF(Tabelle1[[#This Row],[Grüne ES 2021]]="","",Tabelle1[[#This Row],[Grüne ES 2021]]/Tabelle1[[#This Row],[Grüne ZS 2021]])</f>
        <v>0.76792568707216091</v>
      </c>
      <c r="AP112" s="104">
        <v>6.9191473834645911E-2</v>
      </c>
      <c r="AQ112" s="105">
        <v>0.10351875631605741</v>
      </c>
      <c r="AR112" s="215">
        <f>IF(Tabelle1[[#This Row],[FDP ES 2021]]="","",Tabelle1[[#This Row],[FDP ES 2021]]/Tabelle1[[#This Row],[FDP ZS 2021]])</f>
        <v>0.66839552847210171</v>
      </c>
      <c r="AS112" s="214">
        <v>131</v>
      </c>
      <c r="AT112" s="186">
        <v>32976</v>
      </c>
      <c r="AU112" s="186">
        <v>21942</v>
      </c>
      <c r="AV112" s="186">
        <v>7</v>
      </c>
      <c r="AW112" s="186">
        <v>627.5</v>
      </c>
      <c r="AX112" s="186">
        <v>7</v>
      </c>
      <c r="AY112" s="187">
        <v>14.3</v>
      </c>
      <c r="AZ112" s="114" t="s">
        <v>2155</v>
      </c>
      <c r="BA112" s="6"/>
      <c r="BB112" s="6"/>
      <c r="BC112" s="6"/>
      <c r="BD112" s="6"/>
      <c r="BE112" s="6"/>
      <c r="BF112" s="6"/>
      <c r="BG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ht="16.5" customHeight="1">
      <c r="A113" s="90">
        <f>SUBTOTAL(103,$B$2:$B113)</f>
        <v>112</v>
      </c>
      <c r="B113" s="45" t="s">
        <v>932</v>
      </c>
      <c r="C113" s="203" t="s">
        <v>991</v>
      </c>
      <c r="D113" s="199" t="s">
        <v>8</v>
      </c>
      <c r="E113" s="189" t="s">
        <v>574</v>
      </c>
      <c r="F113" s="198" t="s">
        <v>63</v>
      </c>
      <c r="G113" s="219" t="str">
        <f>""</f>
        <v/>
      </c>
      <c r="H113" s="8"/>
      <c r="I113" s="8"/>
      <c r="J113" s="8" t="s">
        <v>927</v>
      </c>
      <c r="K113" s="11"/>
      <c r="L113" s="11" t="s">
        <v>921</v>
      </c>
      <c r="M113" s="53"/>
      <c r="N113" s="53"/>
      <c r="O113" s="9"/>
      <c r="P113" s="54"/>
      <c r="Q113" s="121" t="str">
        <f>""</f>
        <v/>
      </c>
      <c r="R113" s="58" t="s">
        <v>631</v>
      </c>
      <c r="S113" s="57"/>
      <c r="T113" s="147" t="str">
        <f>IF(MAX((AA113,AD113,AG113,AJ113,AM113,AP113))=AA113,"CDU",IF(MAX(AA113,AD113,AG113,AJ113,AM113,AP113)=AD113,"SPD",IF(MAX(AA113,AD113,AG113,AJ113,AM113,AP113)=AG113,"AfD",IF(MAX(AA113,AD113,AG113,AJ113,AM113,AP113)=AJ113,"Linke",IF(MAX(AA113,AD113,AG113,AJ113,AM113,AP113)=AM113,"Grüne","FDP")))))</f>
        <v>SPD</v>
      </c>
      <c r="U113" s="148" t="str">
        <f>IF(LARGE((AA113,AD113,AG113,AJ113,AM113,AP113),2)=AA113,"CDU",IF(LARGE((AA113,AD113,AG113,AJ113,AM113,AP113),2)=AD113,"SPD",IF(LARGE((AA113,AD113,AG113,AJ113,AM113,AP113),2)=AG113,"AfD",IF(LARGE((AA113,AD113,AG113,AJ113,AM113,AP113),2)=AJ113,"Linke",IF(LARGE((AA113,AD113,AG113,AJ113,AM113,AP113),2)=AM113,"Grüne","FDP")))))</f>
        <v>CDU</v>
      </c>
      <c r="V113" s="148" t="str">
        <f>IF(LARGE((AA113,AD113,AG113,AJ113,AM113,AP113),3)=AA113,"CDU",IF(LARGE((AA113,AD113,AG113,AJ113,AM113,AP113),3)=AD113,"SPD",IF(LARGE((AA113,AD113,AG113,AJ113,AM113,AP113),3)=AG113,"AfD",IF(LARGE((AA113,AD113,AG113,AJ113,AM113,AP113),3)=AJ113,"Linke",IF(LARGE((AA113,AD113,AG113,AJ113,AM113,AP113),3)=AM113,"Grüne","FDP")))))</f>
        <v>Grüne</v>
      </c>
      <c r="W113" s="148" t="str">
        <f>IF(LARGE((AA113,AD113,AG113,AJ113,AM113,AP113),4)=AA113,"CDU",IF(LARGE((AA113,AD113,AG113,AJ113,AM113,AP113),4)=AD113,"SPD",IF(LARGE((AA113,AD113,AG113,AJ113,AM113,AP113),4)=AG113,"AfD",IF(LARGE((AA113,AD113,AG113,AJ113,AM113,AP113),4)=AJ113,"Linke",IF(LARGE((AA113,AD113,AG113,AJ113,AM113,AP113),4)=AM113,"Grüne","FDP")))))</f>
        <v>AfD</v>
      </c>
      <c r="X113" s="148">
        <f>(LARGE((AA113,AD113,AG113,AJ113,AM113,AP113),1))-(LARGE((AA113,AD113,AG113,AJ113,AM113,AP113),2))</f>
        <v>0.17725849119712955</v>
      </c>
      <c r="Y113" s="148">
        <f>(LARGE((AA113,AD113,AG113,AJ113,AM113,AP113),1))-(LARGE((AA113,AD113,AG113,AJ113,AM113,AP113),3))</f>
        <v>0.33169641499680724</v>
      </c>
      <c r="Z113" s="234">
        <f>(LARGE((AA113,AD113,AG113,AJ113,AM113,AP113),1))-(LARGE((AA113,AD113,AG113,AJ113,AM113,AP113),4))</f>
        <v>0.34728768206282118</v>
      </c>
      <c r="AA113" s="236">
        <v>0.25523003010308026</v>
      </c>
      <c r="AB113" s="94">
        <v>0.22649666816099204</v>
      </c>
      <c r="AC113" s="95">
        <f>IF(Tabelle1[[#This Row],[CDU ES 2021]]="","",Tabelle1[[#This Row],[CDU ES 2021]]/Tabelle1[[#This Row],[CDU ZS 2021]])</f>
        <v>1.126859976243292</v>
      </c>
      <c r="AD113" s="97">
        <v>0.43248852130020982</v>
      </c>
      <c r="AE113" s="97">
        <v>0.36804473858170794</v>
      </c>
      <c r="AF113" s="96">
        <f>IF(Tabelle1[[#This Row],[SPD ES 2021]]="","",Tabelle1[[#This Row],[SPD ES 2021]]/Tabelle1[[#This Row],[SPD ZS 2021]])</f>
        <v>1.1750976877616606</v>
      </c>
      <c r="AG113" s="99">
        <v>8.5200839237388637E-2</v>
      </c>
      <c r="AH113" s="99">
        <v>8.8063886208390008E-2</v>
      </c>
      <c r="AI113" s="98">
        <f>IF(Tabelle1[[#This Row],[AfD ES 2021]]="","",Tabelle1[[#This Row],[AfD ES 2021]]/Tabelle1[[#This Row],[AfD ZS 2021]])</f>
        <v>0.96748897766984299</v>
      </c>
      <c r="AJ113" s="100">
        <v>2.7944172469364793E-2</v>
      </c>
      <c r="AK113" s="100">
        <v>2.837191985350546E-2</v>
      </c>
      <c r="AL113" s="101">
        <f>IF(Tabelle1[[#This Row],[Linke ES 2021]]="","",Tabelle1[[#This Row],[Linke ES 2021]]/Tabelle1[[#This Row],[Linke ZS 2021]])</f>
        <v>0.98492356575271323</v>
      </c>
      <c r="AM113" s="103">
        <v>0.10079210630340256</v>
      </c>
      <c r="AN113" s="103">
        <v>0.13125242194682735</v>
      </c>
      <c r="AO113" s="102">
        <f>IF(Tabelle1[[#This Row],[Grüne ES 2021]]="","",Tabelle1[[#This Row],[Grüne ES 2021]]/Tabelle1[[#This Row],[Grüne ZS 2021]])</f>
        <v>0.76792568707216091</v>
      </c>
      <c r="AP113" s="104">
        <v>6.9191473834645911E-2</v>
      </c>
      <c r="AQ113" s="105">
        <v>0.10351875631605741</v>
      </c>
      <c r="AR113" s="215">
        <f>IF(Tabelle1[[#This Row],[FDP ES 2021]]="","",Tabelle1[[#This Row],[FDP ES 2021]]/Tabelle1[[#This Row],[FDP ZS 2021]])</f>
        <v>0.66839552847210171</v>
      </c>
      <c r="AS113" s="214">
        <v>131</v>
      </c>
      <c r="AT113" s="186">
        <v>32976</v>
      </c>
      <c r="AU113" s="186">
        <v>21942</v>
      </c>
      <c r="AV113" s="186">
        <v>7</v>
      </c>
      <c r="AW113" s="186">
        <v>627.5</v>
      </c>
      <c r="AX113" s="186">
        <v>7</v>
      </c>
      <c r="AY113" s="187">
        <v>14.3</v>
      </c>
      <c r="AZ113" s="114" t="s">
        <v>1575</v>
      </c>
      <c r="BA113" s="6"/>
      <c r="BB113" s="6"/>
      <c r="BC113" s="6"/>
      <c r="BD113" s="6"/>
      <c r="BE113" s="6"/>
      <c r="BF113" s="6"/>
      <c r="BG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6.5" customHeight="1">
      <c r="A114" s="90">
        <f>SUBTOTAL(103,$B$2:$B114)</f>
        <v>113</v>
      </c>
      <c r="B114" s="47" t="s">
        <v>751</v>
      </c>
      <c r="C114" s="205" t="s">
        <v>993</v>
      </c>
      <c r="D114" s="199" t="s">
        <v>8</v>
      </c>
      <c r="E114" s="189" t="s">
        <v>573</v>
      </c>
      <c r="F114" s="198" t="s">
        <v>64</v>
      </c>
      <c r="G114" s="219" t="str">
        <f>""</f>
        <v/>
      </c>
      <c r="H114" s="8"/>
      <c r="I114" s="8"/>
      <c r="J114" s="8" t="s">
        <v>927</v>
      </c>
      <c r="K114" s="11"/>
      <c r="L114" s="11" t="s">
        <v>921</v>
      </c>
      <c r="M114" s="53"/>
      <c r="N114" s="53"/>
      <c r="O114" s="9"/>
      <c r="P114" s="174" t="s">
        <v>1428</v>
      </c>
      <c r="Q114" s="121" t="str">
        <f>""</f>
        <v/>
      </c>
      <c r="R114" s="55"/>
      <c r="S114" s="57"/>
      <c r="T114" s="147" t="str">
        <f>IF(MAX((AA114,AD114,AG114,AJ114,AM114,AP114))=AA114,"CDU",IF(MAX(AA114,AD114,AG114,AJ114,AM114,AP114)=AD114,"SPD",IF(MAX(AA114,AD114,AG114,AJ114,AM114,AP114)=AG114,"AfD",IF(MAX(AA114,AD114,AG114,AJ114,AM114,AP114)=AJ114,"Linke",IF(MAX(AA114,AD114,AG114,AJ114,AM114,AP114)=AM114,"Grüne","FDP")))))</f>
        <v>SPD</v>
      </c>
      <c r="U114" s="148" t="str">
        <f>IF(LARGE((AA114,AD114,AG114,AJ114,AM114,AP114),2)=AA114,"CDU",IF(LARGE((AA114,AD114,AG114,AJ114,AM114,AP114),2)=AD114,"SPD",IF(LARGE((AA114,AD114,AG114,AJ114,AM114,AP114),2)=AG114,"AfD",IF(LARGE((AA114,AD114,AG114,AJ114,AM114,AP114),2)=AJ114,"Linke",IF(LARGE((AA114,AD114,AG114,AJ114,AM114,AP114),2)=AM114,"Grüne","FDP")))))</f>
        <v>CDU</v>
      </c>
      <c r="V114" s="148" t="str">
        <f>IF(LARGE((AA114,AD114,AG114,AJ114,AM114,AP114),3)=AA114,"CDU",IF(LARGE((AA114,AD114,AG114,AJ114,AM114,AP114),3)=AD114,"SPD",IF(LARGE((AA114,AD114,AG114,AJ114,AM114,AP114),3)=AG114,"AfD",IF(LARGE((AA114,AD114,AG114,AJ114,AM114,AP114),3)=AJ114,"Linke",IF(LARGE((AA114,AD114,AG114,AJ114,AM114,AP114),3)=AM114,"Grüne","FDP")))))</f>
        <v>Grüne</v>
      </c>
      <c r="W114" s="148" t="str">
        <f>IF(LARGE((AA114,AD114,AG114,AJ114,AM114,AP114),4)=AA114,"CDU",IF(LARGE((AA114,AD114,AG114,AJ114,AM114,AP114),4)=AD114,"SPD",IF(LARGE((AA114,AD114,AG114,AJ114,AM114,AP114),4)=AG114,"AfD",IF(LARGE((AA114,AD114,AG114,AJ114,AM114,AP114),4)=AJ114,"Linke",IF(LARGE((AA114,AD114,AG114,AJ114,AM114,AP114),4)=AM114,"Grüne","FDP")))))</f>
        <v>AfD</v>
      </c>
      <c r="X114" s="148">
        <f>(LARGE((AA114,AD114,AG114,AJ114,AM114,AP114),1))-(LARGE((AA114,AD114,AG114,AJ114,AM114,AP114),2))</f>
        <v>0.15242163655401342</v>
      </c>
      <c r="Y114" s="148">
        <f>(LARGE((AA114,AD114,AG114,AJ114,AM114,AP114),1))-(LARGE((AA114,AD114,AG114,AJ114,AM114,AP114),3))</f>
        <v>0.28296054536948334</v>
      </c>
      <c r="Z114" s="234">
        <f>(LARGE((AA114,AD114,AG114,AJ114,AM114,AP114),1))-(LARGE((AA114,AD114,AG114,AJ114,AM114,AP114),4))</f>
        <v>0.33256288012119323</v>
      </c>
      <c r="AA114" s="236">
        <v>0.254644997438011</v>
      </c>
      <c r="AB114" s="94">
        <v>0.22676613137381904</v>
      </c>
      <c r="AC114" s="95">
        <f>IF(Tabelle1[[#This Row],[CDU ES 2021]]="","",Tabelle1[[#This Row],[CDU ES 2021]]/Tabelle1[[#This Row],[CDU ZS 2021]])</f>
        <v>1.1229410489798155</v>
      </c>
      <c r="AD114" s="97">
        <v>0.40706663399202442</v>
      </c>
      <c r="AE114" s="97">
        <v>0.34632479396064592</v>
      </c>
      <c r="AF114" s="96">
        <f>IF(Tabelle1[[#This Row],[SPD ES 2021]]="","",Tabelle1[[#This Row],[SPD ES 2021]]/Tabelle1[[#This Row],[SPD ZS 2021]])</f>
        <v>1.1753898106361995</v>
      </c>
      <c r="AG114" s="99">
        <v>7.4503753870831205E-2</v>
      </c>
      <c r="AH114" s="99">
        <v>7.7334554307283407E-2</v>
      </c>
      <c r="AI114" s="98">
        <f>IF(Tabelle1[[#This Row],[AfD ES 2021]]="","",Tabelle1[[#This Row],[AfD ES 2021]]/Tabelle1[[#This Row],[AfD ZS 2021]])</f>
        <v>0.96339539987255607</v>
      </c>
      <c r="AJ114" s="100">
        <v>2.2807271593111592E-2</v>
      </c>
      <c r="AK114" s="100">
        <v>2.7885109329283272E-2</v>
      </c>
      <c r="AL114" s="101">
        <f>IF(Tabelle1[[#This Row],[Linke ES 2021]]="","",Tabelle1[[#This Row],[Linke ES 2021]]/Tabelle1[[#This Row],[Linke ZS 2021]])</f>
        <v>0.81790145858100549</v>
      </c>
      <c r="AM114" s="103">
        <v>0.12410608862254105</v>
      </c>
      <c r="AN114" s="103">
        <v>0.16305027583588325</v>
      </c>
      <c r="AO114" s="102">
        <f>IF(Tabelle1[[#This Row],[Grüne ES 2021]]="","",Tabelle1[[#This Row],[Grüne ES 2021]]/Tabelle1[[#This Row],[Grüne ZS 2021]])</f>
        <v>0.76115227641478445</v>
      </c>
      <c r="AP114" s="104">
        <v>6.6182859179717959E-2</v>
      </c>
      <c r="AQ114" s="105">
        <v>0.10229379313425502</v>
      </c>
      <c r="AR114" s="215">
        <f>IF(Tabelle1[[#This Row],[FDP ES 2021]]="","",Tabelle1[[#This Row],[FDP ES 2021]]/Tabelle1[[#This Row],[FDP ZS 2021]])</f>
        <v>0.64698802490251361</v>
      </c>
      <c r="AS114" s="214">
        <v>327.8</v>
      </c>
      <c r="AT114" s="186">
        <v>45583</v>
      </c>
      <c r="AU114" s="186">
        <v>21859</v>
      </c>
      <c r="AV114" s="186">
        <v>8.1999999999999993</v>
      </c>
      <c r="AW114" s="186">
        <v>505.4</v>
      </c>
      <c r="AX114" s="186">
        <v>7</v>
      </c>
      <c r="AY114" s="187">
        <v>12.7</v>
      </c>
      <c r="AZ114" s="114" t="s">
        <v>1715</v>
      </c>
      <c r="BA114" s="6"/>
      <c r="BB114" s="6"/>
      <c r="BC114" s="6"/>
      <c r="BD114" s="6"/>
      <c r="BE114" s="6"/>
      <c r="BF114" s="6"/>
      <c r="BG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6.5" customHeight="1">
      <c r="A115" s="90">
        <f>SUBTOTAL(103,$B$2:$B115)</f>
        <v>114</v>
      </c>
      <c r="B115" s="44" t="s">
        <v>697</v>
      </c>
      <c r="C115" s="201" t="s">
        <v>994</v>
      </c>
      <c r="D115" s="199" t="s">
        <v>8</v>
      </c>
      <c r="E115" s="189" t="s">
        <v>573</v>
      </c>
      <c r="F115" s="198" t="s">
        <v>64</v>
      </c>
      <c r="G115" s="219" t="str">
        <f>""</f>
        <v/>
      </c>
      <c r="H115" s="13" t="s">
        <v>2177</v>
      </c>
      <c r="I115" s="8"/>
      <c r="J115" s="8" t="s">
        <v>927</v>
      </c>
      <c r="K115" s="11"/>
      <c r="L115" s="11" t="s">
        <v>921</v>
      </c>
      <c r="M115" s="73" t="s">
        <v>631</v>
      </c>
      <c r="N115" s="76" t="s">
        <v>631</v>
      </c>
      <c r="O115" s="9"/>
      <c r="P115" s="159" t="s">
        <v>1428</v>
      </c>
      <c r="Q115" s="121" t="str">
        <f>""</f>
        <v/>
      </c>
      <c r="R115" s="55"/>
      <c r="S115" s="57"/>
      <c r="T115" s="147" t="str">
        <f>IF(MAX((AA115,AD115,AG115,AJ115,AM115,AP115))=AA115,"CDU",IF(MAX(AA115,AD115,AG115,AJ115,AM115,AP115)=AD115,"SPD",IF(MAX(AA115,AD115,AG115,AJ115,AM115,AP115)=AG115,"AfD",IF(MAX(AA115,AD115,AG115,AJ115,AM115,AP115)=AJ115,"Linke",IF(MAX(AA115,AD115,AG115,AJ115,AM115,AP115)=AM115,"Grüne","FDP")))))</f>
        <v>SPD</v>
      </c>
      <c r="U115" s="148" t="str">
        <f>IF(LARGE((AA115,AD115,AG115,AJ115,AM115,AP115),2)=AA115,"CDU",IF(LARGE((AA115,AD115,AG115,AJ115,AM115,AP115),2)=AD115,"SPD",IF(LARGE((AA115,AD115,AG115,AJ115,AM115,AP115),2)=AG115,"AfD",IF(LARGE((AA115,AD115,AG115,AJ115,AM115,AP115),2)=AJ115,"Linke",IF(LARGE((AA115,AD115,AG115,AJ115,AM115,AP115),2)=AM115,"Grüne","FDP")))))</f>
        <v>CDU</v>
      </c>
      <c r="V115" s="148" t="str">
        <f>IF(LARGE((AA115,AD115,AG115,AJ115,AM115,AP115),3)=AA115,"CDU",IF(LARGE((AA115,AD115,AG115,AJ115,AM115,AP115),3)=AD115,"SPD",IF(LARGE((AA115,AD115,AG115,AJ115,AM115,AP115),3)=AG115,"AfD",IF(LARGE((AA115,AD115,AG115,AJ115,AM115,AP115),3)=AJ115,"Linke",IF(LARGE((AA115,AD115,AG115,AJ115,AM115,AP115),3)=AM115,"Grüne","FDP")))))</f>
        <v>Grüne</v>
      </c>
      <c r="W115" s="148" t="str">
        <f>IF(LARGE((AA115,AD115,AG115,AJ115,AM115,AP115),4)=AA115,"CDU",IF(LARGE((AA115,AD115,AG115,AJ115,AM115,AP115),4)=AD115,"SPD",IF(LARGE((AA115,AD115,AG115,AJ115,AM115,AP115),4)=AG115,"AfD",IF(LARGE((AA115,AD115,AG115,AJ115,AM115,AP115),4)=AJ115,"Linke",IF(LARGE((AA115,AD115,AG115,AJ115,AM115,AP115),4)=AM115,"Grüne","FDP")))))</f>
        <v>AfD</v>
      </c>
      <c r="X115" s="148">
        <f>(LARGE((AA115,AD115,AG115,AJ115,AM115,AP115),1))-(LARGE((AA115,AD115,AG115,AJ115,AM115,AP115),2))</f>
        <v>0.15242163655401342</v>
      </c>
      <c r="Y115" s="148">
        <f>(LARGE((AA115,AD115,AG115,AJ115,AM115,AP115),1))-(LARGE((AA115,AD115,AG115,AJ115,AM115,AP115),3))</f>
        <v>0.28296054536948334</v>
      </c>
      <c r="Z115" s="234">
        <f>(LARGE((AA115,AD115,AG115,AJ115,AM115,AP115),1))-(LARGE((AA115,AD115,AG115,AJ115,AM115,AP115),4))</f>
        <v>0.33256288012119323</v>
      </c>
      <c r="AA115" s="236">
        <v>0.254644997438011</v>
      </c>
      <c r="AB115" s="94">
        <v>0.22676613137381904</v>
      </c>
      <c r="AC115" s="95">
        <f>IF(Tabelle1[[#This Row],[CDU ES 2021]]="","",Tabelle1[[#This Row],[CDU ES 2021]]/Tabelle1[[#This Row],[CDU ZS 2021]])</f>
        <v>1.1229410489798155</v>
      </c>
      <c r="AD115" s="97">
        <v>0.40706663399202442</v>
      </c>
      <c r="AE115" s="97">
        <v>0.34632479396064592</v>
      </c>
      <c r="AF115" s="96">
        <f>IF(Tabelle1[[#This Row],[SPD ES 2021]]="","",Tabelle1[[#This Row],[SPD ES 2021]]/Tabelle1[[#This Row],[SPD ZS 2021]])</f>
        <v>1.1753898106361995</v>
      </c>
      <c r="AG115" s="99">
        <v>7.4503753870831205E-2</v>
      </c>
      <c r="AH115" s="99">
        <v>7.7334554307283407E-2</v>
      </c>
      <c r="AI115" s="98">
        <f>IF(Tabelle1[[#This Row],[AfD ES 2021]]="","",Tabelle1[[#This Row],[AfD ES 2021]]/Tabelle1[[#This Row],[AfD ZS 2021]])</f>
        <v>0.96339539987255607</v>
      </c>
      <c r="AJ115" s="100">
        <v>2.2807271593111592E-2</v>
      </c>
      <c r="AK115" s="100">
        <v>2.7885109329283272E-2</v>
      </c>
      <c r="AL115" s="101">
        <f>IF(Tabelle1[[#This Row],[Linke ES 2021]]="","",Tabelle1[[#This Row],[Linke ES 2021]]/Tabelle1[[#This Row],[Linke ZS 2021]])</f>
        <v>0.81790145858100549</v>
      </c>
      <c r="AM115" s="103">
        <v>0.12410608862254105</v>
      </c>
      <c r="AN115" s="103">
        <v>0.16305027583588325</v>
      </c>
      <c r="AO115" s="102">
        <f>IF(Tabelle1[[#This Row],[Grüne ES 2021]]="","",Tabelle1[[#This Row],[Grüne ES 2021]]/Tabelle1[[#This Row],[Grüne ZS 2021]])</f>
        <v>0.76115227641478445</v>
      </c>
      <c r="AP115" s="104">
        <v>6.6182859179717959E-2</v>
      </c>
      <c r="AQ115" s="105">
        <v>0.10229379313425502</v>
      </c>
      <c r="AR115" s="215">
        <f>IF(Tabelle1[[#This Row],[FDP ES 2021]]="","",Tabelle1[[#This Row],[FDP ES 2021]]/Tabelle1[[#This Row],[FDP ZS 2021]])</f>
        <v>0.64698802490251361</v>
      </c>
      <c r="AS115" s="214">
        <v>327.8</v>
      </c>
      <c r="AT115" s="186">
        <v>45583</v>
      </c>
      <c r="AU115" s="186">
        <v>21859</v>
      </c>
      <c r="AV115" s="186">
        <v>8.1999999999999993</v>
      </c>
      <c r="AW115" s="186">
        <v>505.4</v>
      </c>
      <c r="AX115" s="186">
        <v>7</v>
      </c>
      <c r="AY115" s="187">
        <v>12.7</v>
      </c>
      <c r="AZ115" s="117" t="s">
        <v>2159</v>
      </c>
      <c r="BA115" s="6"/>
      <c r="BB115" s="6"/>
      <c r="BC115" s="6"/>
      <c r="BD115" s="6"/>
      <c r="BE115" s="6"/>
      <c r="BF115" s="6"/>
      <c r="BG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6.5" customHeight="1">
      <c r="A116" s="90">
        <f>SUBTOTAL(103,$B$2:$B116)</f>
        <v>115</v>
      </c>
      <c r="B116" s="48" t="s">
        <v>669</v>
      </c>
      <c r="C116" s="206" t="s">
        <v>1358</v>
      </c>
      <c r="D116" s="199" t="s">
        <v>8</v>
      </c>
      <c r="E116" s="190" t="s">
        <v>573</v>
      </c>
      <c r="F116" s="198" t="s">
        <v>64</v>
      </c>
      <c r="G116" s="223" t="s">
        <v>2184</v>
      </c>
      <c r="H116" s="8"/>
      <c r="I116" s="8"/>
      <c r="J116" s="8" t="s">
        <v>924</v>
      </c>
      <c r="K116" s="8"/>
      <c r="L116" s="8" t="s">
        <v>922</v>
      </c>
      <c r="M116" s="67"/>
      <c r="N116" s="67"/>
      <c r="O116" s="9"/>
      <c r="P116" s="169" t="s">
        <v>1428</v>
      </c>
      <c r="Q116" s="121" t="str">
        <f>""</f>
        <v/>
      </c>
      <c r="R116" s="55"/>
      <c r="S116" s="57" t="s">
        <v>615</v>
      </c>
      <c r="T116" s="147" t="str">
        <f>IF(MAX((AA116,AD116,AG116,AJ116,AM116,AP116))=AA116,"CDU",IF(MAX(AA116,AD116,AG116,AJ116,AM116,AP116)=AD116,"SPD",IF(MAX(AA116,AD116,AG116,AJ116,AM116,AP116)=AG116,"AfD",IF(MAX(AA116,AD116,AG116,AJ116,AM116,AP116)=AJ116,"Linke",IF(MAX(AA116,AD116,AG116,AJ116,AM116,AP116)=AM116,"Grüne","FDP")))))</f>
        <v>SPD</v>
      </c>
      <c r="U116" s="148" t="str">
        <f>IF(LARGE((AA116,AD116,AG116,AJ116,AM116,AP116),2)=AA116,"CDU",IF(LARGE((AA116,AD116,AG116,AJ116,AM116,AP116),2)=AD116,"SPD",IF(LARGE((AA116,AD116,AG116,AJ116,AM116,AP116),2)=AG116,"AfD",IF(LARGE((AA116,AD116,AG116,AJ116,AM116,AP116),2)=AJ116,"Linke",IF(LARGE((AA116,AD116,AG116,AJ116,AM116,AP116),2)=AM116,"Grüne","FDP")))))</f>
        <v>CDU</v>
      </c>
      <c r="V116" s="148" t="str">
        <f>IF(LARGE((AA116,AD116,AG116,AJ116,AM116,AP116),3)=AA116,"CDU",IF(LARGE((AA116,AD116,AG116,AJ116,AM116,AP116),3)=AD116,"SPD",IF(LARGE((AA116,AD116,AG116,AJ116,AM116,AP116),3)=AG116,"AfD",IF(LARGE((AA116,AD116,AG116,AJ116,AM116,AP116),3)=AJ116,"Linke",IF(LARGE((AA116,AD116,AG116,AJ116,AM116,AP116),3)=AM116,"Grüne","FDP")))))</f>
        <v>Grüne</v>
      </c>
      <c r="W116" s="148" t="str">
        <f>IF(LARGE((AA116,AD116,AG116,AJ116,AM116,AP116),4)=AA116,"CDU",IF(LARGE((AA116,AD116,AG116,AJ116,AM116,AP116),4)=AD116,"SPD",IF(LARGE((AA116,AD116,AG116,AJ116,AM116,AP116),4)=AG116,"AfD",IF(LARGE((AA116,AD116,AG116,AJ116,AM116,AP116),4)=AJ116,"Linke",IF(LARGE((AA116,AD116,AG116,AJ116,AM116,AP116),4)=AM116,"Grüne","FDP")))))</f>
        <v>AfD</v>
      </c>
      <c r="X116" s="148">
        <f>(LARGE((AA116,AD116,AG116,AJ116,AM116,AP116),1))-(LARGE((AA116,AD116,AG116,AJ116,AM116,AP116),2))</f>
        <v>0.15242163655401342</v>
      </c>
      <c r="Y116" s="148">
        <f>(LARGE((AA116,AD116,AG116,AJ116,AM116,AP116),1))-(LARGE((AA116,AD116,AG116,AJ116,AM116,AP116),3))</f>
        <v>0.28296054536948334</v>
      </c>
      <c r="Z116" s="234">
        <f>(LARGE((AA116,AD116,AG116,AJ116,AM116,AP116),1))-(LARGE((AA116,AD116,AG116,AJ116,AM116,AP116),4))</f>
        <v>0.33256288012119323</v>
      </c>
      <c r="AA116" s="236">
        <v>0.254644997438011</v>
      </c>
      <c r="AB116" s="94">
        <v>0.22676613137381904</v>
      </c>
      <c r="AC116" s="95">
        <f>IF(Tabelle1[[#This Row],[CDU ES 2021]]="","",Tabelle1[[#This Row],[CDU ES 2021]]/Tabelle1[[#This Row],[CDU ZS 2021]])</f>
        <v>1.1229410489798155</v>
      </c>
      <c r="AD116" s="97">
        <v>0.40706663399202442</v>
      </c>
      <c r="AE116" s="97">
        <v>0.34632479396064592</v>
      </c>
      <c r="AF116" s="96">
        <f>IF(Tabelle1[[#This Row],[SPD ES 2021]]="","",Tabelle1[[#This Row],[SPD ES 2021]]/Tabelle1[[#This Row],[SPD ZS 2021]])</f>
        <v>1.1753898106361995</v>
      </c>
      <c r="AG116" s="99">
        <v>7.4503753870831205E-2</v>
      </c>
      <c r="AH116" s="99">
        <v>7.7334554307283407E-2</v>
      </c>
      <c r="AI116" s="98">
        <f>IF(Tabelle1[[#This Row],[AfD ES 2021]]="","",Tabelle1[[#This Row],[AfD ES 2021]]/Tabelle1[[#This Row],[AfD ZS 2021]])</f>
        <v>0.96339539987255607</v>
      </c>
      <c r="AJ116" s="100">
        <v>2.2807271593111592E-2</v>
      </c>
      <c r="AK116" s="100">
        <v>2.7885109329283272E-2</v>
      </c>
      <c r="AL116" s="101">
        <f>IF(Tabelle1[[#This Row],[Linke ES 2021]]="","",Tabelle1[[#This Row],[Linke ES 2021]]/Tabelle1[[#This Row],[Linke ZS 2021]])</f>
        <v>0.81790145858100549</v>
      </c>
      <c r="AM116" s="103">
        <v>0.12410608862254105</v>
      </c>
      <c r="AN116" s="103">
        <v>0.16305027583588325</v>
      </c>
      <c r="AO116" s="102">
        <f>IF(Tabelle1[[#This Row],[Grüne ES 2021]]="","",Tabelle1[[#This Row],[Grüne ES 2021]]/Tabelle1[[#This Row],[Grüne ZS 2021]])</f>
        <v>0.76115227641478445</v>
      </c>
      <c r="AP116" s="104">
        <v>6.6182859179717959E-2</v>
      </c>
      <c r="AQ116" s="105">
        <v>0.10229379313425502</v>
      </c>
      <c r="AR116" s="215">
        <f>IF(Tabelle1[[#This Row],[FDP ES 2021]]="","",Tabelle1[[#This Row],[FDP ES 2021]]/Tabelle1[[#This Row],[FDP ZS 2021]])</f>
        <v>0.64698802490251361</v>
      </c>
      <c r="AS116" s="214">
        <v>327.8</v>
      </c>
      <c r="AT116" s="186">
        <v>45583</v>
      </c>
      <c r="AU116" s="186">
        <v>21859</v>
      </c>
      <c r="AV116" s="186">
        <v>8.1999999999999993</v>
      </c>
      <c r="AW116" s="186">
        <v>505.4</v>
      </c>
      <c r="AX116" s="186">
        <v>7</v>
      </c>
      <c r="AY116" s="187">
        <v>12.7</v>
      </c>
      <c r="AZ116" s="114" t="s">
        <v>1945</v>
      </c>
      <c r="BA116" s="6"/>
      <c r="BB116" s="6"/>
      <c r="BC116" s="6"/>
      <c r="BD116" s="6"/>
      <c r="BE116" s="6"/>
      <c r="BF116" s="6"/>
      <c r="BG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6.5" customHeight="1">
      <c r="A117" s="90">
        <f>SUBTOTAL(103,$B$2:$B117)</f>
        <v>116</v>
      </c>
      <c r="B117" s="47" t="s">
        <v>751</v>
      </c>
      <c r="C117" s="205" t="s">
        <v>995</v>
      </c>
      <c r="D117" s="199" t="s">
        <v>8</v>
      </c>
      <c r="E117" s="189" t="s">
        <v>572</v>
      </c>
      <c r="F117" s="222" t="s">
        <v>65</v>
      </c>
      <c r="G117" s="219" t="str">
        <f>""</f>
        <v/>
      </c>
      <c r="H117" s="8"/>
      <c r="I117" s="8"/>
      <c r="J117" s="8" t="s">
        <v>927</v>
      </c>
      <c r="K117" s="11"/>
      <c r="L117" s="11" t="s">
        <v>921</v>
      </c>
      <c r="M117" s="53"/>
      <c r="N117" s="53"/>
      <c r="O117" s="9"/>
      <c r="P117" s="54"/>
      <c r="Q117" s="121" t="str">
        <f>""</f>
        <v/>
      </c>
      <c r="R117" s="55"/>
      <c r="S117" s="57"/>
      <c r="T117" s="147" t="str">
        <f>IF(MAX((AA117,AD117,AG117,AJ117,AM117,AP117))=AA117,"CDU",IF(MAX(AA117,AD117,AG117,AJ117,AM117,AP117)=AD117,"SPD",IF(MAX(AA117,AD117,AG117,AJ117,AM117,AP117)=AG117,"AfD",IF(MAX(AA117,AD117,AG117,AJ117,AM117,AP117)=AJ117,"Linke",IF(MAX(AA117,AD117,AG117,AJ117,AM117,AP117)=AM117,"Grüne","FDP")))))</f>
        <v>SPD</v>
      </c>
      <c r="U117" s="148" t="str">
        <f>IF(LARGE((AA117,AD117,AG117,AJ117,AM117,AP117),2)=AA117,"CDU",IF(LARGE((AA117,AD117,AG117,AJ117,AM117,AP117),2)=AD117,"SPD",IF(LARGE((AA117,AD117,AG117,AJ117,AM117,AP117),2)=AG117,"AfD",IF(LARGE((AA117,AD117,AG117,AJ117,AM117,AP117),2)=AJ117,"Linke",IF(LARGE((AA117,AD117,AG117,AJ117,AM117,AP117),2)=AM117,"Grüne","FDP")))))</f>
        <v>CDU</v>
      </c>
      <c r="V117" s="148" t="str">
        <f>IF(LARGE((AA117,AD117,AG117,AJ117,AM117,AP117),3)=AA117,"CDU",IF(LARGE((AA117,AD117,AG117,AJ117,AM117,AP117),3)=AD117,"SPD",IF(LARGE((AA117,AD117,AG117,AJ117,AM117,AP117),3)=AG117,"AfD",IF(LARGE((AA117,AD117,AG117,AJ117,AM117,AP117),3)=AJ117,"Linke",IF(LARGE((AA117,AD117,AG117,AJ117,AM117,AP117),3)=AM117,"Grüne","FDP")))))</f>
        <v>Grüne</v>
      </c>
      <c r="W117" s="148" t="str">
        <f>IF(LARGE((AA117,AD117,AG117,AJ117,AM117,AP117),4)=AA117,"CDU",IF(LARGE((AA117,AD117,AG117,AJ117,AM117,AP117),4)=AD117,"SPD",IF(LARGE((AA117,AD117,AG117,AJ117,AM117,AP117),4)=AG117,"AfD",IF(LARGE((AA117,AD117,AG117,AJ117,AM117,AP117),4)=AJ117,"Linke",IF(LARGE((AA117,AD117,AG117,AJ117,AM117,AP117),4)=AM117,"Grüne","FDP")))))</f>
        <v>FDP</v>
      </c>
      <c r="X117" s="148">
        <f>(LARGE((AA117,AD117,AG117,AJ117,AM117,AP117),1))-(LARGE((AA117,AD117,AG117,AJ117,AM117,AP117),2))</f>
        <v>0.12891149872819652</v>
      </c>
      <c r="Y117" s="148">
        <f>(LARGE((AA117,AD117,AG117,AJ117,AM117,AP117),1))-(LARGE((AA117,AD117,AG117,AJ117,AM117,AP117),3))</f>
        <v>0.24301133061265304</v>
      </c>
      <c r="Z117" s="234">
        <f>(LARGE((AA117,AD117,AG117,AJ117,AM117,AP117),1))-(LARGE((AA117,AD117,AG117,AJ117,AM117,AP117),4))</f>
        <v>0.31466979982375992</v>
      </c>
      <c r="AA117" s="236">
        <v>0.25767300589341852</v>
      </c>
      <c r="AB117" s="94">
        <v>0.22846699795966904</v>
      </c>
      <c r="AC117" s="95">
        <f>IF(Tabelle1[[#This Row],[CDU ES 2021]]="","",Tabelle1[[#This Row],[CDU ES 2021]]/Tabelle1[[#This Row],[CDU ZS 2021]])</f>
        <v>1.1278346903254062</v>
      </c>
      <c r="AD117" s="97">
        <v>0.38658450462161503</v>
      </c>
      <c r="AE117" s="97">
        <v>0.34697517805955763</v>
      </c>
      <c r="AF117" s="96">
        <f>IF(Tabelle1[[#This Row],[SPD ES 2021]]="","",Tabelle1[[#This Row],[SPD ES 2021]]/Tabelle1[[#This Row],[SPD ZS 2021]])</f>
        <v>1.1141560810879059</v>
      </c>
      <c r="AG117" s="99">
        <v>7.116474698298221E-2</v>
      </c>
      <c r="AH117" s="99">
        <v>7.6111855199088738E-2</v>
      </c>
      <c r="AI117" s="98">
        <f>IF(Tabelle1[[#This Row],[AfD ES 2021]]="","",Tabelle1[[#This Row],[AfD ES 2021]]/Tabelle1[[#This Row],[AfD ZS 2021]])</f>
        <v>0.93500213333171045</v>
      </c>
      <c r="AJ117" s="100">
        <v>3.425432319432032E-2</v>
      </c>
      <c r="AK117" s="100">
        <v>3.3221094268297259E-2</v>
      </c>
      <c r="AL117" s="101">
        <f>IF(Tabelle1[[#This Row],[Linke ES 2021]]="","",Tabelle1[[#This Row],[Linke ES 2021]]/Tabelle1[[#This Row],[Linke ZS 2021]])</f>
        <v>1.0311015921895466</v>
      </c>
      <c r="AM117" s="103">
        <v>0.143573174008962</v>
      </c>
      <c r="AN117" s="103">
        <v>0.16626193843958492</v>
      </c>
      <c r="AO117" s="102">
        <f>IF(Tabelle1[[#This Row],[Grüne ES 2021]]="","",Tabelle1[[#This Row],[Grüne ES 2021]]/Tabelle1[[#This Row],[Grüne ZS 2021]])</f>
        <v>0.86353602848876077</v>
      </c>
      <c r="AP117" s="104">
        <v>7.1914704797855125E-2</v>
      </c>
      <c r="AQ117" s="105">
        <v>9.6364956376973052E-2</v>
      </c>
      <c r="AR117" s="215">
        <f>IF(Tabelle1[[#This Row],[FDP ES 2021]]="","",Tabelle1[[#This Row],[FDP ES 2021]]/Tabelle1[[#This Row],[FDP ZS 2021]])</f>
        <v>0.74627444977539104</v>
      </c>
      <c r="AS117" s="214">
        <v>228.3</v>
      </c>
      <c r="AT117" s="186">
        <v>28772</v>
      </c>
      <c r="AU117" s="186">
        <v>21685</v>
      </c>
      <c r="AV117" s="186">
        <v>6.8</v>
      </c>
      <c r="AW117" s="186">
        <v>583.4</v>
      </c>
      <c r="AX117" s="186">
        <v>8.1999999999999993</v>
      </c>
      <c r="AY117" s="187">
        <v>12.6</v>
      </c>
      <c r="AZ117" s="114" t="s">
        <v>2003</v>
      </c>
      <c r="BA117" s="6"/>
      <c r="BB117" s="6"/>
      <c r="BC117" s="6"/>
      <c r="BD117" s="6"/>
      <c r="BE117" s="6"/>
      <c r="BF117" s="6"/>
      <c r="BG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6.5" customHeight="1">
      <c r="A118" s="90">
        <f>SUBTOTAL(103,$B$2:$B118)</f>
        <v>117</v>
      </c>
      <c r="B118" s="48" t="s">
        <v>669</v>
      </c>
      <c r="C118" s="206" t="s">
        <v>732</v>
      </c>
      <c r="D118" s="200" t="s">
        <v>8</v>
      </c>
      <c r="E118" s="188" t="s">
        <v>572</v>
      </c>
      <c r="F118" s="222" t="s">
        <v>65</v>
      </c>
      <c r="G118" s="219" t="str">
        <f>""</f>
        <v/>
      </c>
      <c r="H118" s="14" t="s">
        <v>2177</v>
      </c>
      <c r="I118" s="42" t="s">
        <v>2177</v>
      </c>
      <c r="J118" s="8" t="s">
        <v>924</v>
      </c>
      <c r="K118" s="10"/>
      <c r="L118" s="10" t="s">
        <v>922</v>
      </c>
      <c r="M118" s="67"/>
      <c r="N118" s="67"/>
      <c r="O118" s="59"/>
      <c r="P118" s="83"/>
      <c r="Q118" s="121" t="str">
        <f>""</f>
        <v/>
      </c>
      <c r="R118" s="60"/>
      <c r="S118" s="61"/>
      <c r="T118" s="147" t="str">
        <f>IF(MAX((AA118,AD118,AG118,AJ118,AM118,AP118))=AA118,"CDU",IF(MAX(AA118,AD118,AG118,AJ118,AM118,AP118)=AD118,"SPD",IF(MAX(AA118,AD118,AG118,AJ118,AM118,AP118)=AG118,"AfD",IF(MAX(AA118,AD118,AG118,AJ118,AM118,AP118)=AJ118,"Linke",IF(MAX(AA118,AD118,AG118,AJ118,AM118,AP118)=AM118,"Grüne","FDP")))))</f>
        <v>SPD</v>
      </c>
      <c r="U118" s="148" t="str">
        <f>IF(LARGE((AA118,AD118,AG118,AJ118,AM118,AP118),2)=AA118,"CDU",IF(LARGE((AA118,AD118,AG118,AJ118,AM118,AP118),2)=AD118,"SPD",IF(LARGE((AA118,AD118,AG118,AJ118,AM118,AP118),2)=AG118,"AfD",IF(LARGE((AA118,AD118,AG118,AJ118,AM118,AP118),2)=AJ118,"Linke",IF(LARGE((AA118,AD118,AG118,AJ118,AM118,AP118),2)=AM118,"Grüne","FDP")))))</f>
        <v>CDU</v>
      </c>
      <c r="V118" s="148" t="str">
        <f>IF(LARGE((AA118,AD118,AG118,AJ118,AM118,AP118),3)=AA118,"CDU",IF(LARGE((AA118,AD118,AG118,AJ118,AM118,AP118),3)=AD118,"SPD",IF(LARGE((AA118,AD118,AG118,AJ118,AM118,AP118),3)=AG118,"AfD",IF(LARGE((AA118,AD118,AG118,AJ118,AM118,AP118),3)=AJ118,"Linke",IF(LARGE((AA118,AD118,AG118,AJ118,AM118,AP118),3)=AM118,"Grüne","FDP")))))</f>
        <v>Grüne</v>
      </c>
      <c r="W118" s="148" t="str">
        <f>IF(LARGE((AA118,AD118,AG118,AJ118,AM118,AP118),4)=AA118,"CDU",IF(LARGE((AA118,AD118,AG118,AJ118,AM118,AP118),4)=AD118,"SPD",IF(LARGE((AA118,AD118,AG118,AJ118,AM118,AP118),4)=AG118,"AfD",IF(LARGE((AA118,AD118,AG118,AJ118,AM118,AP118),4)=AJ118,"Linke",IF(LARGE((AA118,AD118,AG118,AJ118,AM118,AP118),4)=AM118,"Grüne","FDP")))))</f>
        <v>FDP</v>
      </c>
      <c r="X118" s="148">
        <f>(LARGE((AA118,AD118,AG118,AJ118,AM118,AP118),1))-(LARGE((AA118,AD118,AG118,AJ118,AM118,AP118),2))</f>
        <v>0.12891149872819652</v>
      </c>
      <c r="Y118" s="148">
        <f>(LARGE((AA118,AD118,AG118,AJ118,AM118,AP118),1))-(LARGE((AA118,AD118,AG118,AJ118,AM118,AP118),3))</f>
        <v>0.24301133061265304</v>
      </c>
      <c r="Z118" s="234">
        <f>(LARGE((AA118,AD118,AG118,AJ118,AM118,AP118),1))-(LARGE((AA118,AD118,AG118,AJ118,AM118,AP118),4))</f>
        <v>0.31466979982375992</v>
      </c>
      <c r="AA118" s="236">
        <v>0.25767300589341852</v>
      </c>
      <c r="AB118" s="94">
        <v>0.22846699795966904</v>
      </c>
      <c r="AC118" s="95">
        <f>IF(Tabelle1[[#This Row],[CDU ES 2021]]="","",Tabelle1[[#This Row],[CDU ES 2021]]/Tabelle1[[#This Row],[CDU ZS 2021]])</f>
        <v>1.1278346903254062</v>
      </c>
      <c r="AD118" s="97">
        <v>0.38658450462161503</v>
      </c>
      <c r="AE118" s="97">
        <v>0.34697517805955763</v>
      </c>
      <c r="AF118" s="96">
        <f>IF(Tabelle1[[#This Row],[SPD ES 2021]]="","",Tabelle1[[#This Row],[SPD ES 2021]]/Tabelle1[[#This Row],[SPD ZS 2021]])</f>
        <v>1.1141560810879059</v>
      </c>
      <c r="AG118" s="99">
        <v>7.116474698298221E-2</v>
      </c>
      <c r="AH118" s="99">
        <v>7.6111855199088738E-2</v>
      </c>
      <c r="AI118" s="98">
        <f>IF(Tabelle1[[#This Row],[AfD ES 2021]]="","",Tabelle1[[#This Row],[AfD ES 2021]]/Tabelle1[[#This Row],[AfD ZS 2021]])</f>
        <v>0.93500213333171045</v>
      </c>
      <c r="AJ118" s="100">
        <v>3.425432319432032E-2</v>
      </c>
      <c r="AK118" s="100">
        <v>3.3221094268297259E-2</v>
      </c>
      <c r="AL118" s="101">
        <f>IF(Tabelle1[[#This Row],[Linke ES 2021]]="","",Tabelle1[[#This Row],[Linke ES 2021]]/Tabelle1[[#This Row],[Linke ZS 2021]])</f>
        <v>1.0311015921895466</v>
      </c>
      <c r="AM118" s="103">
        <v>0.143573174008962</v>
      </c>
      <c r="AN118" s="103">
        <v>0.16626193843958492</v>
      </c>
      <c r="AO118" s="102">
        <f>IF(Tabelle1[[#This Row],[Grüne ES 2021]]="","",Tabelle1[[#This Row],[Grüne ES 2021]]/Tabelle1[[#This Row],[Grüne ZS 2021]])</f>
        <v>0.86353602848876077</v>
      </c>
      <c r="AP118" s="104">
        <v>7.1914704797855125E-2</v>
      </c>
      <c r="AQ118" s="105">
        <v>9.6364956376973052E-2</v>
      </c>
      <c r="AR118" s="215">
        <f>IF(Tabelle1[[#This Row],[FDP ES 2021]]="","",Tabelle1[[#This Row],[FDP ES 2021]]/Tabelle1[[#This Row],[FDP ZS 2021]])</f>
        <v>0.74627444977539104</v>
      </c>
      <c r="AS118" s="214">
        <v>228.3</v>
      </c>
      <c r="AT118" s="186">
        <v>28772</v>
      </c>
      <c r="AU118" s="186">
        <v>21685</v>
      </c>
      <c r="AV118" s="186">
        <v>6.8</v>
      </c>
      <c r="AW118" s="186">
        <v>583.4</v>
      </c>
      <c r="AX118" s="186">
        <v>8.1999999999999993</v>
      </c>
      <c r="AY118" s="187">
        <v>12.6</v>
      </c>
      <c r="AZ118" s="114" t="s">
        <v>2111</v>
      </c>
      <c r="BA118" s="6"/>
      <c r="BB118" s="6"/>
      <c r="BC118" s="6"/>
      <c r="BD118" s="6"/>
      <c r="BE118" s="6"/>
      <c r="BF118" s="6"/>
      <c r="BG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6.5" customHeight="1">
      <c r="A119" s="90">
        <f>SUBTOTAL(103,$B$2:$B119)</f>
        <v>118</v>
      </c>
      <c r="B119" s="48" t="s">
        <v>669</v>
      </c>
      <c r="C119" s="206" t="s">
        <v>733</v>
      </c>
      <c r="D119" s="199" t="s">
        <v>8</v>
      </c>
      <c r="E119" s="190" t="s">
        <v>571</v>
      </c>
      <c r="F119" s="198" t="s">
        <v>66</v>
      </c>
      <c r="G119" s="219" t="str">
        <f>""</f>
        <v/>
      </c>
      <c r="H119" s="8"/>
      <c r="I119" s="8"/>
      <c r="J119" s="8" t="s">
        <v>924</v>
      </c>
      <c r="K119" s="8"/>
      <c r="L119" s="8" t="s">
        <v>921</v>
      </c>
      <c r="M119" s="9"/>
      <c r="N119" s="9"/>
      <c r="O119" s="9"/>
      <c r="P119" s="171" t="s">
        <v>1413</v>
      </c>
      <c r="Q119" s="121" t="str">
        <f>""</f>
        <v/>
      </c>
      <c r="R119" s="55"/>
      <c r="S119" s="57"/>
      <c r="T119" s="147" t="str">
        <f>IF(MAX((AA119,AD119,AG119,AJ119,AM119,AP119))=AA119,"CDU",IF(MAX(AA119,AD119,AG119,AJ119,AM119,AP119)=AD119,"SPD",IF(MAX(AA119,AD119,AG119,AJ119,AM119,AP119)=AG119,"AfD",IF(MAX(AA119,AD119,AG119,AJ119,AM119,AP119)=AJ119,"Linke",IF(MAX(AA119,AD119,AG119,AJ119,AM119,AP119)=AM119,"Grüne","FDP")))))</f>
        <v>SPD</v>
      </c>
      <c r="U119" s="148" t="str">
        <f>IF(LARGE((AA119,AD119,AG119,AJ119,AM119,AP119),2)=AA119,"CDU",IF(LARGE((AA119,AD119,AG119,AJ119,AM119,AP119),2)=AD119,"SPD",IF(LARGE((AA119,AD119,AG119,AJ119,AM119,AP119),2)=AG119,"AfD",IF(LARGE((AA119,AD119,AG119,AJ119,AM119,AP119),2)=AJ119,"Linke",IF(LARGE((AA119,AD119,AG119,AJ119,AM119,AP119),2)=AM119,"Grüne","FDP")))))</f>
        <v>CDU</v>
      </c>
      <c r="V119" s="148" t="str">
        <f>IF(LARGE((AA119,AD119,AG119,AJ119,AM119,AP119),3)=AA119,"CDU",IF(LARGE((AA119,AD119,AG119,AJ119,AM119,AP119),3)=AD119,"SPD",IF(LARGE((AA119,AD119,AG119,AJ119,AM119,AP119),3)=AG119,"AfD",IF(LARGE((AA119,AD119,AG119,AJ119,AM119,AP119),3)=AJ119,"Linke",IF(LARGE((AA119,AD119,AG119,AJ119,AM119,AP119),3)=AM119,"Grüne","FDP")))))</f>
        <v>Grüne</v>
      </c>
      <c r="W119" s="148" t="str">
        <f>IF(LARGE((AA119,AD119,AG119,AJ119,AM119,AP119),4)=AA119,"CDU",IF(LARGE((AA119,AD119,AG119,AJ119,AM119,AP119),4)=AD119,"SPD",IF(LARGE((AA119,AD119,AG119,AJ119,AM119,AP119),4)=AG119,"AfD",IF(LARGE((AA119,AD119,AG119,AJ119,AM119,AP119),4)=AJ119,"Linke",IF(LARGE((AA119,AD119,AG119,AJ119,AM119,AP119),4)=AM119,"Grüne","FDP")))))</f>
        <v>AfD</v>
      </c>
      <c r="X119" s="148">
        <f>(LARGE((AA119,AD119,AG119,AJ119,AM119,AP119),1))-(LARGE((AA119,AD119,AG119,AJ119,AM119,AP119),2))</f>
        <v>0.11425899438882164</v>
      </c>
      <c r="Y119" s="148">
        <f>(LARGE((AA119,AD119,AG119,AJ119,AM119,AP119),1))-(LARGE((AA119,AD119,AG119,AJ119,AM119,AP119),3))</f>
        <v>0.28058642314886129</v>
      </c>
      <c r="Z119" s="234">
        <f>(LARGE((AA119,AD119,AG119,AJ119,AM119,AP119),1))-(LARGE((AA119,AD119,AG119,AJ119,AM119,AP119),4))</f>
        <v>0.28761414897128401</v>
      </c>
      <c r="AA119" s="236">
        <v>0.27190147430960504</v>
      </c>
      <c r="AB119" s="94">
        <v>0.22956725820397744</v>
      </c>
      <c r="AC119" s="95">
        <f>IF(Tabelle1[[#This Row],[CDU ES 2021]]="","",Tabelle1[[#This Row],[CDU ES 2021]]/Tabelle1[[#This Row],[CDU ZS 2021]])</f>
        <v>1.1844087716899609</v>
      </c>
      <c r="AD119" s="97">
        <v>0.38616046869842668</v>
      </c>
      <c r="AE119" s="97">
        <v>0.36652667407803902</v>
      </c>
      <c r="AF119" s="96">
        <f>IF(Tabelle1[[#This Row],[SPD ES 2021]]="","",Tabelle1[[#This Row],[SPD ES 2021]]/Tabelle1[[#This Row],[SPD ZS 2021]])</f>
        <v>1.053567164435643</v>
      </c>
      <c r="AG119" s="99">
        <v>9.85463197271427E-2</v>
      </c>
      <c r="AH119" s="99">
        <v>9.8921233581751561E-2</v>
      </c>
      <c r="AI119" s="98">
        <f>IF(Tabelle1[[#This Row],[AfD ES 2021]]="","",Tabelle1[[#This Row],[AfD ES 2021]]/Tabelle1[[#This Row],[AfD ZS 2021]])</f>
        <v>0.99620997594718608</v>
      </c>
      <c r="AJ119" s="100">
        <v>3.9023820002200463E-2</v>
      </c>
      <c r="AK119" s="100">
        <v>3.0729745680130659E-2</v>
      </c>
      <c r="AL119" s="101">
        <f>IF(Tabelle1[[#This Row],[Linke ES 2021]]="","",Tabelle1[[#This Row],[Linke ES 2021]]/Tabelle1[[#This Row],[Linke ZS 2021]])</f>
        <v>1.2699037736401644</v>
      </c>
      <c r="AM119" s="103">
        <v>0.10557404554956541</v>
      </c>
      <c r="AN119" s="103">
        <v>0.12424342240704904</v>
      </c>
      <c r="AO119" s="102">
        <f>IF(Tabelle1[[#This Row],[Grüne ES 2021]]="","",Tabelle1[[#This Row],[Grüne ES 2021]]/Tabelle1[[#This Row],[Grüne ZS 2021]])</f>
        <v>0.84973549105627011</v>
      </c>
      <c r="AP119" s="104">
        <v>6.5628782044229284E-2</v>
      </c>
      <c r="AQ119" s="105">
        <v>9.2388246112460715E-2</v>
      </c>
      <c r="AR119" s="215">
        <f>IF(Tabelle1[[#This Row],[FDP ES 2021]]="","",Tabelle1[[#This Row],[FDP ES 2021]]/Tabelle1[[#This Row],[FDP ZS 2021]])</f>
        <v>0.71035856622217775</v>
      </c>
      <c r="AS119" s="214">
        <v>215</v>
      </c>
      <c r="AT119" s="186">
        <v>35983</v>
      </c>
      <c r="AU119" s="186">
        <v>21407</v>
      </c>
      <c r="AV119" s="186">
        <v>7.5</v>
      </c>
      <c r="AW119" s="186">
        <v>583.6</v>
      </c>
      <c r="AX119" s="186">
        <v>7.6</v>
      </c>
      <c r="AY119" s="187">
        <v>12.7</v>
      </c>
      <c r="AZ119" s="114" t="s">
        <v>1477</v>
      </c>
      <c r="BA119" s="6"/>
      <c r="BB119" s="6"/>
      <c r="BC119" s="6"/>
      <c r="BD119" s="6"/>
      <c r="BE119" s="6"/>
      <c r="BF119" s="6"/>
      <c r="BG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16.5" customHeight="1">
      <c r="A120" s="90">
        <f>SUBTOTAL(103,$B$2:$B120)</f>
        <v>119</v>
      </c>
      <c r="B120" s="49" t="s">
        <v>941</v>
      </c>
      <c r="C120" s="207" t="s">
        <v>996</v>
      </c>
      <c r="D120" s="199" t="s">
        <v>8</v>
      </c>
      <c r="E120" s="189" t="s">
        <v>571</v>
      </c>
      <c r="F120" s="198" t="s">
        <v>66</v>
      </c>
      <c r="G120" s="219" t="str">
        <f>""</f>
        <v/>
      </c>
      <c r="H120" s="8"/>
      <c r="I120" s="8"/>
      <c r="J120" s="8" t="s">
        <v>927</v>
      </c>
      <c r="K120" s="11"/>
      <c r="L120" s="11" t="s">
        <v>922</v>
      </c>
      <c r="M120" s="53"/>
      <c r="N120" s="53"/>
      <c r="O120" s="9"/>
      <c r="P120" s="181" t="s">
        <v>1413</v>
      </c>
      <c r="Q120" s="121" t="str">
        <f>""</f>
        <v/>
      </c>
      <c r="R120" s="55"/>
      <c r="S120" s="57"/>
      <c r="T120" s="147" t="str">
        <f>IF(MAX((AA120,AD120,AG120,AJ120,AM120,AP120))=AA120,"CDU",IF(MAX(AA120,AD120,AG120,AJ120,AM120,AP120)=AD120,"SPD",IF(MAX(AA120,AD120,AG120,AJ120,AM120,AP120)=AG120,"AfD",IF(MAX(AA120,AD120,AG120,AJ120,AM120,AP120)=AJ120,"Linke",IF(MAX(AA120,AD120,AG120,AJ120,AM120,AP120)=AM120,"Grüne","FDP")))))</f>
        <v>SPD</v>
      </c>
      <c r="U120" s="148" t="str">
        <f>IF(LARGE((AA120,AD120,AG120,AJ120,AM120,AP120),2)=AA120,"CDU",IF(LARGE((AA120,AD120,AG120,AJ120,AM120,AP120),2)=AD120,"SPD",IF(LARGE((AA120,AD120,AG120,AJ120,AM120,AP120),2)=AG120,"AfD",IF(LARGE((AA120,AD120,AG120,AJ120,AM120,AP120),2)=AJ120,"Linke",IF(LARGE((AA120,AD120,AG120,AJ120,AM120,AP120),2)=AM120,"Grüne","FDP")))))</f>
        <v>CDU</v>
      </c>
      <c r="V120" s="148" t="str">
        <f>IF(LARGE((AA120,AD120,AG120,AJ120,AM120,AP120),3)=AA120,"CDU",IF(LARGE((AA120,AD120,AG120,AJ120,AM120,AP120),3)=AD120,"SPD",IF(LARGE((AA120,AD120,AG120,AJ120,AM120,AP120),3)=AG120,"AfD",IF(LARGE((AA120,AD120,AG120,AJ120,AM120,AP120),3)=AJ120,"Linke",IF(LARGE((AA120,AD120,AG120,AJ120,AM120,AP120),3)=AM120,"Grüne","FDP")))))</f>
        <v>Grüne</v>
      </c>
      <c r="W120" s="148" t="str">
        <f>IF(LARGE((AA120,AD120,AG120,AJ120,AM120,AP120),4)=AA120,"CDU",IF(LARGE((AA120,AD120,AG120,AJ120,AM120,AP120),4)=AD120,"SPD",IF(LARGE((AA120,AD120,AG120,AJ120,AM120,AP120),4)=AG120,"AfD",IF(LARGE((AA120,AD120,AG120,AJ120,AM120,AP120),4)=AJ120,"Linke",IF(LARGE((AA120,AD120,AG120,AJ120,AM120,AP120),4)=AM120,"Grüne","FDP")))))</f>
        <v>AfD</v>
      </c>
      <c r="X120" s="148">
        <f>(LARGE((AA120,AD120,AG120,AJ120,AM120,AP120),1))-(LARGE((AA120,AD120,AG120,AJ120,AM120,AP120),2))</f>
        <v>0.11425899438882164</v>
      </c>
      <c r="Y120" s="148">
        <f>(LARGE((AA120,AD120,AG120,AJ120,AM120,AP120),1))-(LARGE((AA120,AD120,AG120,AJ120,AM120,AP120),3))</f>
        <v>0.28058642314886129</v>
      </c>
      <c r="Z120" s="234">
        <f>(LARGE((AA120,AD120,AG120,AJ120,AM120,AP120),1))-(LARGE((AA120,AD120,AG120,AJ120,AM120,AP120),4))</f>
        <v>0.28761414897128401</v>
      </c>
      <c r="AA120" s="236">
        <v>0.27190147430960504</v>
      </c>
      <c r="AB120" s="94">
        <v>0.22956725820397744</v>
      </c>
      <c r="AC120" s="95">
        <f>IF(Tabelle1[[#This Row],[CDU ES 2021]]="","",Tabelle1[[#This Row],[CDU ES 2021]]/Tabelle1[[#This Row],[CDU ZS 2021]])</f>
        <v>1.1844087716899609</v>
      </c>
      <c r="AD120" s="97">
        <v>0.38616046869842668</v>
      </c>
      <c r="AE120" s="97">
        <v>0.36652667407803902</v>
      </c>
      <c r="AF120" s="96">
        <f>IF(Tabelle1[[#This Row],[SPD ES 2021]]="","",Tabelle1[[#This Row],[SPD ES 2021]]/Tabelle1[[#This Row],[SPD ZS 2021]])</f>
        <v>1.053567164435643</v>
      </c>
      <c r="AG120" s="99">
        <v>9.85463197271427E-2</v>
      </c>
      <c r="AH120" s="99">
        <v>9.8921233581751561E-2</v>
      </c>
      <c r="AI120" s="98">
        <f>IF(Tabelle1[[#This Row],[AfD ES 2021]]="","",Tabelle1[[#This Row],[AfD ES 2021]]/Tabelle1[[#This Row],[AfD ZS 2021]])</f>
        <v>0.99620997594718608</v>
      </c>
      <c r="AJ120" s="100">
        <v>3.9023820002200463E-2</v>
      </c>
      <c r="AK120" s="100">
        <v>3.0729745680130659E-2</v>
      </c>
      <c r="AL120" s="101">
        <f>IF(Tabelle1[[#This Row],[Linke ES 2021]]="","",Tabelle1[[#This Row],[Linke ES 2021]]/Tabelle1[[#This Row],[Linke ZS 2021]])</f>
        <v>1.2699037736401644</v>
      </c>
      <c r="AM120" s="103">
        <v>0.10557404554956541</v>
      </c>
      <c r="AN120" s="103">
        <v>0.12424342240704904</v>
      </c>
      <c r="AO120" s="102">
        <f>IF(Tabelle1[[#This Row],[Grüne ES 2021]]="","",Tabelle1[[#This Row],[Grüne ES 2021]]/Tabelle1[[#This Row],[Grüne ZS 2021]])</f>
        <v>0.84973549105627011</v>
      </c>
      <c r="AP120" s="104">
        <v>6.5628782044229284E-2</v>
      </c>
      <c r="AQ120" s="105">
        <v>9.2388246112460715E-2</v>
      </c>
      <c r="AR120" s="215">
        <f>IF(Tabelle1[[#This Row],[FDP ES 2021]]="","",Tabelle1[[#This Row],[FDP ES 2021]]/Tabelle1[[#This Row],[FDP ZS 2021]])</f>
        <v>0.71035856622217775</v>
      </c>
      <c r="AS120" s="214">
        <v>215</v>
      </c>
      <c r="AT120" s="186">
        <v>35983</v>
      </c>
      <c r="AU120" s="186">
        <v>21407</v>
      </c>
      <c r="AV120" s="186">
        <v>7.5</v>
      </c>
      <c r="AW120" s="186">
        <v>583.6</v>
      </c>
      <c r="AX120" s="186">
        <v>7.6</v>
      </c>
      <c r="AY120" s="187">
        <v>12.7</v>
      </c>
      <c r="AZ120" s="114" t="s">
        <v>1983</v>
      </c>
      <c r="BA120" s="6"/>
      <c r="BB120" s="6"/>
      <c r="BC120" s="6"/>
      <c r="BD120" s="6"/>
      <c r="BE120" s="6"/>
      <c r="BF120" s="6"/>
      <c r="BG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 ht="16.5" customHeight="1">
      <c r="A121" s="90">
        <f>SUBTOTAL(103,$B$2:$B121)</f>
        <v>120</v>
      </c>
      <c r="B121" s="46" t="s">
        <v>930</v>
      </c>
      <c r="C121" s="204" t="s">
        <v>997</v>
      </c>
      <c r="D121" s="199" t="s">
        <v>8</v>
      </c>
      <c r="E121" s="189" t="s">
        <v>569</v>
      </c>
      <c r="F121" s="198" t="s">
        <v>67</v>
      </c>
      <c r="G121" s="219" t="str">
        <f>""</f>
        <v/>
      </c>
      <c r="H121" s="143" t="s">
        <v>2171</v>
      </c>
      <c r="I121" s="8"/>
      <c r="J121" s="8" t="s">
        <v>927</v>
      </c>
      <c r="K121" s="11"/>
      <c r="L121" s="11" t="s">
        <v>921</v>
      </c>
      <c r="M121" s="53"/>
      <c r="N121" s="53"/>
      <c r="O121" s="9"/>
      <c r="P121" s="166" t="s">
        <v>1413</v>
      </c>
      <c r="Q121" s="121" t="str">
        <f>""</f>
        <v/>
      </c>
      <c r="R121" s="55"/>
      <c r="S121" s="57"/>
      <c r="T121" s="147" t="str">
        <f>IF(MAX((AA121,AD121,AG121,AJ121,AM121,AP121))=AA121,"CDU",IF(MAX(AA121,AD121,AG121,AJ121,AM121,AP121)=AD121,"SPD",IF(MAX(AA121,AD121,AG121,AJ121,AM121,AP121)=AG121,"AfD",IF(MAX(AA121,AD121,AG121,AJ121,AM121,AP121)=AJ121,"Linke",IF(MAX(AA121,AD121,AG121,AJ121,AM121,AP121)=AM121,"Grüne","FDP")))))</f>
        <v>SPD</v>
      </c>
      <c r="U121" s="148" t="str">
        <f>IF(LARGE((AA121,AD121,AG121,AJ121,AM121,AP121),2)=AA121,"CDU",IF(LARGE((AA121,AD121,AG121,AJ121,AM121,AP121),2)=AD121,"SPD",IF(LARGE((AA121,AD121,AG121,AJ121,AM121,AP121),2)=AG121,"AfD",IF(LARGE((AA121,AD121,AG121,AJ121,AM121,AP121),2)=AJ121,"Linke",IF(LARGE((AA121,AD121,AG121,AJ121,AM121,AP121),2)=AM121,"Grüne","FDP")))))</f>
        <v>CDU</v>
      </c>
      <c r="V121" s="148" t="str">
        <f>IF(LARGE((AA121,AD121,AG121,AJ121,AM121,AP121),3)=AA121,"CDU",IF(LARGE((AA121,AD121,AG121,AJ121,AM121,AP121),3)=AD121,"SPD",IF(LARGE((AA121,AD121,AG121,AJ121,AM121,AP121),3)=AG121,"AfD",IF(LARGE((AA121,AD121,AG121,AJ121,AM121,AP121),3)=AJ121,"Linke",IF(LARGE((AA121,AD121,AG121,AJ121,AM121,AP121),3)=AM121,"Grüne","FDP")))))</f>
        <v>Grüne</v>
      </c>
      <c r="W121" s="148" t="str">
        <f>IF(LARGE((AA121,AD121,AG121,AJ121,AM121,AP121),4)=AA121,"CDU",IF(LARGE((AA121,AD121,AG121,AJ121,AM121,AP121),4)=AD121,"SPD",IF(LARGE((AA121,AD121,AG121,AJ121,AM121,AP121),4)=AG121,"AfD",IF(LARGE((AA121,AD121,AG121,AJ121,AM121,AP121),4)=AJ121,"Linke",IF(LARGE((AA121,AD121,AG121,AJ121,AM121,AP121),4)=AM121,"Grüne","FDP")))))</f>
        <v>FDP</v>
      </c>
      <c r="X121" s="148">
        <f>(LARGE((AA121,AD121,AG121,AJ121,AM121,AP121),1))-(LARGE((AA121,AD121,AG121,AJ121,AM121,AP121),2))</f>
        <v>0.14291344507104825</v>
      </c>
      <c r="Y121" s="148">
        <f>(LARGE((AA121,AD121,AG121,AJ121,AM121,AP121),1))-(LARGE((AA121,AD121,AG121,AJ121,AM121,AP121),3))</f>
        <v>0.16485492966829804</v>
      </c>
      <c r="Z121" s="234">
        <f>(LARGE((AA121,AD121,AG121,AJ121,AM121,AP121),1))-(LARGE((AA121,AD121,AG121,AJ121,AM121,AP121),4))</f>
        <v>0.29669014639599289</v>
      </c>
      <c r="AA121" s="236">
        <v>0.22411556899529211</v>
      </c>
      <c r="AB121" s="94">
        <v>0.1861458497853461</v>
      </c>
      <c r="AC121" s="95">
        <f>IF(Tabelle1[[#This Row],[CDU ES 2021]]="","",Tabelle1[[#This Row],[CDU ES 2021]]/Tabelle1[[#This Row],[CDU ZS 2021]])</f>
        <v>1.2039783280354128</v>
      </c>
      <c r="AD121" s="97">
        <v>0.36702901406634036</v>
      </c>
      <c r="AE121" s="97">
        <v>0.30422703059715422</v>
      </c>
      <c r="AF121" s="96">
        <f>IF(Tabelle1[[#This Row],[SPD ES 2021]]="","",Tabelle1[[#This Row],[SPD ES 2021]]/Tabelle1[[#This Row],[SPD ZS 2021]])</f>
        <v>1.2064313067314065</v>
      </c>
      <c r="AG121" s="99">
        <v>5.7648348656066155E-2</v>
      </c>
      <c r="AH121" s="99">
        <v>5.9141097247548353E-2</v>
      </c>
      <c r="AI121" s="98">
        <f>IF(Tabelle1[[#This Row],[AfD ES 2021]]="","",Tabelle1[[#This Row],[AfD ES 2021]]/Tabelle1[[#This Row],[AfD ZS 2021]])</f>
        <v>0.97475953844356378</v>
      </c>
      <c r="AJ121" s="100">
        <v>3.8351020759138106E-2</v>
      </c>
      <c r="AK121" s="100">
        <v>4.5622927046391086E-2</v>
      </c>
      <c r="AL121" s="101">
        <f>IF(Tabelle1[[#This Row],[Linke ES 2021]]="","",Tabelle1[[#This Row],[Linke ES 2021]]/Tabelle1[[#This Row],[Linke ZS 2021]])</f>
        <v>0.84060851071965126</v>
      </c>
      <c r="AM121" s="103">
        <v>0.20217408439804233</v>
      </c>
      <c r="AN121" s="103">
        <v>0.23978778698292819</v>
      </c>
      <c r="AO121" s="102">
        <f>IF(Tabelle1[[#This Row],[Grüne ES 2021]]="","",Tabelle1[[#This Row],[Grüne ES 2021]]/Tabelle1[[#This Row],[Grüne ZS 2021]])</f>
        <v>0.84313753816175885</v>
      </c>
      <c r="AP121" s="104">
        <v>7.0338867670347471E-2</v>
      </c>
      <c r="AQ121" s="105">
        <v>0.10083707840969461</v>
      </c>
      <c r="AR121" s="215">
        <f>IF(Tabelle1[[#This Row],[FDP ES 2021]]="","",Tabelle1[[#This Row],[FDP ES 2021]]/Tabelle1[[#This Row],[FDP ZS 2021]])</f>
        <v>0.69754963927619107</v>
      </c>
      <c r="AS121" s="214">
        <v>1294.3</v>
      </c>
      <c r="AT121" s="186">
        <v>78057</v>
      </c>
      <c r="AU121" s="186">
        <v>22612</v>
      </c>
      <c r="AV121" s="186">
        <v>5.7</v>
      </c>
      <c r="AW121" s="186">
        <v>572.6</v>
      </c>
      <c r="AX121" s="186">
        <v>8.8000000000000007</v>
      </c>
      <c r="AY121" s="187">
        <v>11.7</v>
      </c>
      <c r="AZ121" s="114" t="s">
        <v>1621</v>
      </c>
      <c r="BA121" s="6"/>
      <c r="BB121" s="6"/>
      <c r="BC121" s="6"/>
      <c r="BD121" s="6"/>
      <c r="BE121" s="6"/>
      <c r="BF121" s="6"/>
      <c r="BG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 ht="16.5" customHeight="1">
      <c r="A122" s="90">
        <f>SUBTOTAL(103,$B$2:$B122)</f>
        <v>121</v>
      </c>
      <c r="B122" s="44" t="s">
        <v>697</v>
      </c>
      <c r="C122" s="201" t="s">
        <v>998</v>
      </c>
      <c r="D122" s="199" t="s">
        <v>8</v>
      </c>
      <c r="E122" s="189" t="s">
        <v>569</v>
      </c>
      <c r="F122" s="198" t="s">
        <v>67</v>
      </c>
      <c r="G122" s="219" t="str">
        <f>""</f>
        <v/>
      </c>
      <c r="H122" s="8"/>
      <c r="I122" s="8"/>
      <c r="J122" s="8" t="s">
        <v>927</v>
      </c>
      <c r="K122" s="11"/>
      <c r="L122" s="10" t="s">
        <v>922</v>
      </c>
      <c r="M122" s="53"/>
      <c r="N122" s="53"/>
      <c r="O122" s="9"/>
      <c r="P122" s="159" t="s">
        <v>1413</v>
      </c>
      <c r="Q122" s="121" t="str">
        <f>""</f>
        <v/>
      </c>
      <c r="R122" s="55"/>
      <c r="S122" s="57"/>
      <c r="T122" s="147" t="str">
        <f>IF(MAX((AA122,AD122,AG122,AJ122,AM122,AP122))=AA122,"CDU",IF(MAX(AA122,AD122,AG122,AJ122,AM122,AP122)=AD122,"SPD",IF(MAX(AA122,AD122,AG122,AJ122,AM122,AP122)=AG122,"AfD",IF(MAX(AA122,AD122,AG122,AJ122,AM122,AP122)=AJ122,"Linke",IF(MAX(AA122,AD122,AG122,AJ122,AM122,AP122)=AM122,"Grüne","FDP")))))</f>
        <v>SPD</v>
      </c>
      <c r="U122" s="148" t="str">
        <f>IF(LARGE((AA122,AD122,AG122,AJ122,AM122,AP122),2)=AA122,"CDU",IF(LARGE((AA122,AD122,AG122,AJ122,AM122,AP122),2)=AD122,"SPD",IF(LARGE((AA122,AD122,AG122,AJ122,AM122,AP122),2)=AG122,"AfD",IF(LARGE((AA122,AD122,AG122,AJ122,AM122,AP122),2)=AJ122,"Linke",IF(LARGE((AA122,AD122,AG122,AJ122,AM122,AP122),2)=AM122,"Grüne","FDP")))))</f>
        <v>CDU</v>
      </c>
      <c r="V122" s="148" t="str">
        <f>IF(LARGE((AA122,AD122,AG122,AJ122,AM122,AP122),3)=AA122,"CDU",IF(LARGE((AA122,AD122,AG122,AJ122,AM122,AP122),3)=AD122,"SPD",IF(LARGE((AA122,AD122,AG122,AJ122,AM122,AP122),3)=AG122,"AfD",IF(LARGE((AA122,AD122,AG122,AJ122,AM122,AP122),3)=AJ122,"Linke",IF(LARGE((AA122,AD122,AG122,AJ122,AM122,AP122),3)=AM122,"Grüne","FDP")))))</f>
        <v>Grüne</v>
      </c>
      <c r="W122" s="148" t="str">
        <f>IF(LARGE((AA122,AD122,AG122,AJ122,AM122,AP122),4)=AA122,"CDU",IF(LARGE((AA122,AD122,AG122,AJ122,AM122,AP122),4)=AD122,"SPD",IF(LARGE((AA122,AD122,AG122,AJ122,AM122,AP122),4)=AG122,"AfD",IF(LARGE((AA122,AD122,AG122,AJ122,AM122,AP122),4)=AJ122,"Linke",IF(LARGE((AA122,AD122,AG122,AJ122,AM122,AP122),4)=AM122,"Grüne","FDP")))))</f>
        <v>FDP</v>
      </c>
      <c r="X122" s="148">
        <f>(LARGE((AA122,AD122,AG122,AJ122,AM122,AP122),1))-(LARGE((AA122,AD122,AG122,AJ122,AM122,AP122),2))</f>
        <v>0.14291344507104825</v>
      </c>
      <c r="Y122" s="148">
        <f>(LARGE((AA122,AD122,AG122,AJ122,AM122,AP122),1))-(LARGE((AA122,AD122,AG122,AJ122,AM122,AP122),3))</f>
        <v>0.16485492966829804</v>
      </c>
      <c r="Z122" s="234">
        <f>(LARGE((AA122,AD122,AG122,AJ122,AM122,AP122),1))-(LARGE((AA122,AD122,AG122,AJ122,AM122,AP122),4))</f>
        <v>0.29669014639599289</v>
      </c>
      <c r="AA122" s="236">
        <v>0.22411556899529211</v>
      </c>
      <c r="AB122" s="94">
        <v>0.1861458497853461</v>
      </c>
      <c r="AC122" s="95">
        <f>IF(Tabelle1[[#This Row],[CDU ES 2021]]="","",Tabelle1[[#This Row],[CDU ES 2021]]/Tabelle1[[#This Row],[CDU ZS 2021]])</f>
        <v>1.2039783280354128</v>
      </c>
      <c r="AD122" s="97">
        <v>0.36702901406634036</v>
      </c>
      <c r="AE122" s="97">
        <v>0.30422703059715422</v>
      </c>
      <c r="AF122" s="96">
        <f>IF(Tabelle1[[#This Row],[SPD ES 2021]]="","",Tabelle1[[#This Row],[SPD ES 2021]]/Tabelle1[[#This Row],[SPD ZS 2021]])</f>
        <v>1.2064313067314065</v>
      </c>
      <c r="AG122" s="99">
        <v>5.7648348656066155E-2</v>
      </c>
      <c r="AH122" s="99">
        <v>5.9141097247548353E-2</v>
      </c>
      <c r="AI122" s="98">
        <f>IF(Tabelle1[[#This Row],[AfD ES 2021]]="","",Tabelle1[[#This Row],[AfD ES 2021]]/Tabelle1[[#This Row],[AfD ZS 2021]])</f>
        <v>0.97475953844356378</v>
      </c>
      <c r="AJ122" s="100">
        <v>3.8351020759138106E-2</v>
      </c>
      <c r="AK122" s="100">
        <v>4.5622927046391086E-2</v>
      </c>
      <c r="AL122" s="101">
        <f>IF(Tabelle1[[#This Row],[Linke ES 2021]]="","",Tabelle1[[#This Row],[Linke ES 2021]]/Tabelle1[[#This Row],[Linke ZS 2021]])</f>
        <v>0.84060851071965126</v>
      </c>
      <c r="AM122" s="103">
        <v>0.20217408439804233</v>
      </c>
      <c r="AN122" s="103">
        <v>0.23978778698292819</v>
      </c>
      <c r="AO122" s="102">
        <f>IF(Tabelle1[[#This Row],[Grüne ES 2021]]="","",Tabelle1[[#This Row],[Grüne ES 2021]]/Tabelle1[[#This Row],[Grüne ZS 2021]])</f>
        <v>0.84313753816175885</v>
      </c>
      <c r="AP122" s="104">
        <v>7.0338867670347471E-2</v>
      </c>
      <c r="AQ122" s="105">
        <v>0.10083707840969461</v>
      </c>
      <c r="AR122" s="215">
        <f>IF(Tabelle1[[#This Row],[FDP ES 2021]]="","",Tabelle1[[#This Row],[FDP ES 2021]]/Tabelle1[[#This Row],[FDP ZS 2021]])</f>
        <v>0.69754963927619107</v>
      </c>
      <c r="AS122" s="214">
        <v>1294.3</v>
      </c>
      <c r="AT122" s="186">
        <v>78057</v>
      </c>
      <c r="AU122" s="186">
        <v>22612</v>
      </c>
      <c r="AV122" s="186">
        <v>5.7</v>
      </c>
      <c r="AW122" s="186">
        <v>572.6</v>
      </c>
      <c r="AX122" s="186">
        <v>8.8000000000000007</v>
      </c>
      <c r="AY122" s="187">
        <v>11.7</v>
      </c>
      <c r="AZ122" s="114" t="s">
        <v>1960</v>
      </c>
      <c r="BA122" s="6"/>
      <c r="BB122" s="6"/>
      <c r="BC122" s="6"/>
      <c r="BD122" s="6"/>
      <c r="BE122" s="6"/>
      <c r="BF122" s="6"/>
      <c r="BG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 ht="16.5" customHeight="1">
      <c r="A123" s="90">
        <f>SUBTOTAL(103,$B$2:$B123)</f>
        <v>122</v>
      </c>
      <c r="B123" s="48" t="s">
        <v>669</v>
      </c>
      <c r="C123" s="206" t="s">
        <v>1361</v>
      </c>
      <c r="D123" s="200" t="s">
        <v>8</v>
      </c>
      <c r="E123" s="188" t="s">
        <v>569</v>
      </c>
      <c r="F123" s="222" t="s">
        <v>67</v>
      </c>
      <c r="G123" s="219" t="str">
        <f>""</f>
        <v/>
      </c>
      <c r="H123" s="10"/>
      <c r="I123" s="10"/>
      <c r="J123" s="8" t="s">
        <v>924</v>
      </c>
      <c r="K123" s="10"/>
      <c r="L123" s="10" t="s">
        <v>921</v>
      </c>
      <c r="M123" s="59"/>
      <c r="N123" s="59"/>
      <c r="O123" s="59"/>
      <c r="P123" s="169" t="s">
        <v>1413</v>
      </c>
      <c r="Q123" s="121" t="str">
        <f>""</f>
        <v/>
      </c>
      <c r="R123" s="60"/>
      <c r="S123" s="61"/>
      <c r="T123" s="147" t="str">
        <f>IF(MAX((AA123,AD123,AG123,AJ123,AM123,AP123))=AA123,"CDU",IF(MAX(AA123,AD123,AG123,AJ123,AM123,AP123)=AD123,"SPD",IF(MAX(AA123,AD123,AG123,AJ123,AM123,AP123)=AG123,"AfD",IF(MAX(AA123,AD123,AG123,AJ123,AM123,AP123)=AJ123,"Linke",IF(MAX(AA123,AD123,AG123,AJ123,AM123,AP123)=AM123,"Grüne","FDP")))))</f>
        <v>SPD</v>
      </c>
      <c r="U123" s="148" t="str">
        <f>IF(LARGE((AA123,AD123,AG123,AJ123,AM123,AP123),2)=AA123,"CDU",IF(LARGE((AA123,AD123,AG123,AJ123,AM123,AP123),2)=AD123,"SPD",IF(LARGE((AA123,AD123,AG123,AJ123,AM123,AP123),2)=AG123,"AfD",IF(LARGE((AA123,AD123,AG123,AJ123,AM123,AP123),2)=AJ123,"Linke",IF(LARGE((AA123,AD123,AG123,AJ123,AM123,AP123),2)=AM123,"Grüne","FDP")))))</f>
        <v>CDU</v>
      </c>
      <c r="V123" s="148" t="str">
        <f>IF(LARGE((AA123,AD123,AG123,AJ123,AM123,AP123),3)=AA123,"CDU",IF(LARGE((AA123,AD123,AG123,AJ123,AM123,AP123),3)=AD123,"SPD",IF(LARGE((AA123,AD123,AG123,AJ123,AM123,AP123),3)=AG123,"AfD",IF(LARGE((AA123,AD123,AG123,AJ123,AM123,AP123),3)=AJ123,"Linke",IF(LARGE((AA123,AD123,AG123,AJ123,AM123,AP123),3)=AM123,"Grüne","FDP")))))</f>
        <v>Grüne</v>
      </c>
      <c r="W123" s="148" t="str">
        <f>IF(LARGE((AA123,AD123,AG123,AJ123,AM123,AP123),4)=AA123,"CDU",IF(LARGE((AA123,AD123,AG123,AJ123,AM123,AP123),4)=AD123,"SPD",IF(LARGE((AA123,AD123,AG123,AJ123,AM123,AP123),4)=AG123,"AfD",IF(LARGE((AA123,AD123,AG123,AJ123,AM123,AP123),4)=AJ123,"Linke",IF(LARGE((AA123,AD123,AG123,AJ123,AM123,AP123),4)=AM123,"Grüne","FDP")))))</f>
        <v>FDP</v>
      </c>
      <c r="X123" s="148">
        <f>(LARGE((AA123,AD123,AG123,AJ123,AM123,AP123),1))-(LARGE((AA123,AD123,AG123,AJ123,AM123,AP123),2))</f>
        <v>0.14291344507104825</v>
      </c>
      <c r="Y123" s="148">
        <f>(LARGE((AA123,AD123,AG123,AJ123,AM123,AP123),1))-(LARGE((AA123,AD123,AG123,AJ123,AM123,AP123),3))</f>
        <v>0.16485492966829804</v>
      </c>
      <c r="Z123" s="234">
        <f>(LARGE((AA123,AD123,AG123,AJ123,AM123,AP123),1))-(LARGE((AA123,AD123,AG123,AJ123,AM123,AP123),4))</f>
        <v>0.29669014639599289</v>
      </c>
      <c r="AA123" s="236">
        <v>0.22411556899529211</v>
      </c>
      <c r="AB123" s="94">
        <v>0.1861458497853461</v>
      </c>
      <c r="AC123" s="95">
        <f>IF(Tabelle1[[#This Row],[CDU ES 2021]]="","",Tabelle1[[#This Row],[CDU ES 2021]]/Tabelle1[[#This Row],[CDU ZS 2021]])</f>
        <v>1.2039783280354128</v>
      </c>
      <c r="AD123" s="97">
        <v>0.36702901406634036</v>
      </c>
      <c r="AE123" s="97">
        <v>0.30422703059715422</v>
      </c>
      <c r="AF123" s="96">
        <f>IF(Tabelle1[[#This Row],[SPD ES 2021]]="","",Tabelle1[[#This Row],[SPD ES 2021]]/Tabelle1[[#This Row],[SPD ZS 2021]])</f>
        <v>1.2064313067314065</v>
      </c>
      <c r="AG123" s="99">
        <v>5.7648348656066155E-2</v>
      </c>
      <c r="AH123" s="99">
        <v>5.9141097247548353E-2</v>
      </c>
      <c r="AI123" s="98">
        <f>IF(Tabelle1[[#This Row],[AfD ES 2021]]="","",Tabelle1[[#This Row],[AfD ES 2021]]/Tabelle1[[#This Row],[AfD ZS 2021]])</f>
        <v>0.97475953844356378</v>
      </c>
      <c r="AJ123" s="100">
        <v>3.8351020759138106E-2</v>
      </c>
      <c r="AK123" s="100">
        <v>4.5622927046391086E-2</v>
      </c>
      <c r="AL123" s="101">
        <f>IF(Tabelle1[[#This Row],[Linke ES 2021]]="","",Tabelle1[[#This Row],[Linke ES 2021]]/Tabelle1[[#This Row],[Linke ZS 2021]])</f>
        <v>0.84060851071965126</v>
      </c>
      <c r="AM123" s="103">
        <v>0.20217408439804233</v>
      </c>
      <c r="AN123" s="103">
        <v>0.23978778698292819</v>
      </c>
      <c r="AO123" s="102">
        <f>IF(Tabelle1[[#This Row],[Grüne ES 2021]]="","",Tabelle1[[#This Row],[Grüne ES 2021]]/Tabelle1[[#This Row],[Grüne ZS 2021]])</f>
        <v>0.84313753816175885</v>
      </c>
      <c r="AP123" s="104">
        <v>7.0338867670347471E-2</v>
      </c>
      <c r="AQ123" s="105">
        <v>0.10083707840969461</v>
      </c>
      <c r="AR123" s="215">
        <f>IF(Tabelle1[[#This Row],[FDP ES 2021]]="","",Tabelle1[[#This Row],[FDP ES 2021]]/Tabelle1[[#This Row],[FDP ZS 2021]])</f>
        <v>0.69754963927619107</v>
      </c>
      <c r="AS123" s="214">
        <v>1294.3</v>
      </c>
      <c r="AT123" s="186">
        <v>78057</v>
      </c>
      <c r="AU123" s="186">
        <v>22612</v>
      </c>
      <c r="AV123" s="186">
        <v>5.7</v>
      </c>
      <c r="AW123" s="186">
        <v>572.6</v>
      </c>
      <c r="AX123" s="186">
        <v>8.8000000000000007</v>
      </c>
      <c r="AY123" s="187">
        <v>11.7</v>
      </c>
      <c r="AZ123" s="115" t="s">
        <v>1499</v>
      </c>
      <c r="BA123" s="6"/>
      <c r="BB123" s="6"/>
      <c r="BC123" s="6"/>
      <c r="BD123" s="6"/>
      <c r="BE123" s="6"/>
      <c r="BF123" s="6"/>
      <c r="BG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 ht="16.5" customHeight="1">
      <c r="A124" s="90">
        <f>SUBTOTAL(103,$B$2:$B124)</f>
        <v>123</v>
      </c>
      <c r="B124" s="45" t="s">
        <v>932</v>
      </c>
      <c r="C124" s="203" t="s">
        <v>999</v>
      </c>
      <c r="D124" s="199" t="s">
        <v>8</v>
      </c>
      <c r="E124" s="189" t="s">
        <v>568</v>
      </c>
      <c r="F124" s="198" t="s">
        <v>68</v>
      </c>
      <c r="G124" s="219" t="str">
        <f>""</f>
        <v/>
      </c>
      <c r="H124" s="8"/>
      <c r="I124" s="8"/>
      <c r="J124" s="8" t="s">
        <v>927</v>
      </c>
      <c r="K124" s="11"/>
      <c r="L124" s="11" t="s">
        <v>921</v>
      </c>
      <c r="M124" s="53"/>
      <c r="N124" s="53"/>
      <c r="O124" s="9"/>
      <c r="P124" s="54"/>
      <c r="Q124" s="121" t="str">
        <f>""</f>
        <v/>
      </c>
      <c r="R124" s="55"/>
      <c r="S124" s="57"/>
      <c r="T124" s="147" t="str">
        <f>IF(MAX((AA124,AD124,AG124,AJ124,AM124,AP124))=AA124,"CDU",IF(MAX(AA124,AD124,AG124,AJ124,AM124,AP124)=AD124,"SPD",IF(MAX(AA124,AD124,AG124,AJ124,AM124,AP124)=AG124,"AfD",IF(MAX(AA124,AD124,AG124,AJ124,AM124,AP124)=AJ124,"Linke",IF(MAX(AA124,AD124,AG124,AJ124,AM124,AP124)=AM124,"Grüne","FDP")))))</f>
        <v>SPD</v>
      </c>
      <c r="U124" s="148" t="str">
        <f>IF(LARGE((AA124,AD124,AG124,AJ124,AM124,AP124),2)=AA124,"CDU",IF(LARGE((AA124,AD124,AG124,AJ124,AM124,AP124),2)=AD124,"SPD",IF(LARGE((AA124,AD124,AG124,AJ124,AM124,AP124),2)=AG124,"AfD",IF(LARGE((AA124,AD124,AG124,AJ124,AM124,AP124),2)=AJ124,"Linke",IF(LARGE((AA124,AD124,AG124,AJ124,AM124,AP124),2)=AM124,"Grüne","FDP")))))</f>
        <v>CDU</v>
      </c>
      <c r="V124" s="148" t="str">
        <f>IF(LARGE((AA124,AD124,AG124,AJ124,AM124,AP124),3)=AA124,"CDU",IF(LARGE((AA124,AD124,AG124,AJ124,AM124,AP124),3)=AD124,"SPD",IF(LARGE((AA124,AD124,AG124,AJ124,AM124,AP124),3)=AG124,"AfD",IF(LARGE((AA124,AD124,AG124,AJ124,AM124,AP124),3)=AJ124,"Linke",IF(LARGE((AA124,AD124,AG124,AJ124,AM124,AP124),3)=AM124,"Grüne","FDP")))))</f>
        <v>AfD</v>
      </c>
      <c r="W124" s="148" t="str">
        <f>IF(LARGE((AA124,AD124,AG124,AJ124,AM124,AP124),4)=AA124,"CDU",IF(LARGE((AA124,AD124,AG124,AJ124,AM124,AP124),4)=AD124,"SPD",IF(LARGE((AA124,AD124,AG124,AJ124,AM124,AP124),4)=AG124,"AfD",IF(LARGE((AA124,AD124,AG124,AJ124,AM124,AP124),4)=AJ124,"Linke",IF(LARGE((AA124,AD124,AG124,AJ124,AM124,AP124),4)=AM124,"Grüne","FDP")))))</f>
        <v>Grüne</v>
      </c>
      <c r="X124" s="148">
        <f>(LARGE((AA124,AD124,AG124,AJ124,AM124,AP124),1))-(LARGE((AA124,AD124,AG124,AJ124,AM124,AP124),2))</f>
        <v>0.15484160932366253</v>
      </c>
      <c r="Y124" s="148">
        <f>(LARGE((AA124,AD124,AG124,AJ124,AM124,AP124),1))-(LARGE((AA124,AD124,AG124,AJ124,AM124,AP124),3))</f>
        <v>0.3255377843903044</v>
      </c>
      <c r="Z124" s="234">
        <f>(LARGE((AA124,AD124,AG124,AJ124,AM124,AP124),1))-(LARGE((AA124,AD124,AG124,AJ124,AM124,AP124),4))</f>
        <v>0.33355030686256276</v>
      </c>
      <c r="AA124" s="236">
        <v>0.26631175996528422</v>
      </c>
      <c r="AB124" s="94">
        <v>0.24633138292932108</v>
      </c>
      <c r="AC124" s="95">
        <f>IF(Tabelle1[[#This Row],[CDU ES 2021]]="","",Tabelle1[[#This Row],[CDU ES 2021]]/Tabelle1[[#This Row],[CDU ZS 2021]])</f>
        <v>1.081111780392578</v>
      </c>
      <c r="AD124" s="97">
        <v>0.42115336928894676</v>
      </c>
      <c r="AE124" s="97">
        <v>0.35149066592365563</v>
      </c>
      <c r="AF124" s="96">
        <f>IF(Tabelle1[[#This Row],[SPD ES 2021]]="","",Tabelle1[[#This Row],[SPD ES 2021]]/Tabelle1[[#This Row],[SPD ZS 2021]])</f>
        <v>1.198192185793127</v>
      </c>
      <c r="AG124" s="99">
        <v>9.5615584898642372E-2</v>
      </c>
      <c r="AH124" s="99">
        <v>9.4741648865360212E-2</v>
      </c>
      <c r="AI124" s="98">
        <f>IF(Tabelle1[[#This Row],[AfD ES 2021]]="","",Tabelle1[[#This Row],[AfD ES 2021]]/Tabelle1[[#This Row],[AfD ZS 2021]])</f>
        <v>1.0092244123228649</v>
      </c>
      <c r="AJ124" s="100">
        <v>2.7702870249829519E-2</v>
      </c>
      <c r="AK124" s="100">
        <v>2.7057985820872418E-2</v>
      </c>
      <c r="AL124" s="101">
        <f>IF(Tabelle1[[#This Row],[Linke ES 2021]]="","",Tabelle1[[#This Row],[Linke ES 2021]]/Tabelle1[[#This Row],[Linke ZS 2021]])</f>
        <v>1.0238334232720174</v>
      </c>
      <c r="AM124" s="103">
        <v>8.7603062426383979E-2</v>
      </c>
      <c r="AN124" s="103">
        <v>0.11981827188012754</v>
      </c>
      <c r="AO124" s="102">
        <f>IF(Tabelle1[[#This Row],[Grüne ES 2021]]="","",Tabelle1[[#This Row],[Grüne ES 2021]]/Tabelle1[[#This Row],[Grüne ZS 2021]])</f>
        <v>0.73113274838437547</v>
      </c>
      <c r="AP124" s="104">
        <v>7.5677267373380444E-2</v>
      </c>
      <c r="AQ124" s="105">
        <v>0.10118107798520169</v>
      </c>
      <c r="AR124" s="215">
        <f>IF(Tabelle1[[#This Row],[FDP ES 2021]]="","",Tabelle1[[#This Row],[FDP ES 2021]]/Tabelle1[[#This Row],[FDP ZS 2021]])</f>
        <v>0.74793893166910785</v>
      </c>
      <c r="AS124" s="214">
        <v>207.8</v>
      </c>
      <c r="AT124" s="186">
        <v>103205</v>
      </c>
      <c r="AU124" s="186">
        <v>24150</v>
      </c>
      <c r="AV124" s="186">
        <v>5.9</v>
      </c>
      <c r="AW124" s="186">
        <v>876.7</v>
      </c>
      <c r="AX124" s="186">
        <v>6.7</v>
      </c>
      <c r="AY124" s="187">
        <v>12.2</v>
      </c>
      <c r="AZ124" s="114" t="s">
        <v>1554</v>
      </c>
      <c r="BA124" s="6"/>
      <c r="BB124" s="6"/>
      <c r="BC124" s="6"/>
      <c r="BD124" s="6"/>
      <c r="BE124" s="6"/>
      <c r="BF124" s="6"/>
      <c r="BG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 ht="16.5" customHeight="1">
      <c r="A125" s="90">
        <f>SUBTOTAL(103,$B$2:$B125)</f>
        <v>124</v>
      </c>
      <c r="B125" s="48" t="s">
        <v>669</v>
      </c>
      <c r="C125" s="206" t="s">
        <v>734</v>
      </c>
      <c r="D125" s="199" t="s">
        <v>8</v>
      </c>
      <c r="E125" s="190" t="s">
        <v>568</v>
      </c>
      <c r="F125" s="198" t="s">
        <v>68</v>
      </c>
      <c r="G125" s="219" t="str">
        <f>""</f>
        <v/>
      </c>
      <c r="H125" s="14" t="s">
        <v>2177</v>
      </c>
      <c r="I125" s="8"/>
      <c r="J125" s="8" t="s">
        <v>924</v>
      </c>
      <c r="K125" s="8"/>
      <c r="L125" s="8" t="s">
        <v>922</v>
      </c>
      <c r="M125" s="53"/>
      <c r="N125" s="53"/>
      <c r="O125" s="9"/>
      <c r="P125" s="54"/>
      <c r="Q125" s="121" t="str">
        <f>""</f>
        <v/>
      </c>
      <c r="R125" s="55"/>
      <c r="S125" s="57"/>
      <c r="T125" s="147" t="str">
        <f>IF(MAX((AA125,AD125,AG125,AJ125,AM125,AP125))=AA125,"CDU",IF(MAX(AA125,AD125,AG125,AJ125,AM125,AP125)=AD125,"SPD",IF(MAX(AA125,AD125,AG125,AJ125,AM125,AP125)=AG125,"AfD",IF(MAX(AA125,AD125,AG125,AJ125,AM125,AP125)=AJ125,"Linke",IF(MAX(AA125,AD125,AG125,AJ125,AM125,AP125)=AM125,"Grüne","FDP")))))</f>
        <v>SPD</v>
      </c>
      <c r="U125" s="148" t="str">
        <f>IF(LARGE((AA125,AD125,AG125,AJ125,AM125,AP125),2)=AA125,"CDU",IF(LARGE((AA125,AD125,AG125,AJ125,AM125,AP125),2)=AD125,"SPD",IF(LARGE((AA125,AD125,AG125,AJ125,AM125,AP125),2)=AG125,"AfD",IF(LARGE((AA125,AD125,AG125,AJ125,AM125,AP125),2)=AJ125,"Linke",IF(LARGE((AA125,AD125,AG125,AJ125,AM125,AP125),2)=AM125,"Grüne","FDP")))))</f>
        <v>CDU</v>
      </c>
      <c r="V125" s="148" t="str">
        <f>IF(LARGE((AA125,AD125,AG125,AJ125,AM125,AP125),3)=AA125,"CDU",IF(LARGE((AA125,AD125,AG125,AJ125,AM125,AP125),3)=AD125,"SPD",IF(LARGE((AA125,AD125,AG125,AJ125,AM125,AP125),3)=AG125,"AfD",IF(LARGE((AA125,AD125,AG125,AJ125,AM125,AP125),3)=AJ125,"Linke",IF(LARGE((AA125,AD125,AG125,AJ125,AM125,AP125),3)=AM125,"Grüne","FDP")))))</f>
        <v>AfD</v>
      </c>
      <c r="W125" s="148" t="str">
        <f>IF(LARGE((AA125,AD125,AG125,AJ125,AM125,AP125),4)=AA125,"CDU",IF(LARGE((AA125,AD125,AG125,AJ125,AM125,AP125),4)=AD125,"SPD",IF(LARGE((AA125,AD125,AG125,AJ125,AM125,AP125),4)=AG125,"AfD",IF(LARGE((AA125,AD125,AG125,AJ125,AM125,AP125),4)=AJ125,"Linke",IF(LARGE((AA125,AD125,AG125,AJ125,AM125,AP125),4)=AM125,"Grüne","FDP")))))</f>
        <v>Grüne</v>
      </c>
      <c r="X125" s="148">
        <f>(LARGE((AA125,AD125,AG125,AJ125,AM125,AP125),1))-(LARGE((AA125,AD125,AG125,AJ125,AM125,AP125),2))</f>
        <v>0.15484160932366253</v>
      </c>
      <c r="Y125" s="148">
        <f>(LARGE((AA125,AD125,AG125,AJ125,AM125,AP125),1))-(LARGE((AA125,AD125,AG125,AJ125,AM125,AP125),3))</f>
        <v>0.3255377843903044</v>
      </c>
      <c r="Z125" s="234">
        <f>(LARGE((AA125,AD125,AG125,AJ125,AM125,AP125),1))-(LARGE((AA125,AD125,AG125,AJ125,AM125,AP125),4))</f>
        <v>0.33355030686256276</v>
      </c>
      <c r="AA125" s="236">
        <v>0.26631175996528422</v>
      </c>
      <c r="AB125" s="94">
        <v>0.24633138292932108</v>
      </c>
      <c r="AC125" s="95">
        <f>IF(Tabelle1[[#This Row],[CDU ES 2021]]="","",Tabelle1[[#This Row],[CDU ES 2021]]/Tabelle1[[#This Row],[CDU ZS 2021]])</f>
        <v>1.081111780392578</v>
      </c>
      <c r="AD125" s="97">
        <v>0.42115336928894676</v>
      </c>
      <c r="AE125" s="97">
        <v>0.35149066592365563</v>
      </c>
      <c r="AF125" s="96">
        <f>IF(Tabelle1[[#This Row],[SPD ES 2021]]="","",Tabelle1[[#This Row],[SPD ES 2021]]/Tabelle1[[#This Row],[SPD ZS 2021]])</f>
        <v>1.198192185793127</v>
      </c>
      <c r="AG125" s="99">
        <v>9.5615584898642372E-2</v>
      </c>
      <c r="AH125" s="99">
        <v>9.4741648865360212E-2</v>
      </c>
      <c r="AI125" s="98">
        <f>IF(Tabelle1[[#This Row],[AfD ES 2021]]="","",Tabelle1[[#This Row],[AfD ES 2021]]/Tabelle1[[#This Row],[AfD ZS 2021]])</f>
        <v>1.0092244123228649</v>
      </c>
      <c r="AJ125" s="100">
        <v>2.7702870249829519E-2</v>
      </c>
      <c r="AK125" s="100">
        <v>2.7057985820872418E-2</v>
      </c>
      <c r="AL125" s="101">
        <f>IF(Tabelle1[[#This Row],[Linke ES 2021]]="","",Tabelle1[[#This Row],[Linke ES 2021]]/Tabelle1[[#This Row],[Linke ZS 2021]])</f>
        <v>1.0238334232720174</v>
      </c>
      <c r="AM125" s="103">
        <v>8.7603062426383979E-2</v>
      </c>
      <c r="AN125" s="103">
        <v>0.11981827188012754</v>
      </c>
      <c r="AO125" s="102">
        <f>IF(Tabelle1[[#This Row],[Grüne ES 2021]]="","",Tabelle1[[#This Row],[Grüne ES 2021]]/Tabelle1[[#This Row],[Grüne ZS 2021]])</f>
        <v>0.73113274838437547</v>
      </c>
      <c r="AP125" s="104">
        <v>7.5677267373380444E-2</v>
      </c>
      <c r="AQ125" s="105">
        <v>0.10118107798520169</v>
      </c>
      <c r="AR125" s="215">
        <f>IF(Tabelle1[[#This Row],[FDP ES 2021]]="","",Tabelle1[[#This Row],[FDP ES 2021]]/Tabelle1[[#This Row],[FDP ZS 2021]])</f>
        <v>0.74793893166910785</v>
      </c>
      <c r="AS125" s="214">
        <v>207.8</v>
      </c>
      <c r="AT125" s="186">
        <v>103205</v>
      </c>
      <c r="AU125" s="186">
        <v>24150</v>
      </c>
      <c r="AV125" s="186">
        <v>5.9</v>
      </c>
      <c r="AW125" s="186">
        <v>876.7</v>
      </c>
      <c r="AX125" s="186">
        <v>6.7</v>
      </c>
      <c r="AY125" s="187">
        <v>12.2</v>
      </c>
      <c r="AZ125" s="114" t="s">
        <v>1949</v>
      </c>
      <c r="BA125" s="6"/>
      <c r="BB125" s="6"/>
      <c r="BC125" s="6"/>
      <c r="BD125" s="6"/>
      <c r="BE125" s="6"/>
      <c r="BF125" s="6"/>
      <c r="BG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 ht="16.5" customHeight="1">
      <c r="A126" s="90">
        <f>SUBTOTAL(103,$B$2:$B126)</f>
        <v>125</v>
      </c>
      <c r="B126" s="48" t="s">
        <v>669</v>
      </c>
      <c r="C126" s="206" t="s">
        <v>735</v>
      </c>
      <c r="D126" s="200" t="s">
        <v>8</v>
      </c>
      <c r="E126" s="188" t="s">
        <v>567</v>
      </c>
      <c r="F126" s="222" t="s">
        <v>69</v>
      </c>
      <c r="G126" s="219" t="str">
        <f>""</f>
        <v/>
      </c>
      <c r="H126" s="42" t="s">
        <v>2187</v>
      </c>
      <c r="I126" s="10"/>
      <c r="J126" s="8" t="s">
        <v>924</v>
      </c>
      <c r="K126" s="10"/>
      <c r="L126" s="10" t="s">
        <v>921</v>
      </c>
      <c r="M126" s="67"/>
      <c r="N126" s="67"/>
      <c r="O126" s="59"/>
      <c r="P126" s="83"/>
      <c r="Q126" s="121" t="str">
        <f>""</f>
        <v/>
      </c>
      <c r="R126" s="60"/>
      <c r="S126" s="61"/>
      <c r="T126" s="147" t="str">
        <f>IF(MAX((AA126,AD126,AG126,AJ126,AM126,AP126))=AA126,"CDU",IF(MAX(AA126,AD126,AG126,AJ126,AM126,AP126)=AD126,"SPD",IF(MAX(AA126,AD126,AG126,AJ126,AM126,AP126)=AG126,"AfD",IF(MAX(AA126,AD126,AG126,AJ126,AM126,AP126)=AJ126,"Linke",IF(MAX(AA126,AD126,AG126,AJ126,AM126,AP126)=AM126,"Grüne","FDP")))))</f>
        <v>SPD</v>
      </c>
      <c r="U126" s="148" t="str">
        <f>IF(LARGE((AA126,AD126,AG126,AJ126,AM126,AP126),2)=AA126,"CDU",IF(LARGE((AA126,AD126,AG126,AJ126,AM126,AP126),2)=AD126,"SPD",IF(LARGE((AA126,AD126,AG126,AJ126,AM126,AP126),2)=AG126,"AfD",IF(LARGE((AA126,AD126,AG126,AJ126,AM126,AP126),2)=AJ126,"Linke",IF(LARGE((AA126,AD126,AG126,AJ126,AM126,AP126),2)=AM126,"Grüne","FDP")))))</f>
        <v>CDU</v>
      </c>
      <c r="V126" s="148" t="str">
        <f>IF(LARGE((AA126,AD126,AG126,AJ126,AM126,AP126),3)=AA126,"CDU",IF(LARGE((AA126,AD126,AG126,AJ126,AM126,AP126),3)=AD126,"SPD",IF(LARGE((AA126,AD126,AG126,AJ126,AM126,AP126),3)=AG126,"AfD",IF(LARGE((AA126,AD126,AG126,AJ126,AM126,AP126),3)=AJ126,"Linke",IF(LARGE((AA126,AD126,AG126,AJ126,AM126,AP126),3)=AM126,"Grüne","FDP")))))</f>
        <v>Grüne</v>
      </c>
      <c r="W126" s="148" t="str">
        <f>IF(LARGE((AA126,AD126,AG126,AJ126,AM126,AP126),4)=AA126,"CDU",IF(LARGE((AA126,AD126,AG126,AJ126,AM126,AP126),4)=AD126,"SPD",IF(LARGE((AA126,AD126,AG126,AJ126,AM126,AP126),4)=AG126,"AfD",IF(LARGE((AA126,AD126,AG126,AJ126,AM126,AP126),4)=AJ126,"Linke",IF(LARGE((AA126,AD126,AG126,AJ126,AM126,AP126),4)=AM126,"Grüne","FDP")))))</f>
        <v>AfD</v>
      </c>
      <c r="X126" s="148">
        <f>(LARGE((AA126,AD126,AG126,AJ126,AM126,AP126),1))-(LARGE((AA126,AD126,AG126,AJ126,AM126,AP126),2))</f>
        <v>3.4723053207289523E-2</v>
      </c>
      <c r="Y126" s="148">
        <f>(LARGE((AA126,AD126,AG126,AJ126,AM126,AP126),1))-(LARGE((AA126,AD126,AG126,AJ126,AM126,AP126),3))</f>
        <v>0.26167230954408838</v>
      </c>
      <c r="Z126" s="234">
        <f>(LARGE((AA126,AD126,AG126,AJ126,AM126,AP126),1))-(LARGE((AA126,AD126,AG126,AJ126,AM126,AP126),4))</f>
        <v>0.28781490423532557</v>
      </c>
      <c r="AA126" s="236">
        <v>0.33220945047055261</v>
      </c>
      <c r="AB126" s="94">
        <v>0.23619435758704282</v>
      </c>
      <c r="AC126" s="95">
        <f>IF(Tabelle1[[#This Row],[CDU ES 2021]]="","",Tabelle1[[#This Row],[CDU ES 2021]]/Tabelle1[[#This Row],[CDU ZS 2021]])</f>
        <v>1.406508833929812</v>
      </c>
      <c r="AD126" s="97">
        <v>0.36693250367784214</v>
      </c>
      <c r="AE126" s="97">
        <v>0.37856866809542211</v>
      </c>
      <c r="AF126" s="96">
        <f>IF(Tabelle1[[#This Row],[SPD ES 2021]]="","",Tabelle1[[#This Row],[SPD ES 2021]]/Tabelle1[[#This Row],[SPD ZS 2021]])</f>
        <v>0.96926273778513816</v>
      </c>
      <c r="AG126" s="99">
        <v>7.9117599442516562E-2</v>
      </c>
      <c r="AH126" s="99">
        <v>8.3048167796788808E-2</v>
      </c>
      <c r="AI126" s="98">
        <f>IF(Tabelle1[[#This Row],[AfD ES 2021]]="","",Tabelle1[[#This Row],[AfD ES 2021]]/Tabelle1[[#This Row],[AfD ZS 2021]])</f>
        <v>0.95267122130990312</v>
      </c>
      <c r="AJ126" s="100">
        <v>2.6994305503741191E-2</v>
      </c>
      <c r="AK126" s="100">
        <v>2.9870358008642798E-2</v>
      </c>
      <c r="AL126" s="101">
        <f>IF(Tabelle1[[#This Row],[Linke ES 2021]]="","",Tabelle1[[#This Row],[Linke ES 2021]]/Tabelle1[[#This Row],[Linke ZS 2021]])</f>
        <v>0.903715499356605</v>
      </c>
      <c r="AM126" s="103">
        <v>0.10526019413375379</v>
      </c>
      <c r="AN126" s="103">
        <v>0.12028247198116854</v>
      </c>
      <c r="AO126" s="102">
        <f>IF(Tabelle1[[#This Row],[Grüne ES 2021]]="","",Tabelle1[[#This Row],[Grüne ES 2021]]/Tabelle1[[#This Row],[Grüne ZS 2021]])</f>
        <v>0.87510833789842091</v>
      </c>
      <c r="AP126" s="104">
        <v>6.2132655718780579E-2</v>
      </c>
      <c r="AQ126" s="105">
        <v>0.10005269999648667</v>
      </c>
      <c r="AR126" s="215">
        <f>IF(Tabelle1[[#This Row],[FDP ES 2021]]="","",Tabelle1[[#This Row],[FDP ES 2021]]/Tabelle1[[#This Row],[FDP ZS 2021]])</f>
        <v>0.62099929058348602</v>
      </c>
      <c r="AS126" s="214">
        <v>117.8</v>
      </c>
      <c r="AT126" s="186">
        <v>30368</v>
      </c>
      <c r="AU126" s="186">
        <v>21735</v>
      </c>
      <c r="AV126" s="186">
        <v>6.6</v>
      </c>
      <c r="AW126" s="186">
        <v>617.5</v>
      </c>
      <c r="AX126" s="186">
        <v>7.3</v>
      </c>
      <c r="AY126" s="187">
        <v>14.4</v>
      </c>
      <c r="AZ126" s="115" t="s">
        <v>1462</v>
      </c>
      <c r="BA126" s="6"/>
      <c r="BB126" s="6"/>
      <c r="BC126" s="6"/>
      <c r="BD126" s="6"/>
      <c r="BE126" s="6"/>
      <c r="BF126" s="6"/>
      <c r="BG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84" ht="16.5" customHeight="1">
      <c r="A127" s="90">
        <f>SUBTOTAL(103,$B$2:$B127)</f>
        <v>126</v>
      </c>
      <c r="B127" s="45" t="s">
        <v>932</v>
      </c>
      <c r="C127" s="203" t="s">
        <v>1000</v>
      </c>
      <c r="D127" s="199" t="s">
        <v>8</v>
      </c>
      <c r="E127" s="189" t="s">
        <v>567</v>
      </c>
      <c r="F127" s="222" t="s">
        <v>69</v>
      </c>
      <c r="G127" s="219" t="str">
        <f>""</f>
        <v/>
      </c>
      <c r="H127" s="16" t="s">
        <v>2165</v>
      </c>
      <c r="I127" s="8"/>
      <c r="J127" s="8" t="s">
        <v>927</v>
      </c>
      <c r="K127" s="17" t="s">
        <v>631</v>
      </c>
      <c r="L127" s="11" t="s">
        <v>921</v>
      </c>
      <c r="M127" s="53"/>
      <c r="N127" s="53"/>
      <c r="O127" s="9"/>
      <c r="P127" s="54"/>
      <c r="Q127" s="121" t="str">
        <f>""</f>
        <v/>
      </c>
      <c r="R127" s="55"/>
      <c r="S127" s="57"/>
      <c r="T127" s="147" t="str">
        <f>IF(MAX((AA127,AD127,AG127,AJ127,AM127,AP127))=AA127,"CDU",IF(MAX(AA127,AD127,AG127,AJ127,AM127,AP127)=AD127,"SPD",IF(MAX(AA127,AD127,AG127,AJ127,AM127,AP127)=AG127,"AfD",IF(MAX(AA127,AD127,AG127,AJ127,AM127,AP127)=AJ127,"Linke",IF(MAX(AA127,AD127,AG127,AJ127,AM127,AP127)=AM127,"Grüne","FDP")))))</f>
        <v>SPD</v>
      </c>
      <c r="U127" s="148" t="str">
        <f>IF(LARGE((AA127,AD127,AG127,AJ127,AM127,AP127),2)=AA127,"CDU",IF(LARGE((AA127,AD127,AG127,AJ127,AM127,AP127),2)=AD127,"SPD",IF(LARGE((AA127,AD127,AG127,AJ127,AM127,AP127),2)=AG127,"AfD",IF(LARGE((AA127,AD127,AG127,AJ127,AM127,AP127),2)=AJ127,"Linke",IF(LARGE((AA127,AD127,AG127,AJ127,AM127,AP127),2)=AM127,"Grüne","FDP")))))</f>
        <v>CDU</v>
      </c>
      <c r="V127" s="148" t="str">
        <f>IF(LARGE((AA127,AD127,AG127,AJ127,AM127,AP127),3)=AA127,"CDU",IF(LARGE((AA127,AD127,AG127,AJ127,AM127,AP127),3)=AD127,"SPD",IF(LARGE((AA127,AD127,AG127,AJ127,AM127,AP127),3)=AG127,"AfD",IF(LARGE((AA127,AD127,AG127,AJ127,AM127,AP127),3)=AJ127,"Linke",IF(LARGE((AA127,AD127,AG127,AJ127,AM127,AP127),3)=AM127,"Grüne","FDP")))))</f>
        <v>Grüne</v>
      </c>
      <c r="W127" s="148" t="str">
        <f>IF(LARGE((AA127,AD127,AG127,AJ127,AM127,AP127),4)=AA127,"CDU",IF(LARGE((AA127,AD127,AG127,AJ127,AM127,AP127),4)=AD127,"SPD",IF(LARGE((AA127,AD127,AG127,AJ127,AM127,AP127),4)=AG127,"AfD",IF(LARGE((AA127,AD127,AG127,AJ127,AM127,AP127),4)=AJ127,"Linke",IF(LARGE((AA127,AD127,AG127,AJ127,AM127,AP127),4)=AM127,"Grüne","FDP")))))</f>
        <v>AfD</v>
      </c>
      <c r="X127" s="148">
        <f>(LARGE((AA127,AD127,AG127,AJ127,AM127,AP127),1))-(LARGE((AA127,AD127,AG127,AJ127,AM127,AP127),2))</f>
        <v>3.4723053207289523E-2</v>
      </c>
      <c r="Y127" s="148">
        <f>(LARGE((AA127,AD127,AG127,AJ127,AM127,AP127),1))-(LARGE((AA127,AD127,AG127,AJ127,AM127,AP127),3))</f>
        <v>0.26167230954408838</v>
      </c>
      <c r="Z127" s="234">
        <f>(LARGE((AA127,AD127,AG127,AJ127,AM127,AP127),1))-(LARGE((AA127,AD127,AG127,AJ127,AM127,AP127),4))</f>
        <v>0.28781490423532557</v>
      </c>
      <c r="AA127" s="236">
        <v>0.33220945047055261</v>
      </c>
      <c r="AB127" s="94">
        <v>0.23619435758704282</v>
      </c>
      <c r="AC127" s="95">
        <f>IF(Tabelle1[[#This Row],[CDU ES 2021]]="","",Tabelle1[[#This Row],[CDU ES 2021]]/Tabelle1[[#This Row],[CDU ZS 2021]])</f>
        <v>1.406508833929812</v>
      </c>
      <c r="AD127" s="97">
        <v>0.36693250367784214</v>
      </c>
      <c r="AE127" s="97">
        <v>0.37856866809542211</v>
      </c>
      <c r="AF127" s="96">
        <f>IF(Tabelle1[[#This Row],[SPD ES 2021]]="","",Tabelle1[[#This Row],[SPD ES 2021]]/Tabelle1[[#This Row],[SPD ZS 2021]])</f>
        <v>0.96926273778513816</v>
      </c>
      <c r="AG127" s="99">
        <v>7.9117599442516562E-2</v>
      </c>
      <c r="AH127" s="99">
        <v>8.3048167796788808E-2</v>
      </c>
      <c r="AI127" s="98">
        <f>IF(Tabelle1[[#This Row],[AfD ES 2021]]="","",Tabelle1[[#This Row],[AfD ES 2021]]/Tabelle1[[#This Row],[AfD ZS 2021]])</f>
        <v>0.95267122130990312</v>
      </c>
      <c r="AJ127" s="100">
        <v>2.6994305503741191E-2</v>
      </c>
      <c r="AK127" s="100">
        <v>2.9870358008642798E-2</v>
      </c>
      <c r="AL127" s="101">
        <f>IF(Tabelle1[[#This Row],[Linke ES 2021]]="","",Tabelle1[[#This Row],[Linke ES 2021]]/Tabelle1[[#This Row],[Linke ZS 2021]])</f>
        <v>0.903715499356605</v>
      </c>
      <c r="AM127" s="103">
        <v>0.10526019413375379</v>
      </c>
      <c r="AN127" s="103">
        <v>0.12028247198116854</v>
      </c>
      <c r="AO127" s="102">
        <f>IF(Tabelle1[[#This Row],[Grüne ES 2021]]="","",Tabelle1[[#This Row],[Grüne ES 2021]]/Tabelle1[[#This Row],[Grüne ZS 2021]])</f>
        <v>0.87510833789842091</v>
      </c>
      <c r="AP127" s="104">
        <v>6.2132655718780579E-2</v>
      </c>
      <c r="AQ127" s="105">
        <v>0.10005269999648667</v>
      </c>
      <c r="AR127" s="215">
        <f>IF(Tabelle1[[#This Row],[FDP ES 2021]]="","",Tabelle1[[#This Row],[FDP ES 2021]]/Tabelle1[[#This Row],[FDP ZS 2021]])</f>
        <v>0.62099929058348602</v>
      </c>
      <c r="AS127" s="214">
        <v>117.8</v>
      </c>
      <c r="AT127" s="186">
        <v>30368</v>
      </c>
      <c r="AU127" s="186">
        <v>21735</v>
      </c>
      <c r="AV127" s="186">
        <v>6.6</v>
      </c>
      <c r="AW127" s="186">
        <v>617.5</v>
      </c>
      <c r="AX127" s="186">
        <v>7.3</v>
      </c>
      <c r="AY127" s="187">
        <v>14.4</v>
      </c>
      <c r="AZ127" s="115" t="s">
        <v>1586</v>
      </c>
      <c r="BA127" s="6"/>
      <c r="BB127" s="6"/>
      <c r="BC127" s="6"/>
      <c r="BD127" s="6"/>
      <c r="BE127" s="6"/>
      <c r="BF127" s="6"/>
      <c r="BG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1:84" ht="16.5" customHeight="1">
      <c r="A128" s="90">
        <f>SUBTOTAL(103,$B$2:$B128)</f>
        <v>127</v>
      </c>
      <c r="B128" s="44" t="s">
        <v>697</v>
      </c>
      <c r="C128" s="201" t="s">
        <v>1001</v>
      </c>
      <c r="D128" s="199" t="s">
        <v>8</v>
      </c>
      <c r="E128" s="189" t="s">
        <v>566</v>
      </c>
      <c r="F128" s="198" t="s">
        <v>70</v>
      </c>
      <c r="G128" s="219" t="str">
        <f>""</f>
        <v/>
      </c>
      <c r="H128" s="13" t="s">
        <v>2187</v>
      </c>
      <c r="I128" s="8"/>
      <c r="J128" s="8" t="s">
        <v>927</v>
      </c>
      <c r="K128" s="11"/>
      <c r="L128" s="10" t="s">
        <v>922</v>
      </c>
      <c r="M128" s="53"/>
      <c r="N128" s="53"/>
      <c r="O128" s="9"/>
      <c r="P128" s="54"/>
      <c r="Q128" s="121" t="str">
        <f>""</f>
        <v/>
      </c>
      <c r="R128" s="55"/>
      <c r="S128" s="57"/>
      <c r="T128" s="147" t="str">
        <f>IF(MAX((AA128,AD128,AG128,AJ128,AM128,AP128))=AA128,"CDU",IF(MAX(AA128,AD128,AG128,AJ128,AM128,AP128)=AD128,"SPD",IF(MAX(AA128,AD128,AG128,AJ128,AM128,AP128)=AG128,"AfD",IF(MAX(AA128,AD128,AG128,AJ128,AM128,AP128)=AJ128,"Linke",IF(MAX(AA128,AD128,AG128,AJ128,AM128,AP128)=AM128,"Grüne","FDP")))))</f>
        <v>SPD</v>
      </c>
      <c r="U128" s="148" t="str">
        <f>IF(LARGE((AA128,AD128,AG128,AJ128,AM128,AP128),2)=AA128,"CDU",IF(LARGE((AA128,AD128,AG128,AJ128,AM128,AP128),2)=AD128,"SPD",IF(LARGE((AA128,AD128,AG128,AJ128,AM128,AP128),2)=AG128,"AfD",IF(LARGE((AA128,AD128,AG128,AJ128,AM128,AP128),2)=AJ128,"Linke",IF(LARGE((AA128,AD128,AG128,AJ128,AM128,AP128),2)=AM128,"Grüne","FDP")))))</f>
        <v>CDU</v>
      </c>
      <c r="V128" s="148" t="str">
        <f>IF(LARGE((AA128,AD128,AG128,AJ128,AM128,AP128),3)=AA128,"CDU",IF(LARGE((AA128,AD128,AG128,AJ128,AM128,AP128),3)=AD128,"SPD",IF(LARGE((AA128,AD128,AG128,AJ128,AM128,AP128),3)=AG128,"AfD",IF(LARGE((AA128,AD128,AG128,AJ128,AM128,AP128),3)=AJ128,"Linke",IF(LARGE((AA128,AD128,AG128,AJ128,AM128,AP128),3)=AM128,"Grüne","FDP")))))</f>
        <v>Grüne</v>
      </c>
      <c r="W128" s="148" t="str">
        <f>IF(LARGE((AA128,AD128,AG128,AJ128,AM128,AP128),4)=AA128,"CDU",IF(LARGE((AA128,AD128,AG128,AJ128,AM128,AP128),4)=AD128,"SPD",IF(LARGE((AA128,AD128,AG128,AJ128,AM128,AP128),4)=AG128,"AfD",IF(LARGE((AA128,AD128,AG128,AJ128,AM128,AP128),4)=AJ128,"Linke",IF(LARGE((AA128,AD128,AG128,AJ128,AM128,AP128),4)=AM128,"Grüne","FDP")))))</f>
        <v>FDP</v>
      </c>
      <c r="X128" s="148">
        <f>(LARGE((AA128,AD128,AG128,AJ128,AM128,AP128),1))-(LARGE((AA128,AD128,AG128,AJ128,AM128,AP128),2))</f>
        <v>5.2841475573280172E-2</v>
      </c>
      <c r="Y128" s="148">
        <f>(LARGE((AA128,AD128,AG128,AJ128,AM128,AP128),1))-(LARGE((AA128,AD128,AG128,AJ128,AM128,AP128),3))</f>
        <v>8.9824865027558848E-2</v>
      </c>
      <c r="Z128" s="234">
        <f>(LARGE((AA128,AD128,AG128,AJ128,AM128,AP128),1))-(LARGE((AA128,AD128,AG128,AJ128,AM128,AP128),4))</f>
        <v>0.22651542228659935</v>
      </c>
      <c r="AA128" s="236">
        <v>0.26936799663901378</v>
      </c>
      <c r="AB128" s="94">
        <v>0.21576370044602478</v>
      </c>
      <c r="AC128" s="95">
        <f>IF(Tabelle1[[#This Row],[CDU ES 2021]]="","",Tabelle1[[#This Row],[CDU ES 2021]]/Tabelle1[[#This Row],[CDU ZS 2021]])</f>
        <v>1.2484398259863856</v>
      </c>
      <c r="AD128" s="97">
        <v>0.32220947221229396</v>
      </c>
      <c r="AE128" s="97">
        <v>0.31926639842799664</v>
      </c>
      <c r="AF128" s="96">
        <f>IF(Tabelle1[[#This Row],[SPD ES 2021]]="","",Tabelle1[[#This Row],[SPD ES 2021]]/Tabelle1[[#This Row],[SPD ZS 2021]])</f>
        <v>1.009218238432821</v>
      </c>
      <c r="AG128" s="99">
        <v>0</v>
      </c>
      <c r="AH128" s="99">
        <v>6.1039892704531987E-2</v>
      </c>
      <c r="AI128" s="98">
        <f>IF(Tabelle1[[#This Row],[AfD ES 2021]]="","",Tabelle1[[#This Row],[AfD ES 2021]]/Tabelle1[[#This Row],[AfD ZS 2021]])</f>
        <v>0</v>
      </c>
      <c r="AJ128" s="100">
        <v>5.0521391799444433E-2</v>
      </c>
      <c r="AK128" s="100">
        <v>5.072829917968872E-2</v>
      </c>
      <c r="AL128" s="101">
        <f>IF(Tabelle1[[#This Row],[Linke ES 2021]]="","",Tabelle1[[#This Row],[Linke ES 2021]]/Tabelle1[[#This Row],[Linke ZS 2021]])</f>
        <v>0.99592126320830543</v>
      </c>
      <c r="AM128" s="103">
        <v>0.23238460718473511</v>
      </c>
      <c r="AN128" s="103">
        <v>0.20241414803031721</v>
      </c>
      <c r="AO128" s="102">
        <f>IF(Tabelle1[[#This Row],[Grüne ES 2021]]="","",Tabelle1[[#This Row],[Grüne ES 2021]]/Tabelle1[[#This Row],[Grüne ZS 2021]])</f>
        <v>1.1480650411350148</v>
      </c>
      <c r="AP128" s="104">
        <v>9.5694049925694608E-2</v>
      </c>
      <c r="AQ128" s="105">
        <v>9.7551542372352709E-2</v>
      </c>
      <c r="AR128" s="215">
        <f>IF(Tabelle1[[#This Row],[FDP ES 2021]]="","",Tabelle1[[#This Row],[FDP ES 2021]]/Tabelle1[[#This Row],[FDP ZS 2021]])</f>
        <v>0.98095886132104315</v>
      </c>
      <c r="AS128" s="214">
        <v>225.1</v>
      </c>
      <c r="AT128" s="186">
        <v>35738</v>
      </c>
      <c r="AU128" s="186">
        <v>21130</v>
      </c>
      <c r="AV128" s="186">
        <v>6.3</v>
      </c>
      <c r="AW128" s="186">
        <v>562.29999999999995</v>
      </c>
      <c r="AX128" s="186">
        <v>9.6999999999999993</v>
      </c>
      <c r="AY128" s="187">
        <v>11.6</v>
      </c>
      <c r="AZ128" s="114" t="s">
        <v>1804</v>
      </c>
      <c r="BA128" s="6"/>
      <c r="BB128" s="6"/>
      <c r="BC128" s="6"/>
      <c r="BD128" s="6"/>
      <c r="BE128" s="6"/>
      <c r="BF128" s="6"/>
      <c r="BG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 ht="16.5" customHeight="1">
      <c r="A129" s="90">
        <f>SUBTOTAL(103,$B$2:$B129)</f>
        <v>128</v>
      </c>
      <c r="B129" s="46" t="s">
        <v>930</v>
      </c>
      <c r="C129" s="204" t="s">
        <v>1002</v>
      </c>
      <c r="D129" s="199" t="s">
        <v>8</v>
      </c>
      <c r="E129" s="189" t="s">
        <v>566</v>
      </c>
      <c r="F129" s="198" t="s">
        <v>70</v>
      </c>
      <c r="G129" s="224" t="s">
        <v>2184</v>
      </c>
      <c r="H129" s="8"/>
      <c r="I129" s="8"/>
      <c r="J129" s="8" t="s">
        <v>927</v>
      </c>
      <c r="K129" s="11"/>
      <c r="L129" s="11" t="s">
        <v>922</v>
      </c>
      <c r="M129" s="53"/>
      <c r="N129" s="53"/>
      <c r="O129" s="77" t="s">
        <v>631</v>
      </c>
      <c r="P129" s="54"/>
      <c r="Q129" s="121" t="str">
        <f>""</f>
        <v/>
      </c>
      <c r="R129" s="55"/>
      <c r="S129" s="57"/>
      <c r="T129" s="147" t="str">
        <f>IF(MAX((AA129,AD129,AG129,AJ129,AM129,AP129))=AA129,"CDU",IF(MAX(AA129,AD129,AG129,AJ129,AM129,AP129)=AD129,"SPD",IF(MAX(AA129,AD129,AG129,AJ129,AM129,AP129)=AG129,"AfD",IF(MAX(AA129,AD129,AG129,AJ129,AM129,AP129)=AJ129,"Linke",IF(MAX(AA129,AD129,AG129,AJ129,AM129,AP129)=AM129,"Grüne","FDP")))))</f>
        <v>SPD</v>
      </c>
      <c r="U129" s="148" t="str">
        <f>IF(LARGE((AA129,AD129,AG129,AJ129,AM129,AP129),2)=AA129,"CDU",IF(LARGE((AA129,AD129,AG129,AJ129,AM129,AP129),2)=AD129,"SPD",IF(LARGE((AA129,AD129,AG129,AJ129,AM129,AP129),2)=AG129,"AfD",IF(LARGE((AA129,AD129,AG129,AJ129,AM129,AP129),2)=AJ129,"Linke",IF(LARGE((AA129,AD129,AG129,AJ129,AM129,AP129),2)=AM129,"Grüne","FDP")))))</f>
        <v>CDU</v>
      </c>
      <c r="V129" s="148" t="str">
        <f>IF(LARGE((AA129,AD129,AG129,AJ129,AM129,AP129),3)=AA129,"CDU",IF(LARGE((AA129,AD129,AG129,AJ129,AM129,AP129),3)=AD129,"SPD",IF(LARGE((AA129,AD129,AG129,AJ129,AM129,AP129),3)=AG129,"AfD",IF(LARGE((AA129,AD129,AG129,AJ129,AM129,AP129),3)=AJ129,"Linke",IF(LARGE((AA129,AD129,AG129,AJ129,AM129,AP129),3)=AM129,"Grüne","FDP")))))</f>
        <v>Grüne</v>
      </c>
      <c r="W129" s="148" t="str">
        <f>IF(LARGE((AA129,AD129,AG129,AJ129,AM129,AP129),4)=AA129,"CDU",IF(LARGE((AA129,AD129,AG129,AJ129,AM129,AP129),4)=AD129,"SPD",IF(LARGE((AA129,AD129,AG129,AJ129,AM129,AP129),4)=AG129,"AfD",IF(LARGE((AA129,AD129,AG129,AJ129,AM129,AP129),4)=AJ129,"Linke",IF(LARGE((AA129,AD129,AG129,AJ129,AM129,AP129),4)=AM129,"Grüne","FDP")))))</f>
        <v>FDP</v>
      </c>
      <c r="X129" s="148">
        <f>(LARGE((AA129,AD129,AG129,AJ129,AM129,AP129),1))-(LARGE((AA129,AD129,AG129,AJ129,AM129,AP129),2))</f>
        <v>5.2841475573280172E-2</v>
      </c>
      <c r="Y129" s="148">
        <f>(LARGE((AA129,AD129,AG129,AJ129,AM129,AP129),1))-(LARGE((AA129,AD129,AG129,AJ129,AM129,AP129),3))</f>
        <v>8.9824865027558848E-2</v>
      </c>
      <c r="Z129" s="234">
        <f>(LARGE((AA129,AD129,AG129,AJ129,AM129,AP129),1))-(LARGE((AA129,AD129,AG129,AJ129,AM129,AP129),4))</f>
        <v>0.22651542228659935</v>
      </c>
      <c r="AA129" s="236">
        <v>0.26936799663901378</v>
      </c>
      <c r="AB129" s="94">
        <v>0.21576370044602478</v>
      </c>
      <c r="AC129" s="95">
        <f>IF(Tabelle1[[#This Row],[CDU ES 2021]]="","",Tabelle1[[#This Row],[CDU ES 2021]]/Tabelle1[[#This Row],[CDU ZS 2021]])</f>
        <v>1.2484398259863856</v>
      </c>
      <c r="AD129" s="97">
        <v>0.32220947221229396</v>
      </c>
      <c r="AE129" s="97">
        <v>0.31926639842799664</v>
      </c>
      <c r="AF129" s="96">
        <f>IF(Tabelle1[[#This Row],[SPD ES 2021]]="","",Tabelle1[[#This Row],[SPD ES 2021]]/Tabelle1[[#This Row],[SPD ZS 2021]])</f>
        <v>1.009218238432821</v>
      </c>
      <c r="AG129" s="99">
        <v>0</v>
      </c>
      <c r="AH129" s="99">
        <v>6.1039892704531987E-2</v>
      </c>
      <c r="AI129" s="98">
        <f>IF(Tabelle1[[#This Row],[AfD ES 2021]]="","",Tabelle1[[#This Row],[AfD ES 2021]]/Tabelle1[[#This Row],[AfD ZS 2021]])</f>
        <v>0</v>
      </c>
      <c r="AJ129" s="100">
        <v>5.0521391799444433E-2</v>
      </c>
      <c r="AK129" s="100">
        <v>5.072829917968872E-2</v>
      </c>
      <c r="AL129" s="101">
        <f>IF(Tabelle1[[#This Row],[Linke ES 2021]]="","",Tabelle1[[#This Row],[Linke ES 2021]]/Tabelle1[[#This Row],[Linke ZS 2021]])</f>
        <v>0.99592126320830543</v>
      </c>
      <c r="AM129" s="103">
        <v>0.23238460718473511</v>
      </c>
      <c r="AN129" s="103">
        <v>0.20241414803031721</v>
      </c>
      <c r="AO129" s="102">
        <f>IF(Tabelle1[[#This Row],[Grüne ES 2021]]="","",Tabelle1[[#This Row],[Grüne ES 2021]]/Tabelle1[[#This Row],[Grüne ZS 2021]])</f>
        <v>1.1480650411350148</v>
      </c>
      <c r="AP129" s="104">
        <v>9.5694049925694608E-2</v>
      </c>
      <c r="AQ129" s="105">
        <v>9.7551542372352709E-2</v>
      </c>
      <c r="AR129" s="215">
        <f>IF(Tabelle1[[#This Row],[FDP ES 2021]]="","",Tabelle1[[#This Row],[FDP ES 2021]]/Tabelle1[[#This Row],[FDP ZS 2021]])</f>
        <v>0.98095886132104315</v>
      </c>
      <c r="AS129" s="214">
        <v>225.1</v>
      </c>
      <c r="AT129" s="186">
        <v>35738</v>
      </c>
      <c r="AU129" s="186">
        <v>21130</v>
      </c>
      <c r="AV129" s="186">
        <v>6.3</v>
      </c>
      <c r="AW129" s="186">
        <v>562.29999999999995</v>
      </c>
      <c r="AX129" s="186">
        <v>9.6999999999999993</v>
      </c>
      <c r="AY129" s="187">
        <v>11.6</v>
      </c>
      <c r="AZ129" s="114" t="s">
        <v>1900</v>
      </c>
      <c r="BA129" s="6"/>
      <c r="BB129" s="6"/>
      <c r="BC129" s="6"/>
      <c r="BD129" s="6"/>
      <c r="BE129" s="6"/>
      <c r="BF129" s="6"/>
      <c r="BG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 ht="16.5" customHeight="1">
      <c r="A130" s="90">
        <f>SUBTOTAL(103,$B$2:$B130)</f>
        <v>129</v>
      </c>
      <c r="B130" s="48" t="s">
        <v>669</v>
      </c>
      <c r="C130" s="206" t="s">
        <v>1360</v>
      </c>
      <c r="D130" s="199" t="s">
        <v>8</v>
      </c>
      <c r="E130" s="190" t="s">
        <v>566</v>
      </c>
      <c r="F130" s="198" t="s">
        <v>70</v>
      </c>
      <c r="G130" s="219" t="str">
        <f>""</f>
        <v/>
      </c>
      <c r="H130" s="8"/>
      <c r="I130" s="8"/>
      <c r="J130" s="8" t="s">
        <v>924</v>
      </c>
      <c r="K130" s="8"/>
      <c r="L130" s="8" t="s">
        <v>921</v>
      </c>
      <c r="M130" s="53"/>
      <c r="N130" s="53"/>
      <c r="O130" s="9"/>
      <c r="P130" s="54"/>
      <c r="Q130" s="121" t="str">
        <f>""</f>
        <v/>
      </c>
      <c r="R130" s="55"/>
      <c r="S130" s="57"/>
      <c r="T130" s="147" t="str">
        <f>IF(MAX((AA130,AD130,AG130,AJ130,AM130,AP130))=AA130,"CDU",IF(MAX(AA130,AD130,AG130,AJ130,AM130,AP130)=AD130,"SPD",IF(MAX(AA130,AD130,AG130,AJ130,AM130,AP130)=AG130,"AfD",IF(MAX(AA130,AD130,AG130,AJ130,AM130,AP130)=AJ130,"Linke",IF(MAX(AA130,AD130,AG130,AJ130,AM130,AP130)=AM130,"Grüne","FDP")))))</f>
        <v>SPD</v>
      </c>
      <c r="U130" s="148" t="str">
        <f>IF(LARGE((AA130,AD130,AG130,AJ130,AM130,AP130),2)=AA130,"CDU",IF(LARGE((AA130,AD130,AG130,AJ130,AM130,AP130),2)=AD130,"SPD",IF(LARGE((AA130,AD130,AG130,AJ130,AM130,AP130),2)=AG130,"AfD",IF(LARGE((AA130,AD130,AG130,AJ130,AM130,AP130),2)=AJ130,"Linke",IF(LARGE((AA130,AD130,AG130,AJ130,AM130,AP130),2)=AM130,"Grüne","FDP")))))</f>
        <v>CDU</v>
      </c>
      <c r="V130" s="148" t="str">
        <f>IF(LARGE((AA130,AD130,AG130,AJ130,AM130,AP130),3)=AA130,"CDU",IF(LARGE((AA130,AD130,AG130,AJ130,AM130,AP130),3)=AD130,"SPD",IF(LARGE((AA130,AD130,AG130,AJ130,AM130,AP130),3)=AG130,"AfD",IF(LARGE((AA130,AD130,AG130,AJ130,AM130,AP130),3)=AJ130,"Linke",IF(LARGE((AA130,AD130,AG130,AJ130,AM130,AP130),3)=AM130,"Grüne","FDP")))))</f>
        <v>Grüne</v>
      </c>
      <c r="W130" s="148" t="str">
        <f>IF(LARGE((AA130,AD130,AG130,AJ130,AM130,AP130),4)=AA130,"CDU",IF(LARGE((AA130,AD130,AG130,AJ130,AM130,AP130),4)=AD130,"SPD",IF(LARGE((AA130,AD130,AG130,AJ130,AM130,AP130),4)=AG130,"AfD",IF(LARGE((AA130,AD130,AG130,AJ130,AM130,AP130),4)=AJ130,"Linke",IF(LARGE((AA130,AD130,AG130,AJ130,AM130,AP130),4)=AM130,"Grüne","FDP")))))</f>
        <v>FDP</v>
      </c>
      <c r="X130" s="148">
        <f>(LARGE((AA130,AD130,AG130,AJ130,AM130,AP130),1))-(LARGE((AA130,AD130,AG130,AJ130,AM130,AP130),2))</f>
        <v>5.2841475573280172E-2</v>
      </c>
      <c r="Y130" s="148">
        <f>(LARGE((AA130,AD130,AG130,AJ130,AM130,AP130),1))-(LARGE((AA130,AD130,AG130,AJ130,AM130,AP130),3))</f>
        <v>8.9824865027558848E-2</v>
      </c>
      <c r="Z130" s="234">
        <f>(LARGE((AA130,AD130,AG130,AJ130,AM130,AP130),1))-(LARGE((AA130,AD130,AG130,AJ130,AM130,AP130),4))</f>
        <v>0.22651542228659935</v>
      </c>
      <c r="AA130" s="236">
        <v>0.26936799663901378</v>
      </c>
      <c r="AB130" s="94">
        <v>0.21576370044602478</v>
      </c>
      <c r="AC130" s="95">
        <f>IF(Tabelle1[[#This Row],[CDU ES 2021]]="","",Tabelle1[[#This Row],[CDU ES 2021]]/Tabelle1[[#This Row],[CDU ZS 2021]])</f>
        <v>1.2484398259863856</v>
      </c>
      <c r="AD130" s="97">
        <v>0.32220947221229396</v>
      </c>
      <c r="AE130" s="97">
        <v>0.31926639842799664</v>
      </c>
      <c r="AF130" s="96">
        <f>IF(Tabelle1[[#This Row],[SPD ES 2021]]="","",Tabelle1[[#This Row],[SPD ES 2021]]/Tabelle1[[#This Row],[SPD ZS 2021]])</f>
        <v>1.009218238432821</v>
      </c>
      <c r="AG130" s="99">
        <v>0</v>
      </c>
      <c r="AH130" s="99">
        <v>6.1039892704531987E-2</v>
      </c>
      <c r="AI130" s="98">
        <f>IF(Tabelle1[[#This Row],[AfD ES 2021]]="","",Tabelle1[[#This Row],[AfD ES 2021]]/Tabelle1[[#This Row],[AfD ZS 2021]])</f>
        <v>0</v>
      </c>
      <c r="AJ130" s="100">
        <v>5.0521391799444433E-2</v>
      </c>
      <c r="AK130" s="100">
        <v>5.072829917968872E-2</v>
      </c>
      <c r="AL130" s="101">
        <f>IF(Tabelle1[[#This Row],[Linke ES 2021]]="","",Tabelle1[[#This Row],[Linke ES 2021]]/Tabelle1[[#This Row],[Linke ZS 2021]])</f>
        <v>0.99592126320830543</v>
      </c>
      <c r="AM130" s="103">
        <v>0.23238460718473511</v>
      </c>
      <c r="AN130" s="103">
        <v>0.20241414803031721</v>
      </c>
      <c r="AO130" s="102">
        <f>IF(Tabelle1[[#This Row],[Grüne ES 2021]]="","",Tabelle1[[#This Row],[Grüne ES 2021]]/Tabelle1[[#This Row],[Grüne ZS 2021]])</f>
        <v>1.1480650411350148</v>
      </c>
      <c r="AP130" s="104">
        <v>9.5694049925694608E-2</v>
      </c>
      <c r="AQ130" s="105">
        <v>9.7551542372352709E-2</v>
      </c>
      <c r="AR130" s="215">
        <f>IF(Tabelle1[[#This Row],[FDP ES 2021]]="","",Tabelle1[[#This Row],[FDP ES 2021]]/Tabelle1[[#This Row],[FDP ZS 2021]])</f>
        <v>0.98095886132104315</v>
      </c>
      <c r="AS130" s="214">
        <v>225.1</v>
      </c>
      <c r="AT130" s="186">
        <v>35738</v>
      </c>
      <c r="AU130" s="186">
        <v>21130</v>
      </c>
      <c r="AV130" s="186">
        <v>6.3</v>
      </c>
      <c r="AW130" s="186">
        <v>562.29999999999995</v>
      </c>
      <c r="AX130" s="186">
        <v>9.6999999999999993</v>
      </c>
      <c r="AY130" s="187">
        <v>11.6</v>
      </c>
      <c r="AZ130" s="114" t="s">
        <v>1504</v>
      </c>
      <c r="BA130" s="6"/>
      <c r="BB130" s="6"/>
      <c r="BC130" s="6"/>
      <c r="BD130" s="6"/>
      <c r="BE130" s="6"/>
      <c r="BF130" s="6"/>
      <c r="BG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 ht="16.5" customHeight="1">
      <c r="A131" s="90">
        <f>SUBTOTAL(103,$B$2:$B131)</f>
        <v>130</v>
      </c>
      <c r="B131" s="45" t="s">
        <v>932</v>
      </c>
      <c r="C131" s="203" t="s">
        <v>1003</v>
      </c>
      <c r="D131" s="199" t="s">
        <v>8</v>
      </c>
      <c r="E131" s="189" t="s">
        <v>566</v>
      </c>
      <c r="F131" s="198" t="s">
        <v>70</v>
      </c>
      <c r="G131" s="219" t="str">
        <f>""</f>
        <v/>
      </c>
      <c r="H131" s="8"/>
      <c r="I131" s="8"/>
      <c r="J131" s="8" t="s">
        <v>927</v>
      </c>
      <c r="K131" s="11"/>
      <c r="L131" s="11" t="s">
        <v>922</v>
      </c>
      <c r="M131" s="53"/>
      <c r="N131" s="53"/>
      <c r="O131" s="9"/>
      <c r="P131" s="54"/>
      <c r="Q131" s="121" t="str">
        <f>""</f>
        <v/>
      </c>
      <c r="R131" s="55"/>
      <c r="S131" s="57"/>
      <c r="T131" s="147" t="str">
        <f>IF(MAX((AA131,AD131,AG131,AJ131,AM131,AP131))=AA131,"CDU",IF(MAX(AA131,AD131,AG131,AJ131,AM131,AP131)=AD131,"SPD",IF(MAX(AA131,AD131,AG131,AJ131,AM131,AP131)=AG131,"AfD",IF(MAX(AA131,AD131,AG131,AJ131,AM131,AP131)=AJ131,"Linke",IF(MAX(AA131,AD131,AG131,AJ131,AM131,AP131)=AM131,"Grüne","FDP")))))</f>
        <v>SPD</v>
      </c>
      <c r="U131" s="148" t="str">
        <f>IF(LARGE((AA131,AD131,AG131,AJ131,AM131,AP131),2)=AA131,"CDU",IF(LARGE((AA131,AD131,AG131,AJ131,AM131,AP131),2)=AD131,"SPD",IF(LARGE((AA131,AD131,AG131,AJ131,AM131,AP131),2)=AG131,"AfD",IF(LARGE((AA131,AD131,AG131,AJ131,AM131,AP131),2)=AJ131,"Linke",IF(LARGE((AA131,AD131,AG131,AJ131,AM131,AP131),2)=AM131,"Grüne","FDP")))))</f>
        <v>CDU</v>
      </c>
      <c r="V131" s="148" t="str">
        <f>IF(LARGE((AA131,AD131,AG131,AJ131,AM131,AP131),3)=AA131,"CDU",IF(LARGE((AA131,AD131,AG131,AJ131,AM131,AP131),3)=AD131,"SPD",IF(LARGE((AA131,AD131,AG131,AJ131,AM131,AP131),3)=AG131,"AfD",IF(LARGE((AA131,AD131,AG131,AJ131,AM131,AP131),3)=AJ131,"Linke",IF(LARGE((AA131,AD131,AG131,AJ131,AM131,AP131),3)=AM131,"Grüne","FDP")))))</f>
        <v>Grüne</v>
      </c>
      <c r="W131" s="148" t="str">
        <f>IF(LARGE((AA131,AD131,AG131,AJ131,AM131,AP131),4)=AA131,"CDU",IF(LARGE((AA131,AD131,AG131,AJ131,AM131,AP131),4)=AD131,"SPD",IF(LARGE((AA131,AD131,AG131,AJ131,AM131,AP131),4)=AG131,"AfD",IF(LARGE((AA131,AD131,AG131,AJ131,AM131,AP131),4)=AJ131,"Linke",IF(LARGE((AA131,AD131,AG131,AJ131,AM131,AP131),4)=AM131,"Grüne","FDP")))))</f>
        <v>FDP</v>
      </c>
      <c r="X131" s="148">
        <f>(LARGE((AA131,AD131,AG131,AJ131,AM131,AP131),1))-(LARGE((AA131,AD131,AG131,AJ131,AM131,AP131),2))</f>
        <v>5.2841475573280006E-2</v>
      </c>
      <c r="Y131" s="148">
        <f>(LARGE((AA131,AD131,AG131,AJ131,AM131,AP131),1))-(LARGE((AA131,AD131,AG131,AJ131,AM131,AP131),3))</f>
        <v>8.9824865027559014E-2</v>
      </c>
      <c r="Z131" s="234">
        <f>(LARGE((AA131,AD131,AG131,AJ131,AM131,AP131),1))-(LARGE((AA131,AD131,AG131,AJ131,AM131,AP131),4))</f>
        <v>0.22651542228659943</v>
      </c>
      <c r="AA131" s="236">
        <v>0.26936799663901401</v>
      </c>
      <c r="AB131" s="94">
        <v>0.215763700446025</v>
      </c>
      <c r="AC131" s="95">
        <f>IF(Tabelle1[[#This Row],[CDU ES 2021]]="","",Tabelle1[[#This Row],[CDU ES 2021]]/Tabelle1[[#This Row],[CDU ZS 2021]])</f>
        <v>1.2484398259863854</v>
      </c>
      <c r="AD131" s="97">
        <v>0.32220947221229401</v>
      </c>
      <c r="AE131" s="97">
        <v>0.31926639842799698</v>
      </c>
      <c r="AF131" s="96">
        <f>IF(Tabelle1[[#This Row],[SPD ES 2021]]="","",Tabelle1[[#This Row],[SPD ES 2021]]/Tabelle1[[#This Row],[SPD ZS 2021]])</f>
        <v>1.0092182384328201</v>
      </c>
      <c r="AG131" s="99">
        <v>0</v>
      </c>
      <c r="AH131" s="99">
        <v>6.1039892704532001E-2</v>
      </c>
      <c r="AI131" s="98">
        <f>IF(Tabelle1[[#This Row],[AfD ES 2021]]="","",Tabelle1[[#This Row],[AfD ES 2021]]/Tabelle1[[#This Row],[AfD ZS 2021]])</f>
        <v>0</v>
      </c>
      <c r="AJ131" s="100">
        <v>5.0521391799444398E-2</v>
      </c>
      <c r="AK131" s="100">
        <v>5.0728299179688699E-2</v>
      </c>
      <c r="AL131" s="101">
        <f>IF(Tabelle1[[#This Row],[Linke ES 2021]]="","",Tabelle1[[#This Row],[Linke ES 2021]]/Tabelle1[[#This Row],[Linke ZS 2021]])</f>
        <v>0.9959212632083051</v>
      </c>
      <c r="AM131" s="103">
        <v>0.232384607184735</v>
      </c>
      <c r="AN131" s="103">
        <v>0.20241414803031699</v>
      </c>
      <c r="AO131" s="102">
        <f>IF(Tabelle1[[#This Row],[Grüne ES 2021]]="","",Tabelle1[[#This Row],[Grüne ES 2021]]/Tabelle1[[#This Row],[Grüne ZS 2021]])</f>
        <v>1.1480650411350155</v>
      </c>
      <c r="AP131" s="104">
        <v>9.5694049925694594E-2</v>
      </c>
      <c r="AQ131" s="105">
        <v>9.7551542372352695E-2</v>
      </c>
      <c r="AR131" s="215">
        <f>IF(Tabelle1[[#This Row],[FDP ES 2021]]="","",Tabelle1[[#This Row],[FDP ES 2021]]/Tabelle1[[#This Row],[FDP ZS 2021]])</f>
        <v>0.98095886132104315</v>
      </c>
      <c r="AS131" s="214">
        <v>225.1</v>
      </c>
      <c r="AT131" s="186">
        <v>35738</v>
      </c>
      <c r="AU131" s="186">
        <v>21130</v>
      </c>
      <c r="AV131" s="186">
        <v>6.3</v>
      </c>
      <c r="AW131" s="186">
        <v>562.29999999999995</v>
      </c>
      <c r="AX131" s="186">
        <v>9.6999999999999993</v>
      </c>
      <c r="AY131" s="187">
        <v>11.6</v>
      </c>
      <c r="AZ131" s="114" t="s">
        <v>2090</v>
      </c>
      <c r="BA131" s="6"/>
      <c r="BB131" s="6"/>
      <c r="BC131" s="6"/>
      <c r="BD131" s="6"/>
      <c r="BE131" s="6"/>
      <c r="BF131" s="6"/>
      <c r="BG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1:84" ht="16.5" customHeight="1">
      <c r="A132" s="90">
        <f>SUBTOTAL(103,$B$2:$B132)</f>
        <v>131</v>
      </c>
      <c r="B132" s="46" t="s">
        <v>930</v>
      </c>
      <c r="C132" s="204" t="s">
        <v>1005</v>
      </c>
      <c r="D132" s="199" t="s">
        <v>4</v>
      </c>
      <c r="E132" s="189" t="s">
        <v>565</v>
      </c>
      <c r="F132" s="198" t="s">
        <v>71</v>
      </c>
      <c r="G132" s="219" t="str">
        <f>""</f>
        <v/>
      </c>
      <c r="H132" s="143" t="s">
        <v>2187</v>
      </c>
      <c r="I132" s="8"/>
      <c r="J132" s="8" t="s">
        <v>927</v>
      </c>
      <c r="K132" s="11"/>
      <c r="L132" s="11" t="s">
        <v>921</v>
      </c>
      <c r="M132" s="53"/>
      <c r="N132" s="53"/>
      <c r="O132" s="9"/>
      <c r="P132" s="54"/>
      <c r="Q132" s="121" t="str">
        <f>""</f>
        <v/>
      </c>
      <c r="R132" s="55"/>
      <c r="S132" s="57"/>
      <c r="T132" s="147" t="str">
        <f>IF(MAX((AA132,AD132,AG132,AJ132,AM132,AP132))=AA132,"CDU",IF(MAX(AA132,AD132,AG132,AJ132,AM132,AP132)=AD132,"SPD",IF(MAX(AA132,AD132,AG132,AJ132,AM132,AP132)=AG132,"AfD",IF(MAX(AA132,AD132,AG132,AJ132,AM132,AP132)=AJ132,"Linke",IF(MAX(AA132,AD132,AG132,AJ132,AM132,AP132)=AM132,"Grüne","FDP")))))</f>
        <v>SPD</v>
      </c>
      <c r="U132" s="148" t="str">
        <f>IF(LARGE((AA132,AD132,AG132,AJ132,AM132,AP132),2)=AA132,"CDU",IF(LARGE((AA132,AD132,AG132,AJ132,AM132,AP132),2)=AD132,"SPD",IF(LARGE((AA132,AD132,AG132,AJ132,AM132,AP132),2)=AG132,"AfD",IF(LARGE((AA132,AD132,AG132,AJ132,AM132,AP132),2)=AJ132,"Linke",IF(LARGE((AA132,AD132,AG132,AJ132,AM132,AP132),2)=AM132,"Grüne","FDP")))))</f>
        <v>Grüne</v>
      </c>
      <c r="V132" s="148" t="str">
        <f>IF(LARGE((AA132,AD132,AG132,AJ132,AM132,AP132),3)=AA132,"CDU",IF(LARGE((AA132,AD132,AG132,AJ132,AM132,AP132),3)=AD132,"SPD",IF(LARGE((AA132,AD132,AG132,AJ132,AM132,AP132),3)=AG132,"AfD",IF(LARGE((AA132,AD132,AG132,AJ132,AM132,AP132),3)=AJ132,"Linke",IF(LARGE((AA132,AD132,AG132,AJ132,AM132,AP132),3)=AM132,"Grüne","FDP")))))</f>
        <v>CDU</v>
      </c>
      <c r="W132" s="148" t="str">
        <f>IF(LARGE((AA132,AD132,AG132,AJ132,AM132,AP132),4)=AA132,"CDU",IF(LARGE((AA132,AD132,AG132,AJ132,AM132,AP132),4)=AD132,"SPD",IF(LARGE((AA132,AD132,AG132,AJ132,AM132,AP132),4)=AG132,"AfD",IF(LARGE((AA132,AD132,AG132,AJ132,AM132,AP132),4)=AJ132,"Linke",IF(LARGE((AA132,AD132,AG132,AJ132,AM132,AP132),4)=AM132,"Grüne","FDP")))))</f>
        <v>Linke</v>
      </c>
      <c r="X132" s="148">
        <f>(LARGE((AA132,AD132,AG132,AJ132,AM132,AP132),1))-(LARGE((AA132,AD132,AG132,AJ132,AM132,AP132),2))</f>
        <v>8.7651577814900683E-2</v>
      </c>
      <c r="Y132" s="148">
        <f>(LARGE((AA132,AD132,AG132,AJ132,AM132,AP132),1))-(LARGE((AA132,AD132,AG132,AJ132,AM132,AP132),3))</f>
        <v>8.9170734871952873E-2</v>
      </c>
      <c r="Z132" s="234">
        <f>(LARGE((AA132,AD132,AG132,AJ132,AM132,AP132),1))-(LARGE((AA132,AD132,AG132,AJ132,AM132,AP132),4))</f>
        <v>0.21964524168653463</v>
      </c>
      <c r="AA132" s="236">
        <v>0.21322261327451331</v>
      </c>
      <c r="AB132" s="94">
        <v>0.17477609764787813</v>
      </c>
      <c r="AC132" s="95">
        <f>IF(Tabelle1[[#This Row],[CDU ES 2021]]="","",Tabelle1[[#This Row],[CDU ES 2021]]/Tabelle1[[#This Row],[CDU ZS 2021]])</f>
        <v>1.2199758213167882</v>
      </c>
      <c r="AD132" s="97">
        <v>0.30239334814646618</v>
      </c>
      <c r="AE132" s="97">
        <v>0.28841430167839038</v>
      </c>
      <c r="AF132" s="96">
        <f>IF(Tabelle1[[#This Row],[SPD ES 2021]]="","",Tabelle1[[#This Row],[SPD ES 2021]]/Tabelle1[[#This Row],[SPD ZS 2021]])</f>
        <v>1.0484686313637239</v>
      </c>
      <c r="AG132" s="99">
        <v>4.9191494882981655E-2</v>
      </c>
      <c r="AH132" s="99">
        <v>5.309414425843649E-2</v>
      </c>
      <c r="AI132" s="98">
        <f>IF(Tabelle1[[#This Row],[AfD ES 2021]]="","",Tabelle1[[#This Row],[AfD ES 2021]]/Tabelle1[[#This Row],[AfD ZS 2021]])</f>
        <v>0.92649567235779084</v>
      </c>
      <c r="AJ132" s="100">
        <v>8.2748106459931553E-2</v>
      </c>
      <c r="AK132" s="100">
        <v>8.4966826282006289E-2</v>
      </c>
      <c r="AL132" s="101">
        <f>IF(Tabelle1[[#This Row],[Linke ES 2021]]="","",Tabelle1[[#This Row],[Linke ES 2021]]/Tabelle1[[#This Row],[Linke ZS 2021]])</f>
        <v>0.97388722258836913</v>
      </c>
      <c r="AM132" s="103">
        <v>0.2147417703315655</v>
      </c>
      <c r="AN132" s="103">
        <v>0.23976851277012692</v>
      </c>
      <c r="AO132" s="102">
        <f>IF(Tabelle1[[#This Row],[Grüne ES 2021]]="","",Tabelle1[[#This Row],[Grüne ES 2021]]/Tabelle1[[#This Row],[Grüne ZS 2021]])</f>
        <v>0.89562123003801042</v>
      </c>
      <c r="AP132" s="104">
        <v>7.5303696255088634E-2</v>
      </c>
      <c r="AQ132" s="105">
        <v>9.9310612890513239E-2</v>
      </c>
      <c r="AR132" s="215">
        <f>IF(Tabelle1[[#This Row],[FDP ES 2021]]="","",Tabelle1[[#This Row],[FDP ES 2021]]/Tabelle1[[#This Row],[FDP ZS 2021]])</f>
        <v>0.75826433916089653</v>
      </c>
      <c r="AS132" s="214">
        <v>2312</v>
      </c>
      <c r="AT132" s="186">
        <v>50675</v>
      </c>
      <c r="AU132" s="186">
        <v>21481</v>
      </c>
      <c r="AV132" s="186">
        <v>11.2</v>
      </c>
      <c r="AW132" s="186">
        <v>429.4</v>
      </c>
      <c r="AX132" s="186">
        <v>8.6999999999999993</v>
      </c>
      <c r="AY132" s="187">
        <v>11.3</v>
      </c>
      <c r="AZ132" s="114" t="s">
        <v>1623</v>
      </c>
      <c r="BA132" s="6"/>
      <c r="BB132" s="6"/>
      <c r="BC132" s="6"/>
      <c r="BD132" s="6"/>
      <c r="BE132" s="6"/>
      <c r="BF132" s="6"/>
      <c r="BG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1:84" ht="16.5" customHeight="1">
      <c r="A133" s="90">
        <f>SUBTOTAL(103,$B$2:$B133)</f>
        <v>132</v>
      </c>
      <c r="B133" s="44" t="s">
        <v>697</v>
      </c>
      <c r="C133" s="201" t="s">
        <v>1006</v>
      </c>
      <c r="D133" s="199" t="s">
        <v>4</v>
      </c>
      <c r="E133" s="189" t="s">
        <v>565</v>
      </c>
      <c r="F133" s="198" t="s">
        <v>71</v>
      </c>
      <c r="G133" s="219" t="str">
        <f>""</f>
        <v/>
      </c>
      <c r="H133" s="8"/>
      <c r="I133" s="8"/>
      <c r="J133" s="8" t="s">
        <v>927</v>
      </c>
      <c r="K133" s="11"/>
      <c r="L133" s="11" t="s">
        <v>921</v>
      </c>
      <c r="M133" s="53"/>
      <c r="N133" s="53"/>
      <c r="O133" s="9"/>
      <c r="P133" s="54"/>
      <c r="Q133" s="121" t="str">
        <f>""</f>
        <v/>
      </c>
      <c r="R133" s="55"/>
      <c r="S133" s="57"/>
      <c r="T133" s="147" t="str">
        <f>IF(MAX((AA133,AD133,AG133,AJ133,AM133,AP133))=AA133,"CDU",IF(MAX(AA133,AD133,AG133,AJ133,AM133,AP133)=AD133,"SPD",IF(MAX(AA133,AD133,AG133,AJ133,AM133,AP133)=AG133,"AfD",IF(MAX(AA133,AD133,AG133,AJ133,AM133,AP133)=AJ133,"Linke",IF(MAX(AA133,AD133,AG133,AJ133,AM133,AP133)=AM133,"Grüne","FDP")))))</f>
        <v>SPD</v>
      </c>
      <c r="U133" s="148" t="str">
        <f>IF(LARGE((AA133,AD133,AG133,AJ133,AM133,AP133),2)=AA133,"CDU",IF(LARGE((AA133,AD133,AG133,AJ133,AM133,AP133),2)=AD133,"SPD",IF(LARGE((AA133,AD133,AG133,AJ133,AM133,AP133),2)=AG133,"AfD",IF(LARGE((AA133,AD133,AG133,AJ133,AM133,AP133),2)=AJ133,"Linke",IF(LARGE((AA133,AD133,AG133,AJ133,AM133,AP133),2)=AM133,"Grüne","FDP")))))</f>
        <v>Grüne</v>
      </c>
      <c r="V133" s="148" t="str">
        <f>IF(LARGE((AA133,AD133,AG133,AJ133,AM133,AP133),3)=AA133,"CDU",IF(LARGE((AA133,AD133,AG133,AJ133,AM133,AP133),3)=AD133,"SPD",IF(LARGE((AA133,AD133,AG133,AJ133,AM133,AP133),3)=AG133,"AfD",IF(LARGE((AA133,AD133,AG133,AJ133,AM133,AP133),3)=AJ133,"Linke",IF(LARGE((AA133,AD133,AG133,AJ133,AM133,AP133),3)=AM133,"Grüne","FDP")))))</f>
        <v>CDU</v>
      </c>
      <c r="W133" s="148" t="str">
        <f>IF(LARGE((AA133,AD133,AG133,AJ133,AM133,AP133),4)=AA133,"CDU",IF(LARGE((AA133,AD133,AG133,AJ133,AM133,AP133),4)=AD133,"SPD",IF(LARGE((AA133,AD133,AG133,AJ133,AM133,AP133),4)=AG133,"AfD",IF(LARGE((AA133,AD133,AG133,AJ133,AM133,AP133),4)=AJ133,"Linke",IF(LARGE((AA133,AD133,AG133,AJ133,AM133,AP133),4)=AM133,"Grüne","FDP")))))</f>
        <v>Linke</v>
      </c>
      <c r="X133" s="148">
        <f>(LARGE((AA133,AD133,AG133,AJ133,AM133,AP133),1))-(LARGE((AA133,AD133,AG133,AJ133,AM133,AP133),2))</f>
        <v>8.7651577814900683E-2</v>
      </c>
      <c r="Y133" s="148">
        <f>(LARGE((AA133,AD133,AG133,AJ133,AM133,AP133),1))-(LARGE((AA133,AD133,AG133,AJ133,AM133,AP133),3))</f>
        <v>8.9170734871952873E-2</v>
      </c>
      <c r="Z133" s="234">
        <f>(LARGE((AA133,AD133,AG133,AJ133,AM133,AP133),1))-(LARGE((AA133,AD133,AG133,AJ133,AM133,AP133),4))</f>
        <v>0.21964524168653463</v>
      </c>
      <c r="AA133" s="236">
        <v>0.21322261327451331</v>
      </c>
      <c r="AB133" s="94">
        <v>0.17477609764787813</v>
      </c>
      <c r="AC133" s="95">
        <f>IF(Tabelle1[[#This Row],[CDU ES 2021]]="","",Tabelle1[[#This Row],[CDU ES 2021]]/Tabelle1[[#This Row],[CDU ZS 2021]])</f>
        <v>1.2199758213167882</v>
      </c>
      <c r="AD133" s="97">
        <v>0.30239334814646618</v>
      </c>
      <c r="AE133" s="97">
        <v>0.28841430167839038</v>
      </c>
      <c r="AF133" s="96">
        <f>IF(Tabelle1[[#This Row],[SPD ES 2021]]="","",Tabelle1[[#This Row],[SPD ES 2021]]/Tabelle1[[#This Row],[SPD ZS 2021]])</f>
        <v>1.0484686313637239</v>
      </c>
      <c r="AG133" s="99">
        <v>4.9191494882981655E-2</v>
      </c>
      <c r="AH133" s="99">
        <v>5.309414425843649E-2</v>
      </c>
      <c r="AI133" s="98">
        <f>IF(Tabelle1[[#This Row],[AfD ES 2021]]="","",Tabelle1[[#This Row],[AfD ES 2021]]/Tabelle1[[#This Row],[AfD ZS 2021]])</f>
        <v>0.92649567235779084</v>
      </c>
      <c r="AJ133" s="100">
        <v>8.2748106459931553E-2</v>
      </c>
      <c r="AK133" s="100">
        <v>8.4966826282006289E-2</v>
      </c>
      <c r="AL133" s="101">
        <f>IF(Tabelle1[[#This Row],[Linke ES 2021]]="","",Tabelle1[[#This Row],[Linke ES 2021]]/Tabelle1[[#This Row],[Linke ZS 2021]])</f>
        <v>0.97388722258836913</v>
      </c>
      <c r="AM133" s="103">
        <v>0.2147417703315655</v>
      </c>
      <c r="AN133" s="103">
        <v>0.23976851277012692</v>
      </c>
      <c r="AO133" s="102">
        <f>IF(Tabelle1[[#This Row],[Grüne ES 2021]]="","",Tabelle1[[#This Row],[Grüne ES 2021]]/Tabelle1[[#This Row],[Grüne ZS 2021]])</f>
        <v>0.89562123003801042</v>
      </c>
      <c r="AP133" s="104">
        <v>7.5303696255088634E-2</v>
      </c>
      <c r="AQ133" s="105">
        <v>9.9310612890513239E-2</v>
      </c>
      <c r="AR133" s="215">
        <f>IF(Tabelle1[[#This Row],[FDP ES 2021]]="","",Tabelle1[[#This Row],[FDP ES 2021]]/Tabelle1[[#This Row],[FDP ZS 2021]])</f>
        <v>0.75826433916089653</v>
      </c>
      <c r="AS133" s="214">
        <v>2312</v>
      </c>
      <c r="AT133" s="186">
        <v>50675</v>
      </c>
      <c r="AU133" s="186">
        <v>21481</v>
      </c>
      <c r="AV133" s="186">
        <v>11.2</v>
      </c>
      <c r="AW133" s="186">
        <v>429.4</v>
      </c>
      <c r="AX133" s="186">
        <v>8.6999999999999993</v>
      </c>
      <c r="AY133" s="187">
        <v>11.3</v>
      </c>
      <c r="AZ133" s="114" t="s">
        <v>1656</v>
      </c>
      <c r="BA133" s="6"/>
      <c r="BB133" s="6"/>
      <c r="BC133" s="6"/>
      <c r="BD133" s="6"/>
      <c r="BE133" s="6"/>
      <c r="BF133" s="6"/>
      <c r="BG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1:84" ht="16.5" customHeight="1">
      <c r="A134" s="90">
        <f>SUBTOTAL(103,$B$2:$B134)</f>
        <v>133</v>
      </c>
      <c r="B134" s="48" t="s">
        <v>669</v>
      </c>
      <c r="C134" s="206" t="s">
        <v>736</v>
      </c>
      <c r="D134" s="200" t="s">
        <v>4</v>
      </c>
      <c r="E134" s="188" t="s">
        <v>565</v>
      </c>
      <c r="F134" s="222" t="s">
        <v>71</v>
      </c>
      <c r="G134" s="223" t="s">
        <v>2167</v>
      </c>
      <c r="H134" s="10"/>
      <c r="I134" s="10"/>
      <c r="J134" s="8" t="s">
        <v>924</v>
      </c>
      <c r="K134" s="10"/>
      <c r="L134" s="10" t="s">
        <v>922</v>
      </c>
      <c r="M134" s="67"/>
      <c r="N134" s="67"/>
      <c r="O134" s="59"/>
      <c r="P134" s="83"/>
      <c r="Q134" s="121" t="str">
        <f>""</f>
        <v/>
      </c>
      <c r="R134" s="60"/>
      <c r="S134" s="61" t="s">
        <v>615</v>
      </c>
      <c r="T134" s="147" t="str">
        <f>IF(MAX((AA134,AD134,AG134,AJ134,AM134,AP134))=AA134,"CDU",IF(MAX(AA134,AD134,AG134,AJ134,AM134,AP134)=AD134,"SPD",IF(MAX(AA134,AD134,AG134,AJ134,AM134,AP134)=AG134,"AfD",IF(MAX(AA134,AD134,AG134,AJ134,AM134,AP134)=AJ134,"Linke",IF(MAX(AA134,AD134,AG134,AJ134,AM134,AP134)=AM134,"Grüne","FDP")))))</f>
        <v>SPD</v>
      </c>
      <c r="U134" s="148" t="str">
        <f>IF(LARGE((AA134,AD134,AG134,AJ134,AM134,AP134),2)=AA134,"CDU",IF(LARGE((AA134,AD134,AG134,AJ134,AM134,AP134),2)=AD134,"SPD",IF(LARGE((AA134,AD134,AG134,AJ134,AM134,AP134),2)=AG134,"AfD",IF(LARGE((AA134,AD134,AG134,AJ134,AM134,AP134),2)=AJ134,"Linke",IF(LARGE((AA134,AD134,AG134,AJ134,AM134,AP134),2)=AM134,"Grüne","FDP")))))</f>
        <v>Grüne</v>
      </c>
      <c r="V134" s="148" t="str">
        <f>IF(LARGE((AA134,AD134,AG134,AJ134,AM134,AP134),3)=AA134,"CDU",IF(LARGE((AA134,AD134,AG134,AJ134,AM134,AP134),3)=AD134,"SPD",IF(LARGE((AA134,AD134,AG134,AJ134,AM134,AP134),3)=AG134,"AfD",IF(LARGE((AA134,AD134,AG134,AJ134,AM134,AP134),3)=AJ134,"Linke",IF(LARGE((AA134,AD134,AG134,AJ134,AM134,AP134),3)=AM134,"Grüne","FDP")))))</f>
        <v>CDU</v>
      </c>
      <c r="W134" s="148" t="str">
        <f>IF(LARGE((AA134,AD134,AG134,AJ134,AM134,AP134),4)=AA134,"CDU",IF(LARGE((AA134,AD134,AG134,AJ134,AM134,AP134),4)=AD134,"SPD",IF(LARGE((AA134,AD134,AG134,AJ134,AM134,AP134),4)=AG134,"AfD",IF(LARGE((AA134,AD134,AG134,AJ134,AM134,AP134),4)=AJ134,"Linke",IF(LARGE((AA134,AD134,AG134,AJ134,AM134,AP134),4)=AM134,"Grüne","FDP")))))</f>
        <v>Linke</v>
      </c>
      <c r="X134" s="148">
        <f>(LARGE((AA134,AD134,AG134,AJ134,AM134,AP134),1))-(LARGE((AA134,AD134,AG134,AJ134,AM134,AP134),2))</f>
        <v>8.7651577814900683E-2</v>
      </c>
      <c r="Y134" s="148">
        <f>(LARGE((AA134,AD134,AG134,AJ134,AM134,AP134),1))-(LARGE((AA134,AD134,AG134,AJ134,AM134,AP134),3))</f>
        <v>8.9170734871952873E-2</v>
      </c>
      <c r="Z134" s="234">
        <f>(LARGE((AA134,AD134,AG134,AJ134,AM134,AP134),1))-(LARGE((AA134,AD134,AG134,AJ134,AM134,AP134),4))</f>
        <v>0.21964524168653463</v>
      </c>
      <c r="AA134" s="236">
        <v>0.21322261327451331</v>
      </c>
      <c r="AB134" s="94">
        <v>0.17477609764787813</v>
      </c>
      <c r="AC134" s="95">
        <f>IF(Tabelle1[[#This Row],[CDU ES 2021]]="","",Tabelle1[[#This Row],[CDU ES 2021]]/Tabelle1[[#This Row],[CDU ZS 2021]])</f>
        <v>1.2199758213167882</v>
      </c>
      <c r="AD134" s="97">
        <v>0.30239334814646618</v>
      </c>
      <c r="AE134" s="97">
        <v>0.28841430167839038</v>
      </c>
      <c r="AF134" s="96">
        <f>IF(Tabelle1[[#This Row],[SPD ES 2021]]="","",Tabelle1[[#This Row],[SPD ES 2021]]/Tabelle1[[#This Row],[SPD ZS 2021]])</f>
        <v>1.0484686313637239</v>
      </c>
      <c r="AG134" s="99">
        <v>4.9191494882981655E-2</v>
      </c>
      <c r="AH134" s="99">
        <v>5.309414425843649E-2</v>
      </c>
      <c r="AI134" s="98">
        <f>IF(Tabelle1[[#This Row],[AfD ES 2021]]="","",Tabelle1[[#This Row],[AfD ES 2021]]/Tabelle1[[#This Row],[AfD ZS 2021]])</f>
        <v>0.92649567235779084</v>
      </c>
      <c r="AJ134" s="100">
        <v>8.2748106459931553E-2</v>
      </c>
      <c r="AK134" s="100">
        <v>8.4966826282006289E-2</v>
      </c>
      <c r="AL134" s="101">
        <f>IF(Tabelle1[[#This Row],[Linke ES 2021]]="","",Tabelle1[[#This Row],[Linke ES 2021]]/Tabelle1[[#This Row],[Linke ZS 2021]])</f>
        <v>0.97388722258836913</v>
      </c>
      <c r="AM134" s="103">
        <v>0.2147417703315655</v>
      </c>
      <c r="AN134" s="103">
        <v>0.23976851277012692</v>
      </c>
      <c r="AO134" s="102">
        <f>IF(Tabelle1[[#This Row],[Grüne ES 2021]]="","",Tabelle1[[#This Row],[Grüne ES 2021]]/Tabelle1[[#This Row],[Grüne ZS 2021]])</f>
        <v>0.89562123003801042</v>
      </c>
      <c r="AP134" s="104">
        <v>7.5303696255088634E-2</v>
      </c>
      <c r="AQ134" s="105">
        <v>9.9310612890513239E-2</v>
      </c>
      <c r="AR134" s="215">
        <f>IF(Tabelle1[[#This Row],[FDP ES 2021]]="","",Tabelle1[[#This Row],[FDP ES 2021]]/Tabelle1[[#This Row],[FDP ZS 2021]])</f>
        <v>0.75826433916089653</v>
      </c>
      <c r="AS134" s="214">
        <v>2312</v>
      </c>
      <c r="AT134" s="186">
        <v>50675</v>
      </c>
      <c r="AU134" s="186">
        <v>21481</v>
      </c>
      <c r="AV134" s="186">
        <v>11.2</v>
      </c>
      <c r="AW134" s="186">
        <v>429.4</v>
      </c>
      <c r="AX134" s="186">
        <v>8.6999999999999993</v>
      </c>
      <c r="AY134" s="187">
        <v>11.3</v>
      </c>
      <c r="AZ134" s="114" t="s">
        <v>2138</v>
      </c>
      <c r="BA134" s="6"/>
      <c r="BB134" s="6"/>
      <c r="BC134" s="6"/>
      <c r="BD134" s="6"/>
      <c r="BE134" s="6"/>
      <c r="BF134" s="6"/>
      <c r="BG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1:84" ht="16.5" customHeight="1">
      <c r="A135" s="90">
        <f>SUBTOTAL(103,$B$2:$B135)</f>
        <v>134</v>
      </c>
      <c r="B135" s="45" t="s">
        <v>932</v>
      </c>
      <c r="C135" s="203" t="s">
        <v>1004</v>
      </c>
      <c r="D135" s="199" t="s">
        <v>4</v>
      </c>
      <c r="E135" s="189" t="s">
        <v>565</v>
      </c>
      <c r="F135" s="198" t="s">
        <v>71</v>
      </c>
      <c r="G135" s="219" t="str">
        <f>""</f>
        <v/>
      </c>
      <c r="H135" s="8"/>
      <c r="I135" s="8"/>
      <c r="J135" s="8" t="s">
        <v>927</v>
      </c>
      <c r="K135" s="11"/>
      <c r="L135" s="11" t="s">
        <v>922</v>
      </c>
      <c r="M135" s="53"/>
      <c r="N135" s="53"/>
      <c r="O135" s="9"/>
      <c r="P135" s="54"/>
      <c r="Q135" s="121" t="str">
        <f>""</f>
        <v/>
      </c>
      <c r="R135" s="58" t="s">
        <v>631</v>
      </c>
      <c r="S135" s="57"/>
      <c r="T135" s="147" t="str">
        <f>IF(MAX((AA135,AD135,AG135,AJ135,AM135,AP135))=AA135,"CDU",IF(MAX(AA135,AD135,AG135,AJ135,AM135,AP135)=AD135,"SPD",IF(MAX(AA135,AD135,AG135,AJ135,AM135,AP135)=AG135,"AfD",IF(MAX(AA135,AD135,AG135,AJ135,AM135,AP135)=AJ135,"Linke",IF(MAX(AA135,AD135,AG135,AJ135,AM135,AP135)=AM135,"Grüne","FDP")))))</f>
        <v>SPD</v>
      </c>
      <c r="U135" s="148" t="str">
        <f>IF(LARGE((AA135,AD135,AG135,AJ135,AM135,AP135),2)=AA135,"CDU",IF(LARGE((AA135,AD135,AG135,AJ135,AM135,AP135),2)=AD135,"SPD",IF(LARGE((AA135,AD135,AG135,AJ135,AM135,AP135),2)=AG135,"AfD",IF(LARGE((AA135,AD135,AG135,AJ135,AM135,AP135),2)=AJ135,"Linke",IF(LARGE((AA135,AD135,AG135,AJ135,AM135,AP135),2)=AM135,"Grüne","FDP")))))</f>
        <v>Grüne</v>
      </c>
      <c r="V135" s="148" t="str">
        <f>IF(LARGE((AA135,AD135,AG135,AJ135,AM135,AP135),3)=AA135,"CDU",IF(LARGE((AA135,AD135,AG135,AJ135,AM135,AP135),3)=AD135,"SPD",IF(LARGE((AA135,AD135,AG135,AJ135,AM135,AP135),3)=AG135,"AfD",IF(LARGE((AA135,AD135,AG135,AJ135,AM135,AP135),3)=AJ135,"Linke",IF(LARGE((AA135,AD135,AG135,AJ135,AM135,AP135),3)=AM135,"Grüne","FDP")))))</f>
        <v>CDU</v>
      </c>
      <c r="W135" s="148" t="str">
        <f>IF(LARGE((AA135,AD135,AG135,AJ135,AM135,AP135),4)=AA135,"CDU",IF(LARGE((AA135,AD135,AG135,AJ135,AM135,AP135),4)=AD135,"SPD",IF(LARGE((AA135,AD135,AG135,AJ135,AM135,AP135),4)=AG135,"AfD",IF(LARGE((AA135,AD135,AG135,AJ135,AM135,AP135),4)=AJ135,"Linke",IF(LARGE((AA135,AD135,AG135,AJ135,AM135,AP135),4)=AM135,"Grüne","FDP")))))</f>
        <v>Linke</v>
      </c>
      <c r="X135" s="148">
        <f>(LARGE((AA135,AD135,AG135,AJ135,AM135,AP135),1))-(LARGE((AA135,AD135,AG135,AJ135,AM135,AP135),2))</f>
        <v>8.7651577814900683E-2</v>
      </c>
      <c r="Y135" s="148">
        <f>(LARGE((AA135,AD135,AG135,AJ135,AM135,AP135),1))-(LARGE((AA135,AD135,AG135,AJ135,AM135,AP135),3))</f>
        <v>8.9170734871952873E-2</v>
      </c>
      <c r="Z135" s="234">
        <f>(LARGE((AA135,AD135,AG135,AJ135,AM135,AP135),1))-(LARGE((AA135,AD135,AG135,AJ135,AM135,AP135),4))</f>
        <v>0.21964524168653463</v>
      </c>
      <c r="AA135" s="236">
        <v>0.21322261327451331</v>
      </c>
      <c r="AB135" s="94">
        <v>0.17477609764787813</v>
      </c>
      <c r="AC135" s="95">
        <f>IF(Tabelle1[[#This Row],[CDU ES 2021]]="","",Tabelle1[[#This Row],[CDU ES 2021]]/Tabelle1[[#This Row],[CDU ZS 2021]])</f>
        <v>1.2199758213167882</v>
      </c>
      <c r="AD135" s="97">
        <v>0.30239334814646618</v>
      </c>
      <c r="AE135" s="97">
        <v>0.28841430167839038</v>
      </c>
      <c r="AF135" s="96">
        <f>IF(Tabelle1[[#This Row],[SPD ES 2021]]="","",Tabelle1[[#This Row],[SPD ES 2021]]/Tabelle1[[#This Row],[SPD ZS 2021]])</f>
        <v>1.0484686313637239</v>
      </c>
      <c r="AG135" s="99">
        <v>4.9191494882981655E-2</v>
      </c>
      <c r="AH135" s="99">
        <v>5.309414425843649E-2</v>
      </c>
      <c r="AI135" s="98">
        <f>IF(Tabelle1[[#This Row],[AfD ES 2021]]="","",Tabelle1[[#This Row],[AfD ES 2021]]/Tabelle1[[#This Row],[AfD ZS 2021]])</f>
        <v>0.92649567235779084</v>
      </c>
      <c r="AJ135" s="100">
        <v>8.2748106459931553E-2</v>
      </c>
      <c r="AK135" s="100">
        <v>8.4966826282006289E-2</v>
      </c>
      <c r="AL135" s="101">
        <f>IF(Tabelle1[[#This Row],[Linke ES 2021]]="","",Tabelle1[[#This Row],[Linke ES 2021]]/Tabelle1[[#This Row],[Linke ZS 2021]])</f>
        <v>0.97388722258836913</v>
      </c>
      <c r="AM135" s="103">
        <v>0.2147417703315655</v>
      </c>
      <c r="AN135" s="103">
        <v>0.23976851277012692</v>
      </c>
      <c r="AO135" s="102">
        <f>IF(Tabelle1[[#This Row],[Grüne ES 2021]]="","",Tabelle1[[#This Row],[Grüne ES 2021]]/Tabelle1[[#This Row],[Grüne ZS 2021]])</f>
        <v>0.89562123003801042</v>
      </c>
      <c r="AP135" s="104">
        <v>7.5303696255088634E-2</v>
      </c>
      <c r="AQ135" s="105">
        <v>9.9310612890513239E-2</v>
      </c>
      <c r="AR135" s="215">
        <f>IF(Tabelle1[[#This Row],[FDP ES 2021]]="","",Tabelle1[[#This Row],[FDP ES 2021]]/Tabelle1[[#This Row],[FDP ZS 2021]])</f>
        <v>0.75826433916089653</v>
      </c>
      <c r="AS135" s="214">
        <v>2312</v>
      </c>
      <c r="AT135" s="186">
        <v>50675</v>
      </c>
      <c r="AU135" s="186">
        <v>21481</v>
      </c>
      <c r="AV135" s="186">
        <v>11.2</v>
      </c>
      <c r="AW135" s="186">
        <v>429.4</v>
      </c>
      <c r="AX135" s="186">
        <v>8.6999999999999993</v>
      </c>
      <c r="AY135" s="187">
        <v>11.3</v>
      </c>
      <c r="AZ135" s="114" t="s">
        <v>1863</v>
      </c>
      <c r="BA135" s="6"/>
      <c r="BB135" s="6"/>
      <c r="BC135" s="6"/>
      <c r="BD135" s="6"/>
      <c r="BE135" s="6"/>
      <c r="BF135" s="6"/>
      <c r="BG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1:84" ht="16.5" customHeight="1">
      <c r="A136" s="90">
        <f>SUBTOTAL(103,$B$2:$B136)</f>
        <v>135</v>
      </c>
      <c r="B136" s="48" t="s">
        <v>669</v>
      </c>
      <c r="C136" s="206" t="s">
        <v>737</v>
      </c>
      <c r="D136" s="199" t="s">
        <v>4</v>
      </c>
      <c r="E136" s="190" t="s">
        <v>564</v>
      </c>
      <c r="F136" s="198" t="s">
        <v>72</v>
      </c>
      <c r="G136" s="219" t="str">
        <f>""</f>
        <v/>
      </c>
      <c r="H136" s="14" t="s">
        <v>2175</v>
      </c>
      <c r="I136" s="8"/>
      <c r="J136" s="8" t="s">
        <v>924</v>
      </c>
      <c r="K136" s="8"/>
      <c r="L136" s="8" t="s">
        <v>922</v>
      </c>
      <c r="M136" s="53"/>
      <c r="N136" s="53"/>
      <c r="O136" s="9"/>
      <c r="P136" s="54"/>
      <c r="Q136" s="121" t="str">
        <f>""</f>
        <v/>
      </c>
      <c r="R136" s="55"/>
      <c r="S136" s="78"/>
      <c r="T136" s="147" t="str">
        <f>IF(MAX((AA136,AD136,AG136,AJ136,AM136,AP136))=AA136,"CDU",IF(MAX(AA136,AD136,AG136,AJ136,AM136,AP136)=AD136,"SPD",IF(MAX(AA136,AD136,AG136,AJ136,AM136,AP136)=AG136,"AfD",IF(MAX(AA136,AD136,AG136,AJ136,AM136,AP136)=AJ136,"Linke",IF(MAX(AA136,AD136,AG136,AJ136,AM136,AP136)=AM136,"Grüne","FDP")))))</f>
        <v>SPD</v>
      </c>
      <c r="U136" s="148" t="str">
        <f>IF(LARGE((AA136,AD136,AG136,AJ136,AM136,AP136),2)=AA136,"CDU",IF(LARGE((AA136,AD136,AG136,AJ136,AM136,AP136),2)=AD136,"SPD",IF(LARGE((AA136,AD136,AG136,AJ136,AM136,AP136),2)=AG136,"AfD",IF(LARGE((AA136,AD136,AG136,AJ136,AM136,AP136),2)=AJ136,"Linke",IF(LARGE((AA136,AD136,AG136,AJ136,AM136,AP136),2)=AM136,"Grüne","FDP")))))</f>
        <v>CDU</v>
      </c>
      <c r="V136" s="148" t="str">
        <f>IF(LARGE((AA136,AD136,AG136,AJ136,AM136,AP136),3)=AA136,"CDU",IF(LARGE((AA136,AD136,AG136,AJ136,AM136,AP136),3)=AD136,"SPD",IF(LARGE((AA136,AD136,AG136,AJ136,AM136,AP136),3)=AG136,"AfD",IF(LARGE((AA136,AD136,AG136,AJ136,AM136,AP136),3)=AJ136,"Linke",IF(LARGE((AA136,AD136,AG136,AJ136,AM136,AP136),3)=AM136,"Grüne","FDP")))))</f>
        <v>Grüne</v>
      </c>
      <c r="W136" s="148" t="str">
        <f>IF(LARGE((AA136,AD136,AG136,AJ136,AM136,AP136),4)=AA136,"CDU",IF(LARGE((AA136,AD136,AG136,AJ136,AM136,AP136),4)=AD136,"SPD",IF(LARGE((AA136,AD136,AG136,AJ136,AM136,AP136),4)=AG136,"AfD",IF(LARGE((AA136,AD136,AG136,AJ136,AM136,AP136),4)=AJ136,"Linke",IF(LARGE((AA136,AD136,AG136,AJ136,AM136,AP136),4)=AM136,"Grüne","FDP")))))</f>
        <v>AfD</v>
      </c>
      <c r="X136" s="148">
        <f>(LARGE((AA136,AD136,AG136,AJ136,AM136,AP136),1))-(LARGE((AA136,AD136,AG136,AJ136,AM136,AP136),2))</f>
        <v>0.16853173430176091</v>
      </c>
      <c r="Y136" s="148">
        <f>(LARGE((AA136,AD136,AG136,AJ136,AM136,AP136),1))-(LARGE((AA136,AD136,AG136,AJ136,AM136,AP136),3))</f>
        <v>0.22330841884492492</v>
      </c>
      <c r="Z136" s="234">
        <f>(LARGE((AA136,AD136,AG136,AJ136,AM136,AP136),1))-(LARGE((AA136,AD136,AG136,AJ136,AM136,AP136),4))</f>
        <v>0.28174485874751914</v>
      </c>
      <c r="AA136" s="236">
        <v>0.20094872119702153</v>
      </c>
      <c r="AB136" s="94">
        <v>0.16893202523756504</v>
      </c>
      <c r="AC136" s="95">
        <f>IF(Tabelle1[[#This Row],[CDU ES 2021]]="","",Tabelle1[[#This Row],[CDU ES 2021]]/Tabelle1[[#This Row],[CDU ZS 2021]])</f>
        <v>1.1895241350148511</v>
      </c>
      <c r="AD136" s="97">
        <v>0.36948045549878245</v>
      </c>
      <c r="AE136" s="97">
        <v>0.34872516683823168</v>
      </c>
      <c r="AF136" s="96">
        <f>IF(Tabelle1[[#This Row],[SPD ES 2021]]="","",Tabelle1[[#This Row],[SPD ES 2021]]/Tabelle1[[#This Row],[SPD ZS 2021]])</f>
        <v>1.0595176105261679</v>
      </c>
      <c r="AG136" s="99">
        <v>8.7735596751263314E-2</v>
      </c>
      <c r="AH136" s="99">
        <v>8.921381203476117E-2</v>
      </c>
      <c r="AI136" s="98">
        <f>IF(Tabelle1[[#This Row],[AfD ES 2021]]="","",Tabelle1[[#This Row],[AfD ES 2021]]/Tabelle1[[#This Row],[AfD ZS 2021]])</f>
        <v>0.98343064543725711</v>
      </c>
      <c r="AJ136" s="100">
        <v>7.4722351252058616E-2</v>
      </c>
      <c r="AK136" s="100">
        <v>6.7316512958411234E-2</v>
      </c>
      <c r="AL136" s="101">
        <f>IF(Tabelle1[[#This Row],[Linke ES 2021]]="","",Tabelle1[[#This Row],[Linke ES 2021]]/Tabelle1[[#This Row],[Linke ZS 2021]])</f>
        <v>1.1100151800528166</v>
      </c>
      <c r="AM136" s="103">
        <v>0.14617203665385753</v>
      </c>
      <c r="AN136" s="103">
        <v>0.16815473064291367</v>
      </c>
      <c r="AO136" s="102">
        <f>IF(Tabelle1[[#This Row],[Grüne ES 2021]]="","",Tabelle1[[#This Row],[Grüne ES 2021]]/Tabelle1[[#This Row],[Grüne ZS 2021]])</f>
        <v>0.86927103445137288</v>
      </c>
      <c r="AP136" s="104">
        <v>5.9604746421181541E-2</v>
      </c>
      <c r="AQ136" s="105">
        <v>8.4627073660917485E-2</v>
      </c>
      <c r="AR136" s="215">
        <f>IF(Tabelle1[[#This Row],[FDP ES 2021]]="","",Tabelle1[[#This Row],[FDP ES 2021]]/Tabelle1[[#This Row],[FDP ZS 2021]])</f>
        <v>0.70432243303136022</v>
      </c>
      <c r="AS136" s="214">
        <v>1223.8</v>
      </c>
      <c r="AT136" s="186">
        <v>45356</v>
      </c>
      <c r="AU136" s="186">
        <v>21481</v>
      </c>
      <c r="AV136" s="186">
        <v>12.1</v>
      </c>
      <c r="AW136" s="186">
        <v>435.7</v>
      </c>
      <c r="AX136" s="186">
        <v>8.6</v>
      </c>
      <c r="AY136" s="187">
        <v>11.3</v>
      </c>
      <c r="AZ136" s="114" t="s">
        <v>2034</v>
      </c>
      <c r="BA136" s="6"/>
      <c r="BB136" s="6"/>
      <c r="BC136" s="6"/>
      <c r="BD136" s="6"/>
      <c r="BE136" s="6"/>
      <c r="BF136" s="6"/>
      <c r="BG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</row>
    <row r="137" spans="1:84" ht="16.5" customHeight="1">
      <c r="A137" s="90">
        <f>SUBTOTAL(103,$B$2:$B137)</f>
        <v>136</v>
      </c>
      <c r="B137" s="48" t="s">
        <v>669</v>
      </c>
      <c r="C137" s="206" t="s">
        <v>738</v>
      </c>
      <c r="D137" s="200" t="s">
        <v>3</v>
      </c>
      <c r="E137" s="188" t="s">
        <v>563</v>
      </c>
      <c r="F137" s="222" t="s">
        <v>73</v>
      </c>
      <c r="G137" s="219" t="str">
        <f>""</f>
        <v/>
      </c>
      <c r="H137" s="10"/>
      <c r="I137" s="10"/>
      <c r="J137" s="8" t="s">
        <v>924</v>
      </c>
      <c r="K137" s="10"/>
      <c r="L137" s="10" t="s">
        <v>921</v>
      </c>
      <c r="M137" s="67"/>
      <c r="N137" s="67"/>
      <c r="O137" s="59"/>
      <c r="P137" s="169" t="s">
        <v>1426</v>
      </c>
      <c r="Q137" s="121" t="str">
        <f>""</f>
        <v/>
      </c>
      <c r="R137" s="60"/>
      <c r="S137" s="61"/>
      <c r="T137" s="147" t="str">
        <f>IF(MAX((AA137,AD137,AG137,AJ137,AM137,AP137))=AA137,"CDU",IF(MAX(AA137,AD137,AG137,AJ137,AM137,AP137)=AD137,"SPD",IF(MAX(AA137,AD137,AG137,AJ137,AM137,AP137)=AG137,"AfD",IF(MAX(AA137,AD137,AG137,AJ137,AM137,AP137)=AJ137,"Linke",IF(MAX(AA137,AD137,AG137,AJ137,AM137,AP137)=AM137,"Grüne","FDP")))))</f>
        <v>SPD</v>
      </c>
      <c r="U137" s="148" t="str">
        <f>IF(LARGE((AA137,AD137,AG137,AJ137,AM137,AP137),2)=AA137,"CDU",IF(LARGE((AA137,AD137,AG137,AJ137,AM137,AP137),2)=AD137,"SPD",IF(LARGE((AA137,AD137,AG137,AJ137,AM137,AP137),2)=AG137,"AfD",IF(LARGE((AA137,AD137,AG137,AJ137,AM137,AP137),2)=AJ137,"Linke",IF(LARGE((AA137,AD137,AG137,AJ137,AM137,AP137),2)=AM137,"Grüne","FDP")))))</f>
        <v>AfD</v>
      </c>
      <c r="V137" s="148" t="str">
        <f>IF(LARGE((AA137,AD137,AG137,AJ137,AM137,AP137),3)=AA137,"CDU",IF(LARGE((AA137,AD137,AG137,AJ137,AM137,AP137),3)=AD137,"SPD",IF(LARGE((AA137,AD137,AG137,AJ137,AM137,AP137),3)=AG137,"AfD",IF(LARGE((AA137,AD137,AG137,AJ137,AM137,AP137),3)=AJ137,"Linke",IF(LARGE((AA137,AD137,AG137,AJ137,AM137,AP137),3)=AM137,"Grüne","FDP")))))</f>
        <v>CDU</v>
      </c>
      <c r="W137" s="148" t="str">
        <f>IF(LARGE((AA137,AD137,AG137,AJ137,AM137,AP137),4)=AA137,"CDU",IF(LARGE((AA137,AD137,AG137,AJ137,AM137,AP137),4)=AD137,"SPD",IF(LARGE((AA137,AD137,AG137,AJ137,AM137,AP137),4)=AG137,"AfD",IF(LARGE((AA137,AD137,AG137,AJ137,AM137,AP137),4)=AJ137,"Linke",IF(LARGE((AA137,AD137,AG137,AJ137,AM137,AP137),4)=AM137,"Grüne","FDP")))))</f>
        <v>Linke</v>
      </c>
      <c r="X137" s="148">
        <f>(LARGE((AA137,AD137,AG137,AJ137,AM137,AP137),1))-(LARGE((AA137,AD137,AG137,AJ137,AM137,AP137),2))</f>
        <v>0.13285665814278738</v>
      </c>
      <c r="Y137" s="148">
        <f>(LARGE((AA137,AD137,AG137,AJ137,AM137,AP137),1))-(LARGE((AA137,AD137,AG137,AJ137,AM137,AP137),3))</f>
        <v>0.13588553174938139</v>
      </c>
      <c r="Z137" s="234">
        <f>(LARGE((AA137,AD137,AG137,AJ137,AM137,AP137),1))-(LARGE((AA137,AD137,AG137,AJ137,AM137,AP137),4))</f>
        <v>0.24005892234994247</v>
      </c>
      <c r="AA137" s="236">
        <v>0.19392239132053923</v>
      </c>
      <c r="AB137" s="94">
        <v>0.16043567367446782</v>
      </c>
      <c r="AC137" s="95">
        <f>IF(Tabelle1[[#This Row],[CDU ES 2021]]="","",Tabelle1[[#This Row],[CDU ES 2021]]/Tabelle1[[#This Row],[CDU ZS 2021]])</f>
        <v>1.2087236390705578</v>
      </c>
      <c r="AD137" s="97">
        <v>0.32980792306992063</v>
      </c>
      <c r="AE137" s="97">
        <v>0.3401675922253074</v>
      </c>
      <c r="AF137" s="96">
        <f>IF(Tabelle1[[#This Row],[SPD ES 2021]]="","",Tabelle1[[#This Row],[SPD ES 2021]]/Tabelle1[[#This Row],[SPD ZS 2021]])</f>
        <v>0.96954539646879379</v>
      </c>
      <c r="AG137" s="99">
        <v>0.19695126492713325</v>
      </c>
      <c r="AH137" s="99">
        <v>0.19189640354356738</v>
      </c>
      <c r="AI137" s="98">
        <f>IF(Tabelle1[[#This Row],[AfD ES 2021]]="","",Tabelle1[[#This Row],[AfD ES 2021]]/Tabelle1[[#This Row],[AfD ZS 2021]])</f>
        <v>1.0263416160502363</v>
      </c>
      <c r="AJ137" s="100">
        <v>8.9749000719978156E-2</v>
      </c>
      <c r="AK137" s="100">
        <v>8.0606240909691915E-2</v>
      </c>
      <c r="AL137" s="101">
        <f>IF(Tabelle1[[#This Row],[Linke ES 2021]]="","",Tabelle1[[#This Row],[Linke ES 2021]]/Tabelle1[[#This Row],[Linke ZS 2021]])</f>
        <v>1.1134249619769445</v>
      </c>
      <c r="AM137" s="103">
        <v>4.6533760354858199E-2</v>
      </c>
      <c r="AN137" s="103">
        <v>6.3442086473621581E-2</v>
      </c>
      <c r="AO137" s="102">
        <f>IF(Tabelle1[[#This Row],[Grüne ES 2021]]="","",Tabelle1[[#This Row],[Grüne ES 2021]]/Tabelle1[[#This Row],[Grüne ZS 2021]])</f>
        <v>0.73348407880951938</v>
      </c>
      <c r="AP137" s="104">
        <v>6.0867118515024368E-2</v>
      </c>
      <c r="AQ137" s="105">
        <v>7.4953722067962456E-2</v>
      </c>
      <c r="AR137" s="215">
        <f>IF(Tabelle1[[#This Row],[FDP ES 2021]]="","",Tabelle1[[#This Row],[FDP ES 2021]]/Tabelle1[[#This Row],[FDP ZS 2021]])</f>
        <v>0.81206265460485871</v>
      </c>
      <c r="AS137" s="214">
        <v>36.799999999999997</v>
      </c>
      <c r="AT137" s="186">
        <v>25671</v>
      </c>
      <c r="AU137" s="186">
        <v>19353</v>
      </c>
      <c r="AV137" s="186">
        <v>7.3</v>
      </c>
      <c r="AW137" s="186">
        <v>590.29999999999995</v>
      </c>
      <c r="AX137" s="186">
        <v>4.9000000000000004</v>
      </c>
      <c r="AY137" s="187">
        <v>14</v>
      </c>
      <c r="AZ137" s="115" t="s">
        <v>1500</v>
      </c>
      <c r="BA137" s="6"/>
      <c r="BB137" s="6"/>
      <c r="BC137" s="6"/>
      <c r="BD137" s="6"/>
      <c r="BE137" s="6"/>
      <c r="BF137" s="6"/>
      <c r="BG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</row>
    <row r="138" spans="1:84" ht="16.5" customHeight="1">
      <c r="A138" s="90">
        <f>SUBTOTAL(103,$B$2:$B138)</f>
        <v>137</v>
      </c>
      <c r="B138" s="46" t="s">
        <v>930</v>
      </c>
      <c r="C138" s="204" t="s">
        <v>1007</v>
      </c>
      <c r="D138" s="199" t="s">
        <v>3</v>
      </c>
      <c r="E138" s="189" t="s">
        <v>562</v>
      </c>
      <c r="F138" s="198" t="s">
        <v>74</v>
      </c>
      <c r="G138" s="219" t="str">
        <f>""</f>
        <v/>
      </c>
      <c r="H138" s="8"/>
      <c r="I138" s="8"/>
      <c r="J138" s="8" t="s">
        <v>927</v>
      </c>
      <c r="K138" s="11"/>
      <c r="L138" s="11" t="s">
        <v>921</v>
      </c>
      <c r="M138" s="53"/>
      <c r="N138" s="53"/>
      <c r="O138" s="9"/>
      <c r="P138" s="54"/>
      <c r="Q138" s="121" t="str">
        <f>""</f>
        <v/>
      </c>
      <c r="R138" s="55"/>
      <c r="S138" s="57"/>
      <c r="T138" s="147" t="str">
        <f>IF(MAX((AA138,AD138,AG138,AJ138,AM138,AP138))=AA138,"CDU",IF(MAX(AA138,AD138,AG138,AJ138,AM138,AP138)=AD138,"SPD",IF(MAX(AA138,AD138,AG138,AJ138,AM138,AP138)=AG138,"AfD",IF(MAX(AA138,AD138,AG138,AJ138,AM138,AP138)=AJ138,"Linke",IF(MAX(AA138,AD138,AG138,AJ138,AM138,AP138)=AM138,"Grüne","FDP")))))</f>
        <v>SPD</v>
      </c>
      <c r="U138" s="148" t="str">
        <f>IF(LARGE((AA138,AD138,AG138,AJ138,AM138,AP138),2)=AA138,"CDU",IF(LARGE((AA138,AD138,AG138,AJ138,AM138,AP138),2)=AD138,"SPD",IF(LARGE((AA138,AD138,AG138,AJ138,AM138,AP138),2)=AG138,"AfD",IF(LARGE((AA138,AD138,AG138,AJ138,AM138,AP138),2)=AJ138,"Linke",IF(LARGE((AA138,AD138,AG138,AJ138,AM138,AP138),2)=AM138,"Grüne","FDP")))))</f>
        <v>AfD</v>
      </c>
      <c r="V138" s="148" t="str">
        <f>IF(LARGE((AA138,AD138,AG138,AJ138,AM138,AP138),3)=AA138,"CDU",IF(LARGE((AA138,AD138,AG138,AJ138,AM138,AP138),3)=AD138,"SPD",IF(LARGE((AA138,AD138,AG138,AJ138,AM138,AP138),3)=AG138,"AfD",IF(LARGE((AA138,AD138,AG138,AJ138,AM138,AP138),3)=AJ138,"Linke",IF(LARGE((AA138,AD138,AG138,AJ138,AM138,AP138),3)=AM138,"Grüne","FDP")))))</f>
        <v>CDU</v>
      </c>
      <c r="W138" s="148" t="str">
        <f>IF(LARGE((AA138,AD138,AG138,AJ138,AM138,AP138),4)=AA138,"CDU",IF(LARGE((AA138,AD138,AG138,AJ138,AM138,AP138),4)=AD138,"SPD",IF(LARGE((AA138,AD138,AG138,AJ138,AM138,AP138),4)=AG138,"AfD",IF(LARGE((AA138,AD138,AG138,AJ138,AM138,AP138),4)=AJ138,"Linke",IF(LARGE((AA138,AD138,AG138,AJ138,AM138,AP138),4)=AM138,"Grüne","FDP")))))</f>
        <v>Linke</v>
      </c>
      <c r="X138" s="148">
        <f>(LARGE((AA138,AD138,AG138,AJ138,AM138,AP138),1))-(LARGE((AA138,AD138,AG138,AJ138,AM138,AP138),2))</f>
        <v>9.3565621370499397E-2</v>
      </c>
      <c r="Y138" s="148">
        <f>(LARGE((AA138,AD138,AG138,AJ138,AM138,AP138),1))-(LARGE((AA138,AD138,AG138,AJ138,AM138,AP138),3))</f>
        <v>0.1181262098335269</v>
      </c>
      <c r="Z138" s="234">
        <f>(LARGE((AA138,AD138,AG138,AJ138,AM138,AP138),1))-(LARGE((AA138,AD138,AG138,AJ138,AM138,AP138),4))</f>
        <v>0.20078203639179248</v>
      </c>
      <c r="AA138" s="236">
        <v>0.17801780874951606</v>
      </c>
      <c r="AB138" s="94">
        <v>0.15333549974467295</v>
      </c>
      <c r="AC138" s="95">
        <f>IF(Tabelle1[[#This Row],[CDU ES 2021]]="","",Tabelle1[[#This Row],[CDU ES 2021]]/Tabelle1[[#This Row],[CDU ZS 2021]])</f>
        <v>1.1609693061681277</v>
      </c>
      <c r="AD138" s="97">
        <v>0.29614401858304296</v>
      </c>
      <c r="AE138" s="97">
        <v>0.31368862479303034</v>
      </c>
      <c r="AF138" s="96">
        <f>IF(Tabelle1[[#This Row],[SPD ES 2021]]="","",Tabelle1[[#This Row],[SPD ES 2021]]/Tabelle1[[#This Row],[SPD ZS 2021]])</f>
        <v>0.94406999545628023</v>
      </c>
      <c r="AG138" s="99">
        <v>0.20257839721254356</v>
      </c>
      <c r="AH138" s="99">
        <v>0.19921699704439597</v>
      </c>
      <c r="AI138" s="98">
        <f>IF(Tabelle1[[#This Row],[AfD ES 2021]]="","",Tabelle1[[#This Row],[AfD ES 2021]]/Tabelle1[[#This Row],[AfD ZS 2021]])</f>
        <v>1.0168730591165296</v>
      </c>
      <c r="AJ138" s="100">
        <v>9.5361982191250486E-2</v>
      </c>
      <c r="AK138" s="100">
        <v>8.9882859043993624E-2</v>
      </c>
      <c r="AL138" s="101">
        <f>IF(Tabelle1[[#This Row],[Linke ES 2021]]="","",Tabelle1[[#This Row],[Linke ES 2021]]/Tabelle1[[#This Row],[Linke ZS 2021]])</f>
        <v>1.0609584875863269</v>
      </c>
      <c r="AM138" s="103">
        <v>5.828881145954317E-2</v>
      </c>
      <c r="AN138" s="103">
        <v>7.0369682620738741E-2</v>
      </c>
      <c r="AO138" s="102">
        <f>IF(Tabelle1[[#This Row],[Grüne ES 2021]]="","",Tabelle1[[#This Row],[Grüne ES 2021]]/Tabelle1[[#This Row],[Grüne ZS 2021]])</f>
        <v>0.82832278459594466</v>
      </c>
      <c r="AP138" s="104">
        <v>8.4893534649632216E-2</v>
      </c>
      <c r="AQ138" s="105">
        <v>8.0636924933847082E-2</v>
      </c>
      <c r="AR138" s="215">
        <f>IF(Tabelle1[[#This Row],[FDP ES 2021]]="","",Tabelle1[[#This Row],[FDP ES 2021]]/Tabelle1[[#This Row],[FDP ZS 2021]])</f>
        <v>1.0527873516912651</v>
      </c>
      <c r="AS138" s="214">
        <v>51.9</v>
      </c>
      <c r="AT138" s="186">
        <v>26121</v>
      </c>
      <c r="AU138" s="186">
        <v>19531</v>
      </c>
      <c r="AV138" s="186">
        <v>8.8000000000000007</v>
      </c>
      <c r="AW138" s="186">
        <v>572.5</v>
      </c>
      <c r="AX138" s="186">
        <v>4.9000000000000004</v>
      </c>
      <c r="AY138" s="187">
        <v>14.4</v>
      </c>
      <c r="AZ138" s="114" t="s">
        <v>1611</v>
      </c>
      <c r="BA138" s="6"/>
      <c r="BB138" s="6"/>
      <c r="BC138" s="6"/>
      <c r="BD138" s="6"/>
      <c r="BE138" s="6"/>
      <c r="BF138" s="6"/>
      <c r="BG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</row>
    <row r="139" spans="1:84" ht="16.5" customHeight="1">
      <c r="A139" s="90">
        <f>SUBTOTAL(103,$B$2:$B139)</f>
        <v>138</v>
      </c>
      <c r="B139" s="47" t="s">
        <v>751</v>
      </c>
      <c r="C139" s="205" t="s">
        <v>1008</v>
      </c>
      <c r="D139" s="199" t="s">
        <v>3</v>
      </c>
      <c r="E139" s="189" t="s">
        <v>562</v>
      </c>
      <c r="F139" s="198" t="s">
        <v>74</v>
      </c>
      <c r="G139" s="219" t="str">
        <f>""</f>
        <v/>
      </c>
      <c r="H139" s="8"/>
      <c r="I139" s="8"/>
      <c r="J139" s="8" t="s">
        <v>927</v>
      </c>
      <c r="K139" s="11"/>
      <c r="L139" s="11" t="s">
        <v>921</v>
      </c>
      <c r="M139" s="53"/>
      <c r="N139" s="53"/>
      <c r="O139" s="9"/>
      <c r="P139" s="54"/>
      <c r="Q139" s="121" t="str">
        <f>""</f>
        <v/>
      </c>
      <c r="R139" s="55"/>
      <c r="S139" s="57"/>
      <c r="T139" s="147" t="str">
        <f>IF(MAX((AA139,AD139,AG139,AJ139,AM139,AP139))=AA139,"CDU",IF(MAX(AA139,AD139,AG139,AJ139,AM139,AP139)=AD139,"SPD",IF(MAX(AA139,AD139,AG139,AJ139,AM139,AP139)=AG139,"AfD",IF(MAX(AA139,AD139,AG139,AJ139,AM139,AP139)=AJ139,"Linke",IF(MAX(AA139,AD139,AG139,AJ139,AM139,AP139)=AM139,"Grüne","FDP")))))</f>
        <v>SPD</v>
      </c>
      <c r="U139" s="148" t="str">
        <f>IF(LARGE((AA139,AD139,AG139,AJ139,AM139,AP139),2)=AA139,"CDU",IF(LARGE((AA139,AD139,AG139,AJ139,AM139,AP139),2)=AD139,"SPD",IF(LARGE((AA139,AD139,AG139,AJ139,AM139,AP139),2)=AG139,"AfD",IF(LARGE((AA139,AD139,AG139,AJ139,AM139,AP139),2)=AJ139,"Linke",IF(LARGE((AA139,AD139,AG139,AJ139,AM139,AP139),2)=AM139,"Grüne","FDP")))))</f>
        <v>AfD</v>
      </c>
      <c r="V139" s="148" t="str">
        <f>IF(LARGE((AA139,AD139,AG139,AJ139,AM139,AP139),3)=AA139,"CDU",IF(LARGE((AA139,AD139,AG139,AJ139,AM139,AP139),3)=AD139,"SPD",IF(LARGE((AA139,AD139,AG139,AJ139,AM139,AP139),3)=AG139,"AfD",IF(LARGE((AA139,AD139,AG139,AJ139,AM139,AP139),3)=AJ139,"Linke",IF(LARGE((AA139,AD139,AG139,AJ139,AM139,AP139),3)=AM139,"Grüne","FDP")))))</f>
        <v>CDU</v>
      </c>
      <c r="W139" s="148" t="str">
        <f>IF(LARGE((AA139,AD139,AG139,AJ139,AM139,AP139),4)=AA139,"CDU",IF(LARGE((AA139,AD139,AG139,AJ139,AM139,AP139),4)=AD139,"SPD",IF(LARGE((AA139,AD139,AG139,AJ139,AM139,AP139),4)=AG139,"AfD",IF(LARGE((AA139,AD139,AG139,AJ139,AM139,AP139),4)=AJ139,"Linke",IF(LARGE((AA139,AD139,AG139,AJ139,AM139,AP139),4)=AM139,"Grüne","FDP")))))</f>
        <v>Linke</v>
      </c>
      <c r="X139" s="148">
        <f>(LARGE((AA139,AD139,AG139,AJ139,AM139,AP139),1))-(LARGE((AA139,AD139,AG139,AJ139,AM139,AP139),2))</f>
        <v>9.3565621370499397E-2</v>
      </c>
      <c r="Y139" s="148">
        <f>(LARGE((AA139,AD139,AG139,AJ139,AM139,AP139),1))-(LARGE((AA139,AD139,AG139,AJ139,AM139,AP139),3))</f>
        <v>0.1181262098335269</v>
      </c>
      <c r="Z139" s="234">
        <f>(LARGE((AA139,AD139,AG139,AJ139,AM139,AP139),1))-(LARGE((AA139,AD139,AG139,AJ139,AM139,AP139),4))</f>
        <v>0.20078203639179248</v>
      </c>
      <c r="AA139" s="236">
        <v>0.17801780874951606</v>
      </c>
      <c r="AB139" s="94">
        <v>0.15333549974467295</v>
      </c>
      <c r="AC139" s="95">
        <f>IF(Tabelle1[[#This Row],[CDU ES 2021]]="","",Tabelle1[[#This Row],[CDU ES 2021]]/Tabelle1[[#This Row],[CDU ZS 2021]])</f>
        <v>1.1609693061681277</v>
      </c>
      <c r="AD139" s="97">
        <v>0.29614401858304296</v>
      </c>
      <c r="AE139" s="97">
        <v>0.31368862479303034</v>
      </c>
      <c r="AF139" s="96">
        <f>IF(Tabelle1[[#This Row],[SPD ES 2021]]="","",Tabelle1[[#This Row],[SPD ES 2021]]/Tabelle1[[#This Row],[SPD ZS 2021]])</f>
        <v>0.94406999545628023</v>
      </c>
      <c r="AG139" s="99">
        <v>0.20257839721254356</v>
      </c>
      <c r="AH139" s="99">
        <v>0.19921699704439597</v>
      </c>
      <c r="AI139" s="98">
        <f>IF(Tabelle1[[#This Row],[AfD ES 2021]]="","",Tabelle1[[#This Row],[AfD ES 2021]]/Tabelle1[[#This Row],[AfD ZS 2021]])</f>
        <v>1.0168730591165296</v>
      </c>
      <c r="AJ139" s="100">
        <v>9.5361982191250486E-2</v>
      </c>
      <c r="AK139" s="100">
        <v>8.9882859043993624E-2</v>
      </c>
      <c r="AL139" s="101">
        <f>IF(Tabelle1[[#This Row],[Linke ES 2021]]="","",Tabelle1[[#This Row],[Linke ES 2021]]/Tabelle1[[#This Row],[Linke ZS 2021]])</f>
        <v>1.0609584875863269</v>
      </c>
      <c r="AM139" s="103">
        <v>5.828881145954317E-2</v>
      </c>
      <c r="AN139" s="103">
        <v>7.0369682620738741E-2</v>
      </c>
      <c r="AO139" s="102">
        <f>IF(Tabelle1[[#This Row],[Grüne ES 2021]]="","",Tabelle1[[#This Row],[Grüne ES 2021]]/Tabelle1[[#This Row],[Grüne ZS 2021]])</f>
        <v>0.82832278459594466</v>
      </c>
      <c r="AP139" s="104">
        <v>8.4893534649632216E-2</v>
      </c>
      <c r="AQ139" s="105">
        <v>8.0636924933847082E-2</v>
      </c>
      <c r="AR139" s="215">
        <f>IF(Tabelle1[[#This Row],[FDP ES 2021]]="","",Tabelle1[[#This Row],[FDP ES 2021]]/Tabelle1[[#This Row],[FDP ZS 2021]])</f>
        <v>1.0527873516912651</v>
      </c>
      <c r="AS139" s="214">
        <v>51.9</v>
      </c>
      <c r="AT139" s="186">
        <v>26121</v>
      </c>
      <c r="AU139" s="186">
        <v>19531</v>
      </c>
      <c r="AV139" s="186">
        <v>8.8000000000000007</v>
      </c>
      <c r="AW139" s="186">
        <v>572.5</v>
      </c>
      <c r="AX139" s="186">
        <v>4.9000000000000004</v>
      </c>
      <c r="AY139" s="187">
        <v>14.4</v>
      </c>
      <c r="AZ139" s="114" t="s">
        <v>1791</v>
      </c>
      <c r="BA139" s="6"/>
      <c r="BB139" s="6"/>
      <c r="BC139" s="6"/>
      <c r="BD139" s="6"/>
      <c r="BE139" s="6"/>
      <c r="BF139" s="6"/>
      <c r="BG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</row>
    <row r="140" spans="1:84" ht="16.5" customHeight="1">
      <c r="A140" s="90">
        <f>SUBTOTAL(103,$B$2:$B140)</f>
        <v>139</v>
      </c>
      <c r="B140" s="45" t="s">
        <v>932</v>
      </c>
      <c r="C140" s="203" t="s">
        <v>1009</v>
      </c>
      <c r="D140" s="199" t="s">
        <v>3</v>
      </c>
      <c r="E140" s="189" t="s">
        <v>562</v>
      </c>
      <c r="F140" s="198" t="s">
        <v>74</v>
      </c>
      <c r="G140" s="225" t="s">
        <v>2200</v>
      </c>
      <c r="H140" s="8"/>
      <c r="I140" s="8"/>
      <c r="J140" s="8" t="s">
        <v>927</v>
      </c>
      <c r="K140" s="11"/>
      <c r="L140" s="11" t="s">
        <v>921</v>
      </c>
      <c r="M140" s="53"/>
      <c r="N140" s="53"/>
      <c r="O140" s="9"/>
      <c r="P140" s="54"/>
      <c r="Q140" s="121" t="str">
        <f>""</f>
        <v/>
      </c>
      <c r="R140" s="55"/>
      <c r="S140" s="57"/>
      <c r="T140" s="147" t="str">
        <f>IF(MAX((AA140,AD140,AG140,AJ140,AM140,AP140))=AA140,"CDU",IF(MAX(AA140,AD140,AG140,AJ140,AM140,AP140)=AD140,"SPD",IF(MAX(AA140,AD140,AG140,AJ140,AM140,AP140)=AG140,"AfD",IF(MAX(AA140,AD140,AG140,AJ140,AM140,AP140)=AJ140,"Linke",IF(MAX(AA140,AD140,AG140,AJ140,AM140,AP140)=AM140,"Grüne","FDP")))))</f>
        <v>SPD</v>
      </c>
      <c r="U140" s="148" t="str">
        <f>IF(LARGE((AA140,AD140,AG140,AJ140,AM140,AP140),2)=AA140,"CDU",IF(LARGE((AA140,AD140,AG140,AJ140,AM140,AP140),2)=AD140,"SPD",IF(LARGE((AA140,AD140,AG140,AJ140,AM140,AP140),2)=AG140,"AfD",IF(LARGE((AA140,AD140,AG140,AJ140,AM140,AP140),2)=AJ140,"Linke",IF(LARGE((AA140,AD140,AG140,AJ140,AM140,AP140),2)=AM140,"Grüne","FDP")))))</f>
        <v>AfD</v>
      </c>
      <c r="V140" s="148" t="str">
        <f>IF(LARGE((AA140,AD140,AG140,AJ140,AM140,AP140),3)=AA140,"CDU",IF(LARGE((AA140,AD140,AG140,AJ140,AM140,AP140),3)=AD140,"SPD",IF(LARGE((AA140,AD140,AG140,AJ140,AM140,AP140),3)=AG140,"AfD",IF(LARGE((AA140,AD140,AG140,AJ140,AM140,AP140),3)=AJ140,"Linke",IF(LARGE((AA140,AD140,AG140,AJ140,AM140,AP140),3)=AM140,"Grüne","FDP")))))</f>
        <v>CDU</v>
      </c>
      <c r="W140" s="148" t="str">
        <f>IF(LARGE((AA140,AD140,AG140,AJ140,AM140,AP140),4)=AA140,"CDU",IF(LARGE((AA140,AD140,AG140,AJ140,AM140,AP140),4)=AD140,"SPD",IF(LARGE((AA140,AD140,AG140,AJ140,AM140,AP140),4)=AG140,"AfD",IF(LARGE((AA140,AD140,AG140,AJ140,AM140,AP140),4)=AJ140,"Linke",IF(LARGE((AA140,AD140,AG140,AJ140,AM140,AP140),4)=AM140,"Grüne","FDP")))))</f>
        <v>Linke</v>
      </c>
      <c r="X140" s="148">
        <f>(LARGE((AA140,AD140,AG140,AJ140,AM140,AP140),1))-(LARGE((AA140,AD140,AG140,AJ140,AM140,AP140),2))</f>
        <v>9.3565621370499397E-2</v>
      </c>
      <c r="Y140" s="148">
        <f>(LARGE((AA140,AD140,AG140,AJ140,AM140,AP140),1))-(LARGE((AA140,AD140,AG140,AJ140,AM140,AP140),3))</f>
        <v>0.1181262098335269</v>
      </c>
      <c r="Z140" s="234">
        <f>(LARGE((AA140,AD140,AG140,AJ140,AM140,AP140),1))-(LARGE((AA140,AD140,AG140,AJ140,AM140,AP140),4))</f>
        <v>0.20078203639179248</v>
      </c>
      <c r="AA140" s="236">
        <v>0.17801780874951606</v>
      </c>
      <c r="AB140" s="94">
        <v>0.15333549974467295</v>
      </c>
      <c r="AC140" s="95">
        <f>IF(Tabelle1[[#This Row],[CDU ES 2021]]="","",Tabelle1[[#This Row],[CDU ES 2021]]/Tabelle1[[#This Row],[CDU ZS 2021]])</f>
        <v>1.1609693061681277</v>
      </c>
      <c r="AD140" s="97">
        <v>0.29614401858304296</v>
      </c>
      <c r="AE140" s="97">
        <v>0.31368862479303034</v>
      </c>
      <c r="AF140" s="96">
        <f>IF(Tabelle1[[#This Row],[SPD ES 2021]]="","",Tabelle1[[#This Row],[SPD ES 2021]]/Tabelle1[[#This Row],[SPD ZS 2021]])</f>
        <v>0.94406999545628023</v>
      </c>
      <c r="AG140" s="99">
        <v>0.20257839721254356</v>
      </c>
      <c r="AH140" s="99">
        <v>0.19921699704439597</v>
      </c>
      <c r="AI140" s="98">
        <f>IF(Tabelle1[[#This Row],[AfD ES 2021]]="","",Tabelle1[[#This Row],[AfD ES 2021]]/Tabelle1[[#This Row],[AfD ZS 2021]])</f>
        <v>1.0168730591165296</v>
      </c>
      <c r="AJ140" s="100">
        <v>9.5361982191250486E-2</v>
      </c>
      <c r="AK140" s="100">
        <v>8.9882859043993624E-2</v>
      </c>
      <c r="AL140" s="101">
        <f>IF(Tabelle1[[#This Row],[Linke ES 2021]]="","",Tabelle1[[#This Row],[Linke ES 2021]]/Tabelle1[[#This Row],[Linke ZS 2021]])</f>
        <v>1.0609584875863269</v>
      </c>
      <c r="AM140" s="103">
        <v>5.828881145954317E-2</v>
      </c>
      <c r="AN140" s="103">
        <v>7.0369682620738741E-2</v>
      </c>
      <c r="AO140" s="102">
        <f>IF(Tabelle1[[#This Row],[Grüne ES 2021]]="","",Tabelle1[[#This Row],[Grüne ES 2021]]/Tabelle1[[#This Row],[Grüne ZS 2021]])</f>
        <v>0.82832278459594466</v>
      </c>
      <c r="AP140" s="104">
        <v>8.4893534649632216E-2</v>
      </c>
      <c r="AQ140" s="105">
        <v>8.0636924933847082E-2</v>
      </c>
      <c r="AR140" s="215">
        <f>IF(Tabelle1[[#This Row],[FDP ES 2021]]="","",Tabelle1[[#This Row],[FDP ES 2021]]/Tabelle1[[#This Row],[FDP ZS 2021]])</f>
        <v>1.0527873516912651</v>
      </c>
      <c r="AS140" s="214">
        <v>51.9</v>
      </c>
      <c r="AT140" s="186">
        <v>26121</v>
      </c>
      <c r="AU140" s="186">
        <v>19531</v>
      </c>
      <c r="AV140" s="186">
        <v>8.8000000000000007</v>
      </c>
      <c r="AW140" s="186">
        <v>572.5</v>
      </c>
      <c r="AX140" s="186">
        <v>4.9000000000000004</v>
      </c>
      <c r="AY140" s="187">
        <v>14.4</v>
      </c>
      <c r="AZ140" s="114" t="s">
        <v>1569</v>
      </c>
      <c r="BA140" s="6"/>
      <c r="BB140" s="6"/>
      <c r="BC140" s="6"/>
      <c r="BD140" s="6"/>
      <c r="BE140" s="6"/>
      <c r="BF140" s="6"/>
      <c r="BG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</row>
    <row r="141" spans="1:84" ht="16.5" customHeight="1">
      <c r="A141" s="90">
        <f>SUBTOTAL(103,$B$2:$B141)</f>
        <v>140</v>
      </c>
      <c r="B141" s="44" t="s">
        <v>697</v>
      </c>
      <c r="C141" s="201" t="s">
        <v>1010</v>
      </c>
      <c r="D141" s="199" t="s">
        <v>3</v>
      </c>
      <c r="E141" s="189" t="s">
        <v>562</v>
      </c>
      <c r="F141" s="198" t="s">
        <v>74</v>
      </c>
      <c r="G141" s="219" t="str">
        <f>""</f>
        <v/>
      </c>
      <c r="H141" s="13" t="s">
        <v>2171</v>
      </c>
      <c r="I141" s="8"/>
      <c r="J141" s="8" t="s">
        <v>927</v>
      </c>
      <c r="K141" s="11"/>
      <c r="L141" s="10" t="s">
        <v>922</v>
      </c>
      <c r="M141" s="73" t="s">
        <v>631</v>
      </c>
      <c r="N141" s="76" t="s">
        <v>631</v>
      </c>
      <c r="O141" s="9"/>
      <c r="P141" s="54"/>
      <c r="Q141" s="121" t="str">
        <f>""</f>
        <v/>
      </c>
      <c r="R141" s="55"/>
      <c r="S141" s="57"/>
      <c r="T141" s="147" t="str">
        <f>IF(MAX((AA141,AD141,AG141,AJ141,AM141,AP141))=AA141,"CDU",IF(MAX(AA141,AD141,AG141,AJ141,AM141,AP141)=AD141,"SPD",IF(MAX(AA141,AD141,AG141,AJ141,AM141,AP141)=AG141,"AfD",IF(MAX(AA141,AD141,AG141,AJ141,AM141,AP141)=AJ141,"Linke",IF(MAX(AA141,AD141,AG141,AJ141,AM141,AP141)=AM141,"Grüne","FDP")))))</f>
        <v>SPD</v>
      </c>
      <c r="U141" s="148" t="str">
        <f>IF(LARGE((AA141,AD141,AG141,AJ141,AM141,AP141),2)=AA141,"CDU",IF(LARGE((AA141,AD141,AG141,AJ141,AM141,AP141),2)=AD141,"SPD",IF(LARGE((AA141,AD141,AG141,AJ141,AM141,AP141),2)=AG141,"AfD",IF(LARGE((AA141,AD141,AG141,AJ141,AM141,AP141),2)=AJ141,"Linke",IF(LARGE((AA141,AD141,AG141,AJ141,AM141,AP141),2)=AM141,"Grüne","FDP")))))</f>
        <v>AfD</v>
      </c>
      <c r="V141" s="148" t="str">
        <f>IF(LARGE((AA141,AD141,AG141,AJ141,AM141,AP141),3)=AA141,"CDU",IF(LARGE((AA141,AD141,AG141,AJ141,AM141,AP141),3)=AD141,"SPD",IF(LARGE((AA141,AD141,AG141,AJ141,AM141,AP141),3)=AG141,"AfD",IF(LARGE((AA141,AD141,AG141,AJ141,AM141,AP141),3)=AJ141,"Linke",IF(LARGE((AA141,AD141,AG141,AJ141,AM141,AP141),3)=AM141,"Grüne","FDP")))))</f>
        <v>CDU</v>
      </c>
      <c r="W141" s="148" t="str">
        <f>IF(LARGE((AA141,AD141,AG141,AJ141,AM141,AP141),4)=AA141,"CDU",IF(LARGE((AA141,AD141,AG141,AJ141,AM141,AP141),4)=AD141,"SPD",IF(LARGE((AA141,AD141,AG141,AJ141,AM141,AP141),4)=AG141,"AfD",IF(LARGE((AA141,AD141,AG141,AJ141,AM141,AP141),4)=AJ141,"Linke",IF(LARGE((AA141,AD141,AG141,AJ141,AM141,AP141),4)=AM141,"Grüne","FDP")))))</f>
        <v>Linke</v>
      </c>
      <c r="X141" s="148">
        <f>(LARGE((AA141,AD141,AG141,AJ141,AM141,AP141),1))-(LARGE((AA141,AD141,AG141,AJ141,AM141,AP141),2))</f>
        <v>9.3565621370499397E-2</v>
      </c>
      <c r="Y141" s="148">
        <f>(LARGE((AA141,AD141,AG141,AJ141,AM141,AP141),1))-(LARGE((AA141,AD141,AG141,AJ141,AM141,AP141),3))</f>
        <v>0.1181262098335269</v>
      </c>
      <c r="Z141" s="234">
        <f>(LARGE((AA141,AD141,AG141,AJ141,AM141,AP141),1))-(LARGE((AA141,AD141,AG141,AJ141,AM141,AP141),4))</f>
        <v>0.20078203639179248</v>
      </c>
      <c r="AA141" s="236">
        <v>0.17801780874951606</v>
      </c>
      <c r="AB141" s="94">
        <v>0.15333549974467295</v>
      </c>
      <c r="AC141" s="95">
        <f>IF(Tabelle1[[#This Row],[CDU ES 2021]]="","",Tabelle1[[#This Row],[CDU ES 2021]]/Tabelle1[[#This Row],[CDU ZS 2021]])</f>
        <v>1.1609693061681277</v>
      </c>
      <c r="AD141" s="97">
        <v>0.29614401858304296</v>
      </c>
      <c r="AE141" s="97">
        <v>0.31368862479303034</v>
      </c>
      <c r="AF141" s="96">
        <f>IF(Tabelle1[[#This Row],[SPD ES 2021]]="","",Tabelle1[[#This Row],[SPD ES 2021]]/Tabelle1[[#This Row],[SPD ZS 2021]])</f>
        <v>0.94406999545628023</v>
      </c>
      <c r="AG141" s="99">
        <v>0.20257839721254356</v>
      </c>
      <c r="AH141" s="99">
        <v>0.19921699704439597</v>
      </c>
      <c r="AI141" s="98">
        <f>IF(Tabelle1[[#This Row],[AfD ES 2021]]="","",Tabelle1[[#This Row],[AfD ES 2021]]/Tabelle1[[#This Row],[AfD ZS 2021]])</f>
        <v>1.0168730591165296</v>
      </c>
      <c r="AJ141" s="100">
        <v>9.5361982191250486E-2</v>
      </c>
      <c r="AK141" s="100">
        <v>8.9882859043993624E-2</v>
      </c>
      <c r="AL141" s="101">
        <f>IF(Tabelle1[[#This Row],[Linke ES 2021]]="","",Tabelle1[[#This Row],[Linke ES 2021]]/Tabelle1[[#This Row],[Linke ZS 2021]])</f>
        <v>1.0609584875863269</v>
      </c>
      <c r="AM141" s="103">
        <v>5.828881145954317E-2</v>
      </c>
      <c r="AN141" s="103">
        <v>7.0369682620738741E-2</v>
      </c>
      <c r="AO141" s="102">
        <f>IF(Tabelle1[[#This Row],[Grüne ES 2021]]="","",Tabelle1[[#This Row],[Grüne ES 2021]]/Tabelle1[[#This Row],[Grüne ZS 2021]])</f>
        <v>0.82832278459594466</v>
      </c>
      <c r="AP141" s="104">
        <v>8.4893534649632216E-2</v>
      </c>
      <c r="AQ141" s="105">
        <v>8.0636924933847082E-2</v>
      </c>
      <c r="AR141" s="215">
        <f>IF(Tabelle1[[#This Row],[FDP ES 2021]]="","",Tabelle1[[#This Row],[FDP ES 2021]]/Tabelle1[[#This Row],[FDP ZS 2021]])</f>
        <v>1.0527873516912651</v>
      </c>
      <c r="AS141" s="214">
        <v>51.9</v>
      </c>
      <c r="AT141" s="186">
        <v>26121</v>
      </c>
      <c r="AU141" s="186">
        <v>19531</v>
      </c>
      <c r="AV141" s="186">
        <v>8.8000000000000007</v>
      </c>
      <c r="AW141" s="186">
        <v>572.5</v>
      </c>
      <c r="AX141" s="186">
        <v>4.9000000000000004</v>
      </c>
      <c r="AY141" s="187">
        <v>14.4</v>
      </c>
      <c r="AZ141" s="114" t="s">
        <v>1884</v>
      </c>
      <c r="BA141" s="6"/>
      <c r="BB141" s="6"/>
      <c r="BC141" s="6"/>
      <c r="BD141" s="6"/>
      <c r="BE141" s="6"/>
      <c r="BF141" s="6"/>
      <c r="BG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</row>
    <row r="142" spans="1:84" ht="16.5" customHeight="1">
      <c r="A142" s="90">
        <f>SUBTOTAL(103,$B$2:$B142)</f>
        <v>141</v>
      </c>
      <c r="B142" s="48" t="s">
        <v>669</v>
      </c>
      <c r="C142" s="206" t="s">
        <v>739</v>
      </c>
      <c r="D142" s="199" t="s">
        <v>3</v>
      </c>
      <c r="E142" s="190" t="s">
        <v>562</v>
      </c>
      <c r="F142" s="198" t="s">
        <v>74</v>
      </c>
      <c r="G142" s="219" t="str">
        <f>""</f>
        <v/>
      </c>
      <c r="H142" s="8"/>
      <c r="I142" s="8"/>
      <c r="J142" s="8" t="s">
        <v>924</v>
      </c>
      <c r="K142" s="8"/>
      <c r="L142" s="8" t="s">
        <v>922</v>
      </c>
      <c r="M142" s="67"/>
      <c r="N142" s="67"/>
      <c r="O142" s="9"/>
      <c r="P142" s="56"/>
      <c r="Q142" s="121" t="str">
        <f>""</f>
        <v/>
      </c>
      <c r="R142" s="55"/>
      <c r="S142" s="57" t="s">
        <v>615</v>
      </c>
      <c r="T142" s="147" t="str">
        <f>IF(MAX((AA142,AD142,AG142,AJ142,AM142,AP142))=AA142,"CDU",IF(MAX(AA142,AD142,AG142,AJ142,AM142,AP142)=AD142,"SPD",IF(MAX(AA142,AD142,AG142,AJ142,AM142,AP142)=AG142,"AfD",IF(MAX(AA142,AD142,AG142,AJ142,AM142,AP142)=AJ142,"Linke",IF(MAX(AA142,AD142,AG142,AJ142,AM142,AP142)=AM142,"Grüne","FDP")))))</f>
        <v>SPD</v>
      </c>
      <c r="U142" s="148" t="str">
        <f>IF(LARGE((AA142,AD142,AG142,AJ142,AM142,AP142),2)=AA142,"CDU",IF(LARGE((AA142,AD142,AG142,AJ142,AM142,AP142),2)=AD142,"SPD",IF(LARGE((AA142,AD142,AG142,AJ142,AM142,AP142),2)=AG142,"AfD",IF(LARGE((AA142,AD142,AG142,AJ142,AM142,AP142),2)=AJ142,"Linke",IF(LARGE((AA142,AD142,AG142,AJ142,AM142,AP142),2)=AM142,"Grüne","FDP")))))</f>
        <v>AfD</v>
      </c>
      <c r="V142" s="148" t="str">
        <f>IF(LARGE((AA142,AD142,AG142,AJ142,AM142,AP142),3)=AA142,"CDU",IF(LARGE((AA142,AD142,AG142,AJ142,AM142,AP142),3)=AD142,"SPD",IF(LARGE((AA142,AD142,AG142,AJ142,AM142,AP142),3)=AG142,"AfD",IF(LARGE((AA142,AD142,AG142,AJ142,AM142,AP142),3)=AJ142,"Linke",IF(LARGE((AA142,AD142,AG142,AJ142,AM142,AP142),3)=AM142,"Grüne","FDP")))))</f>
        <v>CDU</v>
      </c>
      <c r="W142" s="148" t="str">
        <f>IF(LARGE((AA142,AD142,AG142,AJ142,AM142,AP142),4)=AA142,"CDU",IF(LARGE((AA142,AD142,AG142,AJ142,AM142,AP142),4)=AD142,"SPD",IF(LARGE((AA142,AD142,AG142,AJ142,AM142,AP142),4)=AG142,"AfD",IF(LARGE((AA142,AD142,AG142,AJ142,AM142,AP142),4)=AJ142,"Linke",IF(LARGE((AA142,AD142,AG142,AJ142,AM142,AP142),4)=AM142,"Grüne","FDP")))))</f>
        <v>Linke</v>
      </c>
      <c r="X142" s="148">
        <f>(LARGE((AA142,AD142,AG142,AJ142,AM142,AP142),1))-(LARGE((AA142,AD142,AG142,AJ142,AM142,AP142),2))</f>
        <v>9.3565621370499397E-2</v>
      </c>
      <c r="Y142" s="148">
        <f>(LARGE((AA142,AD142,AG142,AJ142,AM142,AP142),1))-(LARGE((AA142,AD142,AG142,AJ142,AM142,AP142),3))</f>
        <v>0.1181262098335269</v>
      </c>
      <c r="Z142" s="234">
        <f>(LARGE((AA142,AD142,AG142,AJ142,AM142,AP142),1))-(LARGE((AA142,AD142,AG142,AJ142,AM142,AP142),4))</f>
        <v>0.20078203639179248</v>
      </c>
      <c r="AA142" s="236">
        <v>0.17801780874951606</v>
      </c>
      <c r="AB142" s="94">
        <v>0.15333549974467295</v>
      </c>
      <c r="AC142" s="95">
        <f>IF(Tabelle1[[#This Row],[CDU ES 2021]]="","",Tabelle1[[#This Row],[CDU ES 2021]]/Tabelle1[[#This Row],[CDU ZS 2021]])</f>
        <v>1.1609693061681277</v>
      </c>
      <c r="AD142" s="97">
        <v>0.29614401858304296</v>
      </c>
      <c r="AE142" s="97">
        <v>0.31368862479303034</v>
      </c>
      <c r="AF142" s="96">
        <f>IF(Tabelle1[[#This Row],[SPD ES 2021]]="","",Tabelle1[[#This Row],[SPD ES 2021]]/Tabelle1[[#This Row],[SPD ZS 2021]])</f>
        <v>0.94406999545628023</v>
      </c>
      <c r="AG142" s="99">
        <v>0.20257839721254356</v>
      </c>
      <c r="AH142" s="99">
        <v>0.19921699704439597</v>
      </c>
      <c r="AI142" s="98">
        <f>IF(Tabelle1[[#This Row],[AfD ES 2021]]="","",Tabelle1[[#This Row],[AfD ES 2021]]/Tabelle1[[#This Row],[AfD ZS 2021]])</f>
        <v>1.0168730591165296</v>
      </c>
      <c r="AJ142" s="100">
        <v>9.5361982191250486E-2</v>
      </c>
      <c r="AK142" s="100">
        <v>8.9882859043993624E-2</v>
      </c>
      <c r="AL142" s="101">
        <f>IF(Tabelle1[[#This Row],[Linke ES 2021]]="","",Tabelle1[[#This Row],[Linke ES 2021]]/Tabelle1[[#This Row],[Linke ZS 2021]])</f>
        <v>1.0609584875863269</v>
      </c>
      <c r="AM142" s="103">
        <v>5.828881145954317E-2</v>
      </c>
      <c r="AN142" s="103">
        <v>7.0369682620738741E-2</v>
      </c>
      <c r="AO142" s="102">
        <f>IF(Tabelle1[[#This Row],[Grüne ES 2021]]="","",Tabelle1[[#This Row],[Grüne ES 2021]]/Tabelle1[[#This Row],[Grüne ZS 2021]])</f>
        <v>0.82832278459594466</v>
      </c>
      <c r="AP142" s="104">
        <v>8.4893534649632216E-2</v>
      </c>
      <c r="AQ142" s="105">
        <v>8.0636924933847082E-2</v>
      </c>
      <c r="AR142" s="215">
        <f>IF(Tabelle1[[#This Row],[FDP ES 2021]]="","",Tabelle1[[#This Row],[FDP ES 2021]]/Tabelle1[[#This Row],[FDP ZS 2021]])</f>
        <v>1.0527873516912651</v>
      </c>
      <c r="AS142" s="214">
        <v>51.9</v>
      </c>
      <c r="AT142" s="186">
        <v>26121</v>
      </c>
      <c r="AU142" s="186">
        <v>19531</v>
      </c>
      <c r="AV142" s="186">
        <v>8.8000000000000007</v>
      </c>
      <c r="AW142" s="186">
        <v>572.5</v>
      </c>
      <c r="AX142" s="186">
        <v>4.9000000000000004</v>
      </c>
      <c r="AY142" s="187">
        <v>14.4</v>
      </c>
      <c r="AZ142" s="114" t="s">
        <v>2125</v>
      </c>
      <c r="BA142" s="6"/>
      <c r="BB142" s="6"/>
      <c r="BC142" s="6"/>
      <c r="BD142" s="6"/>
      <c r="BE142" s="6"/>
      <c r="BF142" s="6"/>
      <c r="BG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</row>
    <row r="143" spans="1:84" ht="16.5" customHeight="1">
      <c r="A143" s="90">
        <f>SUBTOTAL(103,$B$2:$B143)</f>
        <v>142</v>
      </c>
      <c r="B143" s="49" t="s">
        <v>941</v>
      </c>
      <c r="C143" s="207" t="s">
        <v>1011</v>
      </c>
      <c r="D143" s="199" t="s">
        <v>3</v>
      </c>
      <c r="E143" s="189" t="s">
        <v>561</v>
      </c>
      <c r="F143" s="198" t="s">
        <v>75</v>
      </c>
      <c r="G143" s="219" t="str">
        <f>""</f>
        <v/>
      </c>
      <c r="H143" s="8"/>
      <c r="I143" s="8"/>
      <c r="J143" s="8" t="s">
        <v>927</v>
      </c>
      <c r="K143" s="11"/>
      <c r="L143" s="11" t="s">
        <v>922</v>
      </c>
      <c r="M143" s="53"/>
      <c r="N143" s="53"/>
      <c r="O143" s="70" t="s">
        <v>631</v>
      </c>
      <c r="P143" s="181" t="s">
        <v>1426</v>
      </c>
      <c r="Q143" s="121" t="str">
        <f>""</f>
        <v/>
      </c>
      <c r="R143" s="55"/>
      <c r="S143" s="57"/>
      <c r="T143" s="147" t="str">
        <f>IF(MAX((AA143,AD143,AG143,AJ143,AM143,AP143))=AA143,"CDU",IF(MAX(AA143,AD143,AG143,AJ143,AM143,AP143)=AD143,"SPD",IF(MAX(AA143,AD143,AG143,AJ143,AM143,AP143)=AG143,"AfD",IF(MAX(AA143,AD143,AG143,AJ143,AM143,AP143)=AJ143,"Linke",IF(MAX(AA143,AD143,AG143,AJ143,AM143,AP143)=AM143,"Grüne","FDP")))))</f>
        <v>SPD</v>
      </c>
      <c r="U143" s="148" t="str">
        <f>IF(LARGE((AA143,AD143,AG143,AJ143,AM143,AP143),2)=AA143,"CDU",IF(LARGE((AA143,AD143,AG143,AJ143,AM143,AP143),2)=AD143,"SPD",IF(LARGE((AA143,AD143,AG143,AJ143,AM143,AP143),2)=AG143,"AfD",IF(LARGE((AA143,AD143,AG143,AJ143,AM143,AP143),2)=AJ143,"Linke",IF(LARGE((AA143,AD143,AG143,AJ143,AM143,AP143),2)=AM143,"Grüne","FDP")))))</f>
        <v>CDU</v>
      </c>
      <c r="V143" s="148" t="str">
        <f>IF(LARGE((AA143,AD143,AG143,AJ143,AM143,AP143),3)=AA143,"CDU",IF(LARGE((AA143,AD143,AG143,AJ143,AM143,AP143),3)=AD143,"SPD",IF(LARGE((AA143,AD143,AG143,AJ143,AM143,AP143),3)=AG143,"AfD",IF(LARGE((AA143,AD143,AG143,AJ143,AM143,AP143),3)=AJ143,"Linke",IF(LARGE((AA143,AD143,AG143,AJ143,AM143,AP143),3)=AM143,"Grüne","FDP")))))</f>
        <v>AfD</v>
      </c>
      <c r="W143" s="148" t="str">
        <f>IF(LARGE((AA143,AD143,AG143,AJ143,AM143,AP143),4)=AA143,"CDU",IF(LARGE((AA143,AD143,AG143,AJ143,AM143,AP143),4)=AD143,"SPD",IF(LARGE((AA143,AD143,AG143,AJ143,AM143,AP143),4)=AG143,"AfD",IF(LARGE((AA143,AD143,AG143,AJ143,AM143,AP143),4)=AJ143,"Linke",IF(LARGE((AA143,AD143,AG143,AJ143,AM143,AP143),4)=AM143,"Grüne","FDP")))))</f>
        <v>Grüne</v>
      </c>
      <c r="X143" s="148">
        <f>(LARGE((AA143,AD143,AG143,AJ143,AM143,AP143),1))-(LARGE((AA143,AD143,AG143,AJ143,AM143,AP143),2))</f>
        <v>5.5520966285838802E-2</v>
      </c>
      <c r="Y143" s="148">
        <f>(LARGE((AA143,AD143,AG143,AJ143,AM143,AP143),1))-(LARGE((AA143,AD143,AG143,AJ143,AM143,AP143),3))</f>
        <v>0.10290653633429836</v>
      </c>
      <c r="Z143" s="234">
        <f>(LARGE((AA143,AD143,AG143,AJ143,AM143,AP143),1))-(LARGE((AA143,AD143,AG143,AJ143,AM143,AP143),4))</f>
        <v>0.16432151417987112</v>
      </c>
      <c r="AA143" s="236">
        <v>0.20751486473866076</v>
      </c>
      <c r="AB143" s="94">
        <v>0.17285900729201192</v>
      </c>
      <c r="AC143" s="95">
        <f>IF(Tabelle1[[#This Row],[CDU ES 2021]]="","",Tabelle1[[#This Row],[CDU ES 2021]]/Tabelle1[[#This Row],[CDU ZS 2021]])</f>
        <v>1.2004862690672777</v>
      </c>
      <c r="AD143" s="97">
        <v>0.26303583102449957</v>
      </c>
      <c r="AE143" s="97">
        <v>0.28584376035797149</v>
      </c>
      <c r="AF143" s="96">
        <f>IF(Tabelle1[[#This Row],[SPD ES 2021]]="","",Tabelle1[[#This Row],[SPD ES 2021]]/Tabelle1[[#This Row],[SPD ZS 2021]])</f>
        <v>0.92020840579165064</v>
      </c>
      <c r="AG143" s="99">
        <v>0.16012929469020121</v>
      </c>
      <c r="AH143" s="99">
        <v>0.15947650812064965</v>
      </c>
      <c r="AI143" s="98">
        <f>IF(Tabelle1[[#This Row],[AfD ES 2021]]="","",Tabelle1[[#This Row],[AfD ES 2021]]/Tabelle1[[#This Row],[AfD ZS 2021]])</f>
        <v>1.0040933086461719</v>
      </c>
      <c r="AJ143" s="100">
        <v>8.0425240481897711E-2</v>
      </c>
      <c r="AK143" s="100">
        <v>6.5591854491216434E-2</v>
      </c>
      <c r="AL143" s="101">
        <f>IF(Tabelle1[[#This Row],[Linke ES 2021]]="","",Tabelle1[[#This Row],[Linke ES 2021]]/Tabelle1[[#This Row],[Linke ZS 2021]])</f>
        <v>1.2261467693777075</v>
      </c>
      <c r="AM143" s="103">
        <v>9.8714316844628461E-2</v>
      </c>
      <c r="AN143" s="103">
        <v>0.10701338249917136</v>
      </c>
      <c r="AO143" s="102">
        <f>IF(Tabelle1[[#This Row],[Grüne ES 2021]]="","",Tabelle1[[#This Row],[Grüne ES 2021]]/Tabelle1[[#This Row],[Grüne ZS 2021]])</f>
        <v>0.92244833813558635</v>
      </c>
      <c r="AP143" s="104">
        <v>8.9873299505027551E-2</v>
      </c>
      <c r="AQ143" s="105">
        <v>0.10255427577063309</v>
      </c>
      <c r="AR143" s="215">
        <f>IF(Tabelle1[[#This Row],[FDP ES 2021]]="","",Tabelle1[[#This Row],[FDP ES 2021]]/Tabelle1[[#This Row],[FDP ZS 2021]])</f>
        <v>0.87634863422011711</v>
      </c>
      <c r="AS143" s="214">
        <v>138.30000000000001</v>
      </c>
      <c r="AT143" s="186">
        <v>24971</v>
      </c>
      <c r="AU143" s="186">
        <v>21079</v>
      </c>
      <c r="AV143" s="186">
        <v>5.8</v>
      </c>
      <c r="AW143" s="186">
        <v>575.70000000000005</v>
      </c>
      <c r="AX143" s="186">
        <v>5.6</v>
      </c>
      <c r="AY143" s="187">
        <v>12</v>
      </c>
      <c r="AZ143" s="114" t="s">
        <v>1751</v>
      </c>
      <c r="BA143" s="6"/>
      <c r="BB143" s="6"/>
      <c r="BC143" s="6"/>
      <c r="BD143" s="6"/>
      <c r="BE143" s="6"/>
      <c r="BF143" s="6"/>
      <c r="BG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</row>
    <row r="144" spans="1:84" ht="16.5" customHeight="1">
      <c r="A144" s="90">
        <f>SUBTOTAL(103,$B$2:$B144)</f>
        <v>143</v>
      </c>
      <c r="B144" s="48" t="s">
        <v>669</v>
      </c>
      <c r="C144" s="206" t="s">
        <v>740</v>
      </c>
      <c r="D144" s="200" t="s">
        <v>3</v>
      </c>
      <c r="E144" s="188" t="s">
        <v>561</v>
      </c>
      <c r="F144" s="222" t="s">
        <v>75</v>
      </c>
      <c r="G144" s="219" t="str">
        <f>""</f>
        <v/>
      </c>
      <c r="H144" s="10"/>
      <c r="I144" s="10"/>
      <c r="J144" s="8" t="s">
        <v>924</v>
      </c>
      <c r="K144" s="10"/>
      <c r="L144" s="10" t="s">
        <v>921</v>
      </c>
      <c r="M144" s="67"/>
      <c r="N144" s="67"/>
      <c r="O144" s="59"/>
      <c r="P144" s="171" t="s">
        <v>1426</v>
      </c>
      <c r="Q144" s="121" t="str">
        <f>""</f>
        <v/>
      </c>
      <c r="R144" s="60"/>
      <c r="S144" s="61"/>
      <c r="T144" s="147" t="str">
        <f>IF(MAX((AA144,AD144,AG144,AJ144,AM144,AP144))=AA144,"CDU",IF(MAX(AA144,AD144,AG144,AJ144,AM144,AP144)=AD144,"SPD",IF(MAX(AA144,AD144,AG144,AJ144,AM144,AP144)=AG144,"AfD",IF(MAX(AA144,AD144,AG144,AJ144,AM144,AP144)=AJ144,"Linke",IF(MAX(AA144,AD144,AG144,AJ144,AM144,AP144)=AM144,"Grüne","FDP")))))</f>
        <v>SPD</v>
      </c>
      <c r="U144" s="148" t="str">
        <f>IF(LARGE((AA144,AD144,AG144,AJ144,AM144,AP144),2)=AA144,"CDU",IF(LARGE((AA144,AD144,AG144,AJ144,AM144,AP144),2)=AD144,"SPD",IF(LARGE((AA144,AD144,AG144,AJ144,AM144,AP144),2)=AG144,"AfD",IF(LARGE((AA144,AD144,AG144,AJ144,AM144,AP144),2)=AJ144,"Linke",IF(LARGE((AA144,AD144,AG144,AJ144,AM144,AP144),2)=AM144,"Grüne","FDP")))))</f>
        <v>CDU</v>
      </c>
      <c r="V144" s="148" t="str">
        <f>IF(LARGE((AA144,AD144,AG144,AJ144,AM144,AP144),3)=AA144,"CDU",IF(LARGE((AA144,AD144,AG144,AJ144,AM144,AP144),3)=AD144,"SPD",IF(LARGE((AA144,AD144,AG144,AJ144,AM144,AP144),3)=AG144,"AfD",IF(LARGE((AA144,AD144,AG144,AJ144,AM144,AP144),3)=AJ144,"Linke",IF(LARGE((AA144,AD144,AG144,AJ144,AM144,AP144),3)=AM144,"Grüne","FDP")))))</f>
        <v>AfD</v>
      </c>
      <c r="W144" s="148" t="str">
        <f>IF(LARGE((AA144,AD144,AG144,AJ144,AM144,AP144),4)=AA144,"CDU",IF(LARGE((AA144,AD144,AG144,AJ144,AM144,AP144),4)=AD144,"SPD",IF(LARGE((AA144,AD144,AG144,AJ144,AM144,AP144),4)=AG144,"AfD",IF(LARGE((AA144,AD144,AG144,AJ144,AM144,AP144),4)=AJ144,"Linke",IF(LARGE((AA144,AD144,AG144,AJ144,AM144,AP144),4)=AM144,"Grüne","FDP")))))</f>
        <v>Grüne</v>
      </c>
      <c r="X144" s="148">
        <f>(LARGE((AA144,AD144,AG144,AJ144,AM144,AP144),1))-(LARGE((AA144,AD144,AG144,AJ144,AM144,AP144),2))</f>
        <v>5.5520966285838802E-2</v>
      </c>
      <c r="Y144" s="148">
        <f>(LARGE((AA144,AD144,AG144,AJ144,AM144,AP144),1))-(LARGE((AA144,AD144,AG144,AJ144,AM144,AP144),3))</f>
        <v>0.10290653633429836</v>
      </c>
      <c r="Z144" s="234">
        <f>(LARGE((AA144,AD144,AG144,AJ144,AM144,AP144),1))-(LARGE((AA144,AD144,AG144,AJ144,AM144,AP144),4))</f>
        <v>0.16432151417987112</v>
      </c>
      <c r="AA144" s="236">
        <v>0.20751486473866076</v>
      </c>
      <c r="AB144" s="94">
        <v>0.17285900729201192</v>
      </c>
      <c r="AC144" s="95">
        <f>IF(Tabelle1[[#This Row],[CDU ES 2021]]="","",Tabelle1[[#This Row],[CDU ES 2021]]/Tabelle1[[#This Row],[CDU ZS 2021]])</f>
        <v>1.2004862690672777</v>
      </c>
      <c r="AD144" s="97">
        <v>0.26303583102449957</v>
      </c>
      <c r="AE144" s="97">
        <v>0.28584376035797149</v>
      </c>
      <c r="AF144" s="96">
        <f>IF(Tabelle1[[#This Row],[SPD ES 2021]]="","",Tabelle1[[#This Row],[SPD ES 2021]]/Tabelle1[[#This Row],[SPD ZS 2021]])</f>
        <v>0.92020840579165064</v>
      </c>
      <c r="AG144" s="99">
        <v>0.16012929469020121</v>
      </c>
      <c r="AH144" s="99">
        <v>0.15947650812064965</v>
      </c>
      <c r="AI144" s="98">
        <f>IF(Tabelle1[[#This Row],[AfD ES 2021]]="","",Tabelle1[[#This Row],[AfD ES 2021]]/Tabelle1[[#This Row],[AfD ZS 2021]])</f>
        <v>1.0040933086461719</v>
      </c>
      <c r="AJ144" s="100">
        <v>8.0425240481897711E-2</v>
      </c>
      <c r="AK144" s="100">
        <v>6.5591854491216434E-2</v>
      </c>
      <c r="AL144" s="101">
        <f>IF(Tabelle1[[#This Row],[Linke ES 2021]]="","",Tabelle1[[#This Row],[Linke ES 2021]]/Tabelle1[[#This Row],[Linke ZS 2021]])</f>
        <v>1.2261467693777075</v>
      </c>
      <c r="AM144" s="103">
        <v>9.8714316844628461E-2</v>
      </c>
      <c r="AN144" s="103">
        <v>0.10701338249917136</v>
      </c>
      <c r="AO144" s="102">
        <f>IF(Tabelle1[[#This Row],[Grüne ES 2021]]="","",Tabelle1[[#This Row],[Grüne ES 2021]]/Tabelle1[[#This Row],[Grüne ZS 2021]])</f>
        <v>0.92244833813558635</v>
      </c>
      <c r="AP144" s="104">
        <v>8.9873299505027551E-2</v>
      </c>
      <c r="AQ144" s="105">
        <v>0.10255427577063309</v>
      </c>
      <c r="AR144" s="215">
        <f>IF(Tabelle1[[#This Row],[FDP ES 2021]]="","",Tabelle1[[#This Row],[FDP ES 2021]]/Tabelle1[[#This Row],[FDP ZS 2021]])</f>
        <v>0.87634863422011711</v>
      </c>
      <c r="AS144" s="214">
        <v>138.30000000000001</v>
      </c>
      <c r="AT144" s="186">
        <v>24971</v>
      </c>
      <c r="AU144" s="186">
        <v>21079</v>
      </c>
      <c r="AV144" s="186">
        <v>5.8</v>
      </c>
      <c r="AW144" s="186">
        <v>575.70000000000005</v>
      </c>
      <c r="AX144" s="186">
        <v>5.6</v>
      </c>
      <c r="AY144" s="187">
        <v>12</v>
      </c>
      <c r="AZ144" s="115" t="s">
        <v>1458</v>
      </c>
      <c r="BA144" s="6"/>
      <c r="BB144" s="6"/>
      <c r="BC144" s="6"/>
      <c r="BD144" s="6"/>
      <c r="BE144" s="6"/>
      <c r="BF144" s="6"/>
      <c r="BG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</row>
    <row r="145" spans="1:84" ht="16.5" customHeight="1">
      <c r="A145" s="90">
        <f>SUBTOTAL(103,$B$2:$B145)</f>
        <v>144</v>
      </c>
      <c r="B145" s="44" t="s">
        <v>697</v>
      </c>
      <c r="C145" s="201" t="s">
        <v>664</v>
      </c>
      <c r="D145" s="199" t="s">
        <v>3</v>
      </c>
      <c r="E145" s="189" t="s">
        <v>561</v>
      </c>
      <c r="F145" s="198" t="s">
        <v>75</v>
      </c>
      <c r="G145" s="219" t="str">
        <f>""</f>
        <v/>
      </c>
      <c r="H145" s="8"/>
      <c r="I145" s="8"/>
      <c r="J145" s="8" t="s">
        <v>927</v>
      </c>
      <c r="K145" s="11"/>
      <c r="L145" s="10" t="s">
        <v>922</v>
      </c>
      <c r="M145" s="53"/>
      <c r="N145" s="53"/>
      <c r="O145" s="9"/>
      <c r="P145" s="160" t="s">
        <v>1426</v>
      </c>
      <c r="Q145" s="121" t="str">
        <f>""</f>
        <v/>
      </c>
      <c r="R145" s="55"/>
      <c r="S145" s="57"/>
      <c r="T145" s="147" t="str">
        <f>IF(MAX((AA145,AD145,AG145,AJ145,AM145,AP145))=AA145,"CDU",IF(MAX(AA145,AD145,AG145,AJ145,AM145,AP145)=AD145,"SPD",IF(MAX(AA145,AD145,AG145,AJ145,AM145,AP145)=AG145,"AfD",IF(MAX(AA145,AD145,AG145,AJ145,AM145,AP145)=AJ145,"Linke",IF(MAX(AA145,AD145,AG145,AJ145,AM145,AP145)=AM145,"Grüne","FDP")))))</f>
        <v>SPD</v>
      </c>
      <c r="U145" s="148" t="str">
        <f>IF(LARGE((AA145,AD145,AG145,AJ145,AM145,AP145),2)=AA145,"CDU",IF(LARGE((AA145,AD145,AG145,AJ145,AM145,AP145),2)=AD145,"SPD",IF(LARGE((AA145,AD145,AG145,AJ145,AM145,AP145),2)=AG145,"AfD",IF(LARGE((AA145,AD145,AG145,AJ145,AM145,AP145),2)=AJ145,"Linke",IF(LARGE((AA145,AD145,AG145,AJ145,AM145,AP145),2)=AM145,"Grüne","FDP")))))</f>
        <v>CDU</v>
      </c>
      <c r="V145" s="148" t="str">
        <f>IF(LARGE((AA145,AD145,AG145,AJ145,AM145,AP145),3)=AA145,"CDU",IF(LARGE((AA145,AD145,AG145,AJ145,AM145,AP145),3)=AD145,"SPD",IF(LARGE((AA145,AD145,AG145,AJ145,AM145,AP145),3)=AG145,"AfD",IF(LARGE((AA145,AD145,AG145,AJ145,AM145,AP145),3)=AJ145,"Linke",IF(LARGE((AA145,AD145,AG145,AJ145,AM145,AP145),3)=AM145,"Grüne","FDP")))))</f>
        <v>AfD</v>
      </c>
      <c r="W145" s="148" t="str">
        <f>IF(LARGE((AA145,AD145,AG145,AJ145,AM145,AP145),4)=AA145,"CDU",IF(LARGE((AA145,AD145,AG145,AJ145,AM145,AP145),4)=AD145,"SPD",IF(LARGE((AA145,AD145,AG145,AJ145,AM145,AP145),4)=AG145,"AfD",IF(LARGE((AA145,AD145,AG145,AJ145,AM145,AP145),4)=AJ145,"Linke",IF(LARGE((AA145,AD145,AG145,AJ145,AM145,AP145),4)=AM145,"Grüne","FDP")))))</f>
        <v>Grüne</v>
      </c>
      <c r="X145" s="148">
        <f>(LARGE((AA145,AD145,AG145,AJ145,AM145,AP145),1))-(LARGE((AA145,AD145,AG145,AJ145,AM145,AP145),2))</f>
        <v>5.5520966285839024E-2</v>
      </c>
      <c r="Y145" s="148">
        <f>(LARGE((AA145,AD145,AG145,AJ145,AM145,AP145),1))-(LARGE((AA145,AD145,AG145,AJ145,AM145,AP145),3))</f>
        <v>0.102906536334299</v>
      </c>
      <c r="Z145" s="234">
        <f>(LARGE((AA145,AD145,AG145,AJ145,AM145,AP145),1))-(LARGE((AA145,AD145,AG145,AJ145,AM145,AP145),4))</f>
        <v>0.16432151417987151</v>
      </c>
      <c r="AA145" s="236">
        <v>0.20751486473866099</v>
      </c>
      <c r="AB145" s="94">
        <v>0.17285900729201201</v>
      </c>
      <c r="AC145" s="95">
        <f>IF(Tabelle1[[#This Row],[CDU ES 2021]]="","",Tabelle1[[#This Row],[CDU ES 2021]]/Tabelle1[[#This Row],[CDU ZS 2021]])</f>
        <v>1.2004862690672786</v>
      </c>
      <c r="AD145" s="97">
        <v>0.26303583102450001</v>
      </c>
      <c r="AE145" s="97">
        <v>0.28584376035797099</v>
      </c>
      <c r="AF145" s="96">
        <f>IF(Tabelle1[[#This Row],[SPD ES 2021]]="","",Tabelle1[[#This Row],[SPD ES 2021]]/Tabelle1[[#This Row],[SPD ZS 2021]])</f>
        <v>0.92020840579165375</v>
      </c>
      <c r="AG145" s="99">
        <v>0.16012929469020101</v>
      </c>
      <c r="AH145" s="99">
        <v>0.15947650812065001</v>
      </c>
      <c r="AI145" s="98">
        <f>IF(Tabelle1[[#This Row],[AfD ES 2021]]="","",Tabelle1[[#This Row],[AfD ES 2021]]/Tabelle1[[#This Row],[AfD ZS 2021]])</f>
        <v>1.0040933086461685</v>
      </c>
      <c r="AJ145" s="100">
        <v>8.0425240481897697E-2</v>
      </c>
      <c r="AK145" s="100">
        <v>6.5591854491216406E-2</v>
      </c>
      <c r="AL145" s="101">
        <f>IF(Tabelle1[[#This Row],[Linke ES 2021]]="","",Tabelle1[[#This Row],[Linke ES 2021]]/Tabelle1[[#This Row],[Linke ZS 2021]])</f>
        <v>1.2261467693777079</v>
      </c>
      <c r="AM145" s="103">
        <v>9.8714316844628502E-2</v>
      </c>
      <c r="AN145" s="103">
        <v>0.107013382499171</v>
      </c>
      <c r="AO145" s="102">
        <f>IF(Tabelle1[[#This Row],[Grüne ES 2021]]="","",Tabelle1[[#This Row],[Grüne ES 2021]]/Tabelle1[[#This Row],[Grüne ZS 2021]])</f>
        <v>0.9224483381355898</v>
      </c>
      <c r="AP145" s="104">
        <v>8.9873299505027607E-2</v>
      </c>
      <c r="AQ145" s="105">
        <v>0.102554275770633</v>
      </c>
      <c r="AR145" s="215">
        <f>IF(Tabelle1[[#This Row],[FDP ES 2021]]="","",Tabelle1[[#This Row],[FDP ES 2021]]/Tabelle1[[#This Row],[FDP ZS 2021]])</f>
        <v>0.87634863422011833</v>
      </c>
      <c r="AS145" s="214">
        <v>138.30000000000001</v>
      </c>
      <c r="AT145" s="186">
        <v>24971</v>
      </c>
      <c r="AU145" s="186">
        <v>21079</v>
      </c>
      <c r="AV145" s="186">
        <v>5.8</v>
      </c>
      <c r="AW145" s="186">
        <v>575.70000000000005</v>
      </c>
      <c r="AX145" s="186">
        <v>5.6</v>
      </c>
      <c r="AY145" s="187">
        <v>12</v>
      </c>
      <c r="AZ145" s="114" t="s">
        <v>1769</v>
      </c>
      <c r="BA145" s="6"/>
      <c r="BB145" s="6"/>
      <c r="BC145" s="6"/>
      <c r="BD145" s="6"/>
      <c r="BE145" s="6"/>
      <c r="BF145" s="6"/>
      <c r="BG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</row>
    <row r="146" spans="1:84" ht="16.5" customHeight="1">
      <c r="A146" s="90">
        <f>SUBTOTAL(103,$B$2:$B146)</f>
        <v>145</v>
      </c>
      <c r="B146" s="48" t="s">
        <v>669</v>
      </c>
      <c r="C146" s="206" t="s">
        <v>741</v>
      </c>
      <c r="D146" s="199" t="s">
        <v>3</v>
      </c>
      <c r="E146" s="190" t="s">
        <v>560</v>
      </c>
      <c r="F146" s="198" t="s">
        <v>76</v>
      </c>
      <c r="G146" s="219" t="str">
        <f>""</f>
        <v/>
      </c>
      <c r="H146" s="8"/>
      <c r="I146" s="8"/>
      <c r="J146" s="8" t="s">
        <v>924</v>
      </c>
      <c r="K146" s="8"/>
      <c r="L146" s="8" t="s">
        <v>921</v>
      </c>
      <c r="M146" s="53"/>
      <c r="N146" s="53"/>
      <c r="O146" s="9"/>
      <c r="P146" s="54"/>
      <c r="Q146" s="121" t="str">
        <f>""</f>
        <v/>
      </c>
      <c r="R146" s="55"/>
      <c r="S146" s="57"/>
      <c r="T146" s="147" t="str">
        <f>IF(MAX((AA146,AD146,AG146,AJ146,AM146,AP146))=AA146,"CDU",IF(MAX(AA146,AD146,AG146,AJ146,AM146,AP146)=AD146,"SPD",IF(MAX(AA146,AD146,AG146,AJ146,AM146,AP146)=AG146,"AfD",IF(MAX(AA146,AD146,AG146,AJ146,AM146,AP146)=AJ146,"Linke",IF(MAX(AA146,AD146,AG146,AJ146,AM146,AP146)=AM146,"Grüne","FDP")))))</f>
        <v>SPD</v>
      </c>
      <c r="U146" s="148" t="str">
        <f>IF(LARGE((AA146,AD146,AG146,AJ146,AM146,AP146),2)=AA146,"CDU",IF(LARGE((AA146,AD146,AG146,AJ146,AM146,AP146),2)=AD146,"SPD",IF(LARGE((AA146,AD146,AG146,AJ146,AM146,AP146),2)=AG146,"AfD",IF(LARGE((AA146,AD146,AG146,AJ146,AM146,AP146),2)=AJ146,"Linke",IF(LARGE((AA146,AD146,AG146,AJ146,AM146,AP146),2)=AM146,"Grüne","FDP")))))</f>
        <v>CDU</v>
      </c>
      <c r="V146" s="148" t="str">
        <f>IF(LARGE((AA146,AD146,AG146,AJ146,AM146,AP146),3)=AA146,"CDU",IF(LARGE((AA146,AD146,AG146,AJ146,AM146,AP146),3)=AD146,"SPD",IF(LARGE((AA146,AD146,AG146,AJ146,AM146,AP146),3)=AG146,"AfD",IF(LARGE((AA146,AD146,AG146,AJ146,AM146,AP146),3)=AJ146,"Linke",IF(LARGE((AA146,AD146,AG146,AJ146,AM146,AP146),3)=AM146,"Grüne","FDP")))))</f>
        <v>AfD</v>
      </c>
      <c r="W146" s="148" t="str">
        <f>IF(LARGE((AA146,AD146,AG146,AJ146,AM146,AP146),4)=AA146,"CDU",IF(LARGE((AA146,AD146,AG146,AJ146,AM146,AP146),4)=AD146,"SPD",IF(LARGE((AA146,AD146,AG146,AJ146,AM146,AP146),4)=AG146,"AfD",IF(LARGE((AA146,AD146,AG146,AJ146,AM146,AP146),4)=AJ146,"Linke",IF(LARGE((AA146,AD146,AG146,AJ146,AM146,AP146),4)=AM146,"Grüne","FDP")))))</f>
        <v>Linke</v>
      </c>
      <c r="X146" s="148">
        <f>(LARGE((AA146,AD146,AG146,AJ146,AM146,AP146),1))-(LARGE((AA146,AD146,AG146,AJ146,AM146,AP146),2))</f>
        <v>1.3277155600456919E-2</v>
      </c>
      <c r="Y146" s="148">
        <f>(LARGE((AA146,AD146,AG146,AJ146,AM146,AP146),1))-(LARGE((AA146,AD146,AG146,AJ146,AM146,AP146),3))</f>
        <v>6.4221710703809776E-2</v>
      </c>
      <c r="Z146" s="234">
        <f>(LARGE((AA146,AD146,AG146,AJ146,AM146,AP146),1))-(LARGE((AA146,AD146,AG146,AJ146,AM146,AP146),4))</f>
        <v>0.122938539340677</v>
      </c>
      <c r="AA146" s="236">
        <v>0.23422440861264343</v>
      </c>
      <c r="AB146" s="94">
        <v>0.15045444646930051</v>
      </c>
      <c r="AC146" s="95">
        <f>IF(Tabelle1[[#This Row],[CDU ES 2021]]="","",Tabelle1[[#This Row],[CDU ES 2021]]/Tabelle1[[#This Row],[CDU ZS 2021]])</f>
        <v>1.5567795708878287</v>
      </c>
      <c r="AD146" s="97">
        <v>0.24750156421310035</v>
      </c>
      <c r="AE146" s="97">
        <v>0.27915506194913409</v>
      </c>
      <c r="AF146" s="96">
        <f>IF(Tabelle1[[#This Row],[SPD ES 2021]]="","",Tabelle1[[#This Row],[SPD ES 2021]]/Tabelle1[[#This Row],[SPD ZS 2021]])</f>
        <v>0.88660962292777112</v>
      </c>
      <c r="AG146" s="99">
        <v>0.18327985350929057</v>
      </c>
      <c r="AH146" s="99">
        <v>0.18235166019094776</v>
      </c>
      <c r="AI146" s="98">
        <f>IF(Tabelle1[[#This Row],[AfD ES 2021]]="","",Tabelle1[[#This Row],[AfD ES 2021]]/Tabelle1[[#This Row],[AfD ZS 2021]])</f>
        <v>1.0050901281478373</v>
      </c>
      <c r="AJ146" s="100">
        <v>0.12456302487242335</v>
      </c>
      <c r="AK146" s="100">
        <v>0.10317596763286685</v>
      </c>
      <c r="AL146" s="101">
        <f>IF(Tabelle1[[#This Row],[Linke ES 2021]]="","",Tabelle1[[#This Row],[Linke ES 2021]]/Tabelle1[[#This Row],[Linke ZS 2021]])</f>
        <v>1.2072871980775455</v>
      </c>
      <c r="AM146" s="103">
        <v>6.7401798988571196E-2</v>
      </c>
      <c r="AN146" s="103">
        <v>7.9966532567708512E-2</v>
      </c>
      <c r="AO146" s="102">
        <f>IF(Tabelle1[[#This Row],[Grüne ES 2021]]="","",Tabelle1[[#This Row],[Grüne ES 2021]]/Tabelle1[[#This Row],[Grüne ZS 2021]])</f>
        <v>0.84287509817311856</v>
      </c>
      <c r="AP146" s="104">
        <v>7.0432641252748132E-2</v>
      </c>
      <c r="AQ146" s="105">
        <v>8.5611296404543319E-2</v>
      </c>
      <c r="AR146" s="215">
        <f>IF(Tabelle1[[#This Row],[FDP ES 2021]]="","",Tabelle1[[#This Row],[FDP ES 2021]]/Tabelle1[[#This Row],[FDP ZS 2021]])</f>
        <v>0.82270265970426693</v>
      </c>
      <c r="AS146" s="214">
        <v>113.4</v>
      </c>
      <c r="AT146" s="186">
        <v>21628</v>
      </c>
      <c r="AU146" s="186">
        <v>20712</v>
      </c>
      <c r="AV146" s="186">
        <v>6.3</v>
      </c>
      <c r="AW146" s="186">
        <v>588.70000000000005</v>
      </c>
      <c r="AX146" s="186">
        <v>4.5</v>
      </c>
      <c r="AY146" s="187">
        <v>12.4</v>
      </c>
      <c r="AZ146" s="114" t="s">
        <v>1476</v>
      </c>
      <c r="BA146" s="6"/>
      <c r="BB146" s="6"/>
      <c r="BC146" s="6"/>
      <c r="BD146" s="6"/>
      <c r="BE146" s="6"/>
      <c r="BF146" s="6"/>
      <c r="BG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</row>
    <row r="147" spans="1:84" ht="16.5" customHeight="1">
      <c r="A147" s="90">
        <f>SUBTOTAL(103,$B$2:$B147)</f>
        <v>146</v>
      </c>
      <c r="B147" s="48" t="s">
        <v>669</v>
      </c>
      <c r="C147" s="206" t="s">
        <v>742</v>
      </c>
      <c r="D147" s="200" t="s">
        <v>3</v>
      </c>
      <c r="E147" s="188" t="s">
        <v>558</v>
      </c>
      <c r="F147" s="222" t="s">
        <v>77</v>
      </c>
      <c r="G147" s="219" t="str">
        <f>""</f>
        <v/>
      </c>
      <c r="H147" s="10"/>
      <c r="I147" s="10"/>
      <c r="J147" s="8" t="s">
        <v>924</v>
      </c>
      <c r="K147" s="10"/>
      <c r="L147" s="10" t="s">
        <v>921</v>
      </c>
      <c r="M147" s="67"/>
      <c r="N147" s="67"/>
      <c r="O147" s="59"/>
      <c r="P147" s="169" t="s">
        <v>1426</v>
      </c>
      <c r="Q147" s="121" t="str">
        <f>""</f>
        <v/>
      </c>
      <c r="R147" s="60"/>
      <c r="S147" s="61" t="s">
        <v>615</v>
      </c>
      <c r="T147" s="147" t="str">
        <f>IF(MAX((AA147,AD147,AG147,AJ147,AM147,AP147))=AA147,"CDU",IF(MAX(AA147,AD147,AG147,AJ147,AM147,AP147)=AD147,"SPD",IF(MAX(AA147,AD147,AG147,AJ147,AM147,AP147)=AG147,"AfD",IF(MAX(AA147,AD147,AG147,AJ147,AM147,AP147)=AJ147,"Linke",IF(MAX(AA147,AD147,AG147,AJ147,AM147,AP147)=AM147,"Grüne","FDP")))))</f>
        <v>SPD</v>
      </c>
      <c r="U147" s="148" t="str">
        <f>IF(LARGE((AA147,AD147,AG147,AJ147,AM147,AP147),2)=AA147,"CDU",IF(LARGE((AA147,AD147,AG147,AJ147,AM147,AP147),2)=AD147,"SPD",IF(LARGE((AA147,AD147,AG147,AJ147,AM147,AP147),2)=AG147,"AfD",IF(LARGE((AA147,AD147,AG147,AJ147,AM147,AP147),2)=AJ147,"Linke",IF(LARGE((AA147,AD147,AG147,AJ147,AM147,AP147),2)=AM147,"Grüne","FDP")))))</f>
        <v>CDU</v>
      </c>
      <c r="V147" s="148" t="str">
        <f>IF(LARGE((AA147,AD147,AG147,AJ147,AM147,AP147),3)=AA147,"CDU",IF(LARGE((AA147,AD147,AG147,AJ147,AM147,AP147),3)=AD147,"SPD",IF(LARGE((AA147,AD147,AG147,AJ147,AM147,AP147),3)=AG147,"AfD",IF(LARGE((AA147,AD147,AG147,AJ147,AM147,AP147),3)=AJ147,"Linke",IF(LARGE((AA147,AD147,AG147,AJ147,AM147,AP147),3)=AM147,"Grüne","FDP")))))</f>
        <v>AfD</v>
      </c>
      <c r="W147" s="148" t="str">
        <f>IF(LARGE((AA147,AD147,AG147,AJ147,AM147,AP147),4)=AA147,"CDU",IF(LARGE((AA147,AD147,AG147,AJ147,AM147,AP147),4)=AD147,"SPD",IF(LARGE((AA147,AD147,AG147,AJ147,AM147,AP147),4)=AG147,"AfD",IF(LARGE((AA147,AD147,AG147,AJ147,AM147,AP147),4)=AJ147,"Linke",IF(LARGE((AA147,AD147,AG147,AJ147,AM147,AP147),4)=AM147,"Grüne","FDP")))))</f>
        <v>Linke</v>
      </c>
      <c r="X147" s="148">
        <f>(LARGE((AA147,AD147,AG147,AJ147,AM147,AP147),1))-(LARGE((AA147,AD147,AG147,AJ147,AM147,AP147),2))</f>
        <v>0.1197284339553856</v>
      </c>
      <c r="Y147" s="148">
        <f>(LARGE((AA147,AD147,AG147,AJ147,AM147,AP147),1))-(LARGE((AA147,AD147,AG147,AJ147,AM147,AP147),3))</f>
        <v>0.15621926137887868</v>
      </c>
      <c r="Z147" s="234">
        <f>(LARGE((AA147,AD147,AG147,AJ147,AM147,AP147),1))-(LARGE((AA147,AD147,AG147,AJ147,AM147,AP147),4))</f>
        <v>0.23366510981641092</v>
      </c>
      <c r="AA147" s="236">
        <v>0.20110194732389133</v>
      </c>
      <c r="AB147" s="94">
        <v>0.15300283694763667</v>
      </c>
      <c r="AC147" s="95">
        <f>IF(Tabelle1[[#This Row],[CDU ES 2021]]="","",Tabelle1[[#This Row],[CDU ES 2021]]/Tabelle1[[#This Row],[CDU ZS 2021]])</f>
        <v>1.3143674413874822</v>
      </c>
      <c r="AD147" s="97">
        <v>0.32083038127927693</v>
      </c>
      <c r="AE147" s="97">
        <v>0.33262352399727985</v>
      </c>
      <c r="AF147" s="96">
        <f>IF(Tabelle1[[#This Row],[SPD ES 2021]]="","",Tabelle1[[#This Row],[SPD ES 2021]]/Tabelle1[[#This Row],[SPD ZS 2021]])</f>
        <v>0.96454507313169058</v>
      </c>
      <c r="AG147" s="99">
        <v>0.16461111990039826</v>
      </c>
      <c r="AH147" s="99">
        <v>0.16379422856318562</v>
      </c>
      <c r="AI147" s="98">
        <f>IF(Tabelle1[[#This Row],[AfD ES 2021]]="","",Tabelle1[[#This Row],[AfD ES 2021]]/Tabelle1[[#This Row],[AfD ZS 2021]])</f>
        <v>1.0049873023266964</v>
      </c>
      <c r="AJ147" s="100">
        <v>8.7165271462866026E-2</v>
      </c>
      <c r="AK147" s="100">
        <v>8.2559984613165355E-2</v>
      </c>
      <c r="AL147" s="101">
        <f>IF(Tabelle1[[#This Row],[Linke ES 2021]]="","",Tabelle1[[#This Row],[Linke ES 2021]]/Tabelle1[[#This Row],[Linke ZS 2021]])</f>
        <v>1.0557811011142835</v>
      </c>
      <c r="AM147" s="103">
        <v>6.5167596420390841E-2</v>
      </c>
      <c r="AN147" s="103">
        <v>8.3878856153703482E-2</v>
      </c>
      <c r="AO147" s="102">
        <f>IF(Tabelle1[[#This Row],[Grüne ES 2021]]="","",Tabelle1[[#This Row],[Grüne ES 2021]]/Tabelle1[[#This Row],[Grüne ZS 2021]])</f>
        <v>0.77692519198133481</v>
      </c>
      <c r="AP147" s="104">
        <v>6.3736853328197327E-2</v>
      </c>
      <c r="AQ147" s="105">
        <v>8.1976109191572957E-2</v>
      </c>
      <c r="AR147" s="215">
        <f>IF(Tabelle1[[#This Row],[FDP ES 2021]]="","",Tabelle1[[#This Row],[FDP ES 2021]]/Tabelle1[[#This Row],[FDP ZS 2021]])</f>
        <v>0.77750522630012053</v>
      </c>
      <c r="AS147" s="214">
        <v>76.099999999999994</v>
      </c>
      <c r="AT147" s="186">
        <v>27307</v>
      </c>
      <c r="AU147" s="186">
        <v>21151</v>
      </c>
      <c r="AV147" s="186">
        <v>5.8</v>
      </c>
      <c r="AW147" s="186">
        <v>557.5</v>
      </c>
      <c r="AX147" s="186">
        <v>4.8</v>
      </c>
      <c r="AY147" s="187">
        <v>14.4</v>
      </c>
      <c r="AZ147" s="115" t="s">
        <v>1456</v>
      </c>
      <c r="BA147" s="6"/>
      <c r="BB147" s="6"/>
      <c r="BC147" s="6"/>
      <c r="BD147" s="6"/>
      <c r="BE147" s="6"/>
      <c r="BF147" s="6"/>
      <c r="BG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</row>
    <row r="148" spans="1:84" ht="16.5" customHeight="1">
      <c r="A148" s="90">
        <f>SUBTOTAL(103,$B$2:$B148)</f>
        <v>147</v>
      </c>
      <c r="B148" s="45" t="s">
        <v>932</v>
      </c>
      <c r="C148" s="203" t="s">
        <v>1012</v>
      </c>
      <c r="D148" s="199" t="s">
        <v>3</v>
      </c>
      <c r="E148" s="189" t="s">
        <v>557</v>
      </c>
      <c r="F148" s="198" t="s">
        <v>78</v>
      </c>
      <c r="G148" s="225" t="s">
        <v>2199</v>
      </c>
      <c r="H148" s="8"/>
      <c r="I148" s="8"/>
      <c r="J148" s="8" t="s">
        <v>927</v>
      </c>
      <c r="K148" s="11"/>
      <c r="L148" s="11" t="s">
        <v>922</v>
      </c>
      <c r="M148" s="53"/>
      <c r="N148" s="53"/>
      <c r="O148" s="9"/>
      <c r="P148" s="54"/>
      <c r="Q148" s="121" t="str">
        <f>""</f>
        <v/>
      </c>
      <c r="R148" s="55"/>
      <c r="S148" s="57"/>
      <c r="T148" s="147" t="str">
        <f>IF(MAX((AA148,AD148,AG148,AJ148,AM148,AP148))=AA148,"CDU",IF(MAX(AA148,AD148,AG148,AJ148,AM148,AP148)=AD148,"SPD",IF(MAX(AA148,AD148,AG148,AJ148,AM148,AP148)=AG148,"AfD",IF(MAX(AA148,AD148,AG148,AJ148,AM148,AP148)=AJ148,"Linke",IF(MAX(AA148,AD148,AG148,AJ148,AM148,AP148)=AM148,"Grüne","FDP")))))</f>
        <v>SPD</v>
      </c>
      <c r="U148" s="148" t="str">
        <f>IF(LARGE((AA148,AD148,AG148,AJ148,AM148,AP148),2)=AA148,"CDU",IF(LARGE((AA148,AD148,AG148,AJ148,AM148,AP148),2)=AD148,"SPD",IF(LARGE((AA148,AD148,AG148,AJ148,AM148,AP148),2)=AG148,"AfD",IF(LARGE((AA148,AD148,AG148,AJ148,AM148,AP148),2)=AJ148,"Linke",IF(LARGE((AA148,AD148,AG148,AJ148,AM148,AP148),2)=AM148,"Grüne","FDP")))))</f>
        <v>Grüne</v>
      </c>
      <c r="V148" s="148" t="str">
        <f>IF(LARGE((AA148,AD148,AG148,AJ148,AM148,AP148),3)=AA148,"CDU",IF(LARGE((AA148,AD148,AG148,AJ148,AM148,AP148),3)=AD148,"SPD",IF(LARGE((AA148,AD148,AG148,AJ148,AM148,AP148),3)=AG148,"AfD",IF(LARGE((AA148,AD148,AG148,AJ148,AM148,AP148),3)=AJ148,"Linke",IF(LARGE((AA148,AD148,AG148,AJ148,AM148,AP148),3)=AM148,"Grüne","FDP")))))</f>
        <v>CDU</v>
      </c>
      <c r="W148" s="148" t="str">
        <f>IF(LARGE((AA148,AD148,AG148,AJ148,AM148,AP148),4)=AA148,"CDU",IF(LARGE((AA148,AD148,AG148,AJ148,AM148,AP148),4)=AD148,"SPD",IF(LARGE((AA148,AD148,AG148,AJ148,AM148,AP148),4)=AG148,"AfD",IF(LARGE((AA148,AD148,AG148,AJ148,AM148,AP148),4)=AJ148,"Linke",IF(LARGE((AA148,AD148,AG148,AJ148,AM148,AP148),4)=AM148,"Grüne","FDP")))))</f>
        <v>AfD</v>
      </c>
      <c r="X148" s="148">
        <f>(LARGE((AA148,AD148,AG148,AJ148,AM148,AP148),1))-(LARGE((AA148,AD148,AG148,AJ148,AM148,AP148),2))</f>
        <v>0.15260663507109007</v>
      </c>
      <c r="Y148" s="148">
        <f>(LARGE((AA148,AD148,AG148,AJ148,AM148,AP148),1))-(LARGE((AA148,AD148,AG148,AJ148,AM148,AP148),3))</f>
        <v>0.20239349731261089</v>
      </c>
      <c r="Z148" s="234">
        <f>(LARGE((AA148,AD148,AG148,AJ148,AM148,AP148),1))-(LARGE((AA148,AD148,AG148,AJ148,AM148,AP148),4))</f>
        <v>0.24871720193809738</v>
      </c>
      <c r="AA148" s="236">
        <v>0.13794381635733008</v>
      </c>
      <c r="AB148" s="94">
        <v>0.13916933583926727</v>
      </c>
      <c r="AC148" s="95">
        <f>IF(Tabelle1[[#This Row],[CDU ES 2021]]="","",Tabelle1[[#This Row],[CDU ES 2021]]/Tabelle1[[#This Row],[CDU ZS 2021]])</f>
        <v>0.99119404088158758</v>
      </c>
      <c r="AD148" s="97">
        <v>0.34033731366994097</v>
      </c>
      <c r="AE148" s="97">
        <v>0.26982026100537365</v>
      </c>
      <c r="AF148" s="96">
        <f>IF(Tabelle1[[#This Row],[SPD ES 2021]]="","",Tabelle1[[#This Row],[SPD ES 2021]]/Tabelle1[[#This Row],[SPD ZS 2021]])</f>
        <v>1.2613482486519532</v>
      </c>
      <c r="AG148" s="99">
        <v>9.1620111731843576E-2</v>
      </c>
      <c r="AH148" s="99">
        <v>9.8779680758133259E-2</v>
      </c>
      <c r="AI148" s="98">
        <f>IF(Tabelle1[[#This Row],[AfD ES 2021]]="","",Tabelle1[[#This Row],[AfD ES 2021]]/Tabelle1[[#This Row],[AfD ZS 2021]])</f>
        <v>0.92751982015592627</v>
      </c>
      <c r="AJ148" s="100">
        <v>7.7846911488257564E-2</v>
      </c>
      <c r="AK148" s="100">
        <v>0.10117267120205416</v>
      </c>
      <c r="AL148" s="101">
        <f>IF(Tabelle1[[#This Row],[Linke ES 2021]]="","",Tabelle1[[#This Row],[Linke ES 2021]]/Tabelle1[[#This Row],[Linke ZS 2021]])</f>
        <v>0.76944604272420358</v>
      </c>
      <c r="AM148" s="103">
        <v>0.1877306785988509</v>
      </c>
      <c r="AN148" s="103">
        <v>0.18987743865314874</v>
      </c>
      <c r="AO148" s="102">
        <f>IF(Tabelle1[[#This Row],[Grüne ES 2021]]="","",Tabelle1[[#This Row],[Grüne ES 2021]]/Tabelle1[[#This Row],[Grüne ZS 2021]])</f>
        <v>0.98869396980744328</v>
      </c>
      <c r="AP148" s="104">
        <v>8.9343112076041203E-2</v>
      </c>
      <c r="AQ148" s="105">
        <v>0.10699632051248113</v>
      </c>
      <c r="AR148" s="215">
        <f>IF(Tabelle1[[#This Row],[FDP ES 2021]]="","",Tabelle1[[#This Row],[FDP ES 2021]]/Tabelle1[[#This Row],[FDP ZS 2021]])</f>
        <v>0.83501106998926489</v>
      </c>
      <c r="AS148" s="214">
        <v>544.20000000000005</v>
      </c>
      <c r="AT148" s="186">
        <v>36404</v>
      </c>
      <c r="AU148" s="186">
        <v>21720</v>
      </c>
      <c r="AV148" s="186">
        <v>5.7</v>
      </c>
      <c r="AW148" s="186">
        <v>490.7</v>
      </c>
      <c r="AX148" s="186">
        <v>6.7</v>
      </c>
      <c r="AY148" s="187">
        <v>11.3</v>
      </c>
      <c r="AZ148" s="114" t="s">
        <v>1691</v>
      </c>
      <c r="BA148" s="6"/>
      <c r="BB148" s="6"/>
      <c r="BC148" s="6"/>
      <c r="BD148" s="6"/>
      <c r="BE148" s="6"/>
      <c r="BF148" s="6"/>
      <c r="BG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</row>
    <row r="149" spans="1:84" ht="16.5" customHeight="1">
      <c r="A149" s="90">
        <f>SUBTOTAL(103,$B$2:$B149)</f>
        <v>148</v>
      </c>
      <c r="B149" s="48" t="s">
        <v>669</v>
      </c>
      <c r="C149" s="206" t="s">
        <v>743</v>
      </c>
      <c r="D149" s="199" t="s">
        <v>3</v>
      </c>
      <c r="E149" s="190" t="s">
        <v>557</v>
      </c>
      <c r="F149" s="198" t="s">
        <v>78</v>
      </c>
      <c r="G149" s="223" t="s">
        <v>2191</v>
      </c>
      <c r="H149" s="8"/>
      <c r="I149" s="8"/>
      <c r="J149" s="8" t="s">
        <v>924</v>
      </c>
      <c r="K149" s="8"/>
      <c r="L149" s="8" t="s">
        <v>921</v>
      </c>
      <c r="M149" s="59"/>
      <c r="N149" s="59"/>
      <c r="O149" s="9"/>
      <c r="P149" s="56"/>
      <c r="Q149" s="121" t="str">
        <f>""</f>
        <v/>
      </c>
      <c r="R149" s="55"/>
      <c r="S149" s="57" t="s">
        <v>615</v>
      </c>
      <c r="T149" s="147" t="str">
        <f>IF(MAX((AA149,AD149,AG149,AJ149,AM149,AP149))=AA149,"CDU",IF(MAX(AA149,AD149,AG149,AJ149,AM149,AP149)=AD149,"SPD",IF(MAX(AA149,AD149,AG149,AJ149,AM149,AP149)=AG149,"AfD",IF(MAX(AA149,AD149,AG149,AJ149,AM149,AP149)=AJ149,"Linke",IF(MAX(AA149,AD149,AG149,AJ149,AM149,AP149)=AM149,"Grüne","FDP")))))</f>
        <v>SPD</v>
      </c>
      <c r="U149" s="148" t="str">
        <f>IF(LARGE((AA149,AD149,AG149,AJ149,AM149,AP149),2)=AA149,"CDU",IF(LARGE((AA149,AD149,AG149,AJ149,AM149,AP149),2)=AD149,"SPD",IF(LARGE((AA149,AD149,AG149,AJ149,AM149,AP149),2)=AG149,"AfD",IF(LARGE((AA149,AD149,AG149,AJ149,AM149,AP149),2)=AJ149,"Linke",IF(LARGE((AA149,AD149,AG149,AJ149,AM149,AP149),2)=AM149,"Grüne","FDP")))))</f>
        <v>Grüne</v>
      </c>
      <c r="V149" s="148" t="str">
        <f>IF(LARGE((AA149,AD149,AG149,AJ149,AM149,AP149),3)=AA149,"CDU",IF(LARGE((AA149,AD149,AG149,AJ149,AM149,AP149),3)=AD149,"SPD",IF(LARGE((AA149,AD149,AG149,AJ149,AM149,AP149),3)=AG149,"AfD",IF(LARGE((AA149,AD149,AG149,AJ149,AM149,AP149),3)=AJ149,"Linke",IF(LARGE((AA149,AD149,AG149,AJ149,AM149,AP149),3)=AM149,"Grüne","FDP")))))</f>
        <v>CDU</v>
      </c>
      <c r="W149" s="148" t="str">
        <f>IF(LARGE((AA149,AD149,AG149,AJ149,AM149,AP149),4)=AA149,"CDU",IF(LARGE((AA149,AD149,AG149,AJ149,AM149,AP149),4)=AD149,"SPD",IF(LARGE((AA149,AD149,AG149,AJ149,AM149,AP149),4)=AG149,"AfD",IF(LARGE((AA149,AD149,AG149,AJ149,AM149,AP149),4)=AJ149,"Linke",IF(LARGE((AA149,AD149,AG149,AJ149,AM149,AP149),4)=AM149,"Grüne","FDP")))))</f>
        <v>AfD</v>
      </c>
      <c r="X149" s="148">
        <f>(LARGE((AA149,AD149,AG149,AJ149,AM149,AP149),1))-(LARGE((AA149,AD149,AG149,AJ149,AM149,AP149),2))</f>
        <v>0.15260663507109007</v>
      </c>
      <c r="Y149" s="148">
        <f>(LARGE((AA149,AD149,AG149,AJ149,AM149,AP149),1))-(LARGE((AA149,AD149,AG149,AJ149,AM149,AP149),3))</f>
        <v>0.20239349731261089</v>
      </c>
      <c r="Z149" s="234">
        <f>(LARGE((AA149,AD149,AG149,AJ149,AM149,AP149),1))-(LARGE((AA149,AD149,AG149,AJ149,AM149,AP149),4))</f>
        <v>0.24871720193809738</v>
      </c>
      <c r="AA149" s="236">
        <v>0.13794381635733008</v>
      </c>
      <c r="AB149" s="94">
        <v>0.13916933583926727</v>
      </c>
      <c r="AC149" s="95">
        <f>IF(Tabelle1[[#This Row],[CDU ES 2021]]="","",Tabelle1[[#This Row],[CDU ES 2021]]/Tabelle1[[#This Row],[CDU ZS 2021]])</f>
        <v>0.99119404088158758</v>
      </c>
      <c r="AD149" s="97">
        <v>0.34033731366994097</v>
      </c>
      <c r="AE149" s="97">
        <v>0.26982026100537365</v>
      </c>
      <c r="AF149" s="96">
        <f>IF(Tabelle1[[#This Row],[SPD ES 2021]]="","",Tabelle1[[#This Row],[SPD ES 2021]]/Tabelle1[[#This Row],[SPD ZS 2021]])</f>
        <v>1.2613482486519532</v>
      </c>
      <c r="AG149" s="99">
        <v>9.1620111731843576E-2</v>
      </c>
      <c r="AH149" s="99">
        <v>9.8779680758133259E-2</v>
      </c>
      <c r="AI149" s="98">
        <f>IF(Tabelle1[[#This Row],[AfD ES 2021]]="","",Tabelle1[[#This Row],[AfD ES 2021]]/Tabelle1[[#This Row],[AfD ZS 2021]])</f>
        <v>0.92751982015592627</v>
      </c>
      <c r="AJ149" s="100">
        <v>7.7846911488257564E-2</v>
      </c>
      <c r="AK149" s="100">
        <v>0.10117267120205416</v>
      </c>
      <c r="AL149" s="101">
        <f>IF(Tabelle1[[#This Row],[Linke ES 2021]]="","",Tabelle1[[#This Row],[Linke ES 2021]]/Tabelle1[[#This Row],[Linke ZS 2021]])</f>
        <v>0.76944604272420358</v>
      </c>
      <c r="AM149" s="103">
        <v>0.1877306785988509</v>
      </c>
      <c r="AN149" s="103">
        <v>0.18987743865314874</v>
      </c>
      <c r="AO149" s="102">
        <f>IF(Tabelle1[[#This Row],[Grüne ES 2021]]="","",Tabelle1[[#This Row],[Grüne ES 2021]]/Tabelle1[[#This Row],[Grüne ZS 2021]])</f>
        <v>0.98869396980744328</v>
      </c>
      <c r="AP149" s="104">
        <v>8.9343112076041203E-2</v>
      </c>
      <c r="AQ149" s="105">
        <v>0.10699632051248113</v>
      </c>
      <c r="AR149" s="215">
        <f>IF(Tabelle1[[#This Row],[FDP ES 2021]]="","",Tabelle1[[#This Row],[FDP ES 2021]]/Tabelle1[[#This Row],[FDP ZS 2021]])</f>
        <v>0.83501106998926489</v>
      </c>
      <c r="AS149" s="214">
        <v>544.20000000000005</v>
      </c>
      <c r="AT149" s="186">
        <v>36404</v>
      </c>
      <c r="AU149" s="186">
        <v>21720</v>
      </c>
      <c r="AV149" s="186">
        <v>5.7</v>
      </c>
      <c r="AW149" s="186">
        <v>490.7</v>
      </c>
      <c r="AX149" s="186">
        <v>6.7</v>
      </c>
      <c r="AY149" s="187">
        <v>11.3</v>
      </c>
      <c r="AZ149" s="114" t="s">
        <v>1518</v>
      </c>
      <c r="BA149" s="6"/>
      <c r="BB149" s="6"/>
      <c r="BC149" s="6"/>
      <c r="BD149" s="6"/>
      <c r="BE149" s="6"/>
      <c r="BF149" s="6"/>
      <c r="BG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</row>
    <row r="150" spans="1:84" ht="16.5" customHeight="1">
      <c r="A150" s="90">
        <f>SUBTOTAL(103,$B$2:$B150)</f>
        <v>149</v>
      </c>
      <c r="B150" s="46" t="s">
        <v>930</v>
      </c>
      <c r="C150" s="204" t="s">
        <v>1013</v>
      </c>
      <c r="D150" s="199" t="s">
        <v>3</v>
      </c>
      <c r="E150" s="189" t="s">
        <v>557</v>
      </c>
      <c r="F150" s="198" t="s">
        <v>78</v>
      </c>
      <c r="G150" s="219" t="str">
        <f>""</f>
        <v/>
      </c>
      <c r="H150" s="8"/>
      <c r="I150" s="8"/>
      <c r="J150" s="8" t="s">
        <v>927</v>
      </c>
      <c r="K150" s="11"/>
      <c r="L150" s="11" t="s">
        <v>922</v>
      </c>
      <c r="M150" s="53"/>
      <c r="N150" s="53"/>
      <c r="O150" s="9"/>
      <c r="P150" s="54"/>
      <c r="Q150" s="121" t="str">
        <f>""</f>
        <v/>
      </c>
      <c r="R150" s="55"/>
      <c r="S150" s="57"/>
      <c r="T150" s="147" t="str">
        <f>IF(MAX((AA150,AD150,AG150,AJ150,AM150,AP150))=AA150,"CDU",IF(MAX(AA150,AD150,AG150,AJ150,AM150,AP150)=AD150,"SPD",IF(MAX(AA150,AD150,AG150,AJ150,AM150,AP150)=AG150,"AfD",IF(MAX(AA150,AD150,AG150,AJ150,AM150,AP150)=AJ150,"Linke",IF(MAX(AA150,AD150,AG150,AJ150,AM150,AP150)=AM150,"Grüne","FDP")))))</f>
        <v>SPD</v>
      </c>
      <c r="U150" s="148" t="str">
        <f>IF(LARGE((AA150,AD150,AG150,AJ150,AM150,AP150),2)=AA150,"CDU",IF(LARGE((AA150,AD150,AG150,AJ150,AM150,AP150),2)=AD150,"SPD",IF(LARGE((AA150,AD150,AG150,AJ150,AM150,AP150),2)=AG150,"AfD",IF(LARGE((AA150,AD150,AG150,AJ150,AM150,AP150),2)=AJ150,"Linke",IF(LARGE((AA150,AD150,AG150,AJ150,AM150,AP150),2)=AM150,"Grüne","FDP")))))</f>
        <v>Grüne</v>
      </c>
      <c r="V150" s="148" t="str">
        <f>IF(LARGE((AA150,AD150,AG150,AJ150,AM150,AP150),3)=AA150,"CDU",IF(LARGE((AA150,AD150,AG150,AJ150,AM150,AP150),3)=AD150,"SPD",IF(LARGE((AA150,AD150,AG150,AJ150,AM150,AP150),3)=AG150,"AfD",IF(LARGE((AA150,AD150,AG150,AJ150,AM150,AP150),3)=AJ150,"Linke",IF(LARGE((AA150,AD150,AG150,AJ150,AM150,AP150),3)=AM150,"Grüne","FDP")))))</f>
        <v>CDU</v>
      </c>
      <c r="W150" s="148" t="str">
        <f>IF(LARGE((AA150,AD150,AG150,AJ150,AM150,AP150),4)=AA150,"CDU",IF(LARGE((AA150,AD150,AG150,AJ150,AM150,AP150),4)=AD150,"SPD",IF(LARGE((AA150,AD150,AG150,AJ150,AM150,AP150),4)=AG150,"AfD",IF(LARGE((AA150,AD150,AG150,AJ150,AM150,AP150),4)=AJ150,"Linke",IF(LARGE((AA150,AD150,AG150,AJ150,AM150,AP150),4)=AM150,"Grüne","FDP")))))</f>
        <v>AfD</v>
      </c>
      <c r="X150" s="148">
        <f>(LARGE((AA150,AD150,AG150,AJ150,AM150,AP150),1))-(LARGE((AA150,AD150,AG150,AJ150,AM150,AP150),2))</f>
        <v>0.15260663507109007</v>
      </c>
      <c r="Y150" s="148">
        <f>(LARGE((AA150,AD150,AG150,AJ150,AM150,AP150),1))-(LARGE((AA150,AD150,AG150,AJ150,AM150,AP150),3))</f>
        <v>0.20239349731261089</v>
      </c>
      <c r="Z150" s="234">
        <f>(LARGE((AA150,AD150,AG150,AJ150,AM150,AP150),1))-(LARGE((AA150,AD150,AG150,AJ150,AM150,AP150),4))</f>
        <v>0.24871720193809738</v>
      </c>
      <c r="AA150" s="236">
        <v>0.13794381635733008</v>
      </c>
      <c r="AB150" s="94">
        <v>0.13916933583926727</v>
      </c>
      <c r="AC150" s="95">
        <f>IF(Tabelle1[[#This Row],[CDU ES 2021]]="","",Tabelle1[[#This Row],[CDU ES 2021]]/Tabelle1[[#This Row],[CDU ZS 2021]])</f>
        <v>0.99119404088158758</v>
      </c>
      <c r="AD150" s="97">
        <v>0.34033731366994097</v>
      </c>
      <c r="AE150" s="97">
        <v>0.26982026100537365</v>
      </c>
      <c r="AF150" s="96">
        <f>IF(Tabelle1[[#This Row],[SPD ES 2021]]="","",Tabelle1[[#This Row],[SPD ES 2021]]/Tabelle1[[#This Row],[SPD ZS 2021]])</f>
        <v>1.2613482486519532</v>
      </c>
      <c r="AG150" s="99">
        <v>9.1620111731843576E-2</v>
      </c>
      <c r="AH150" s="99">
        <v>9.8779680758133259E-2</v>
      </c>
      <c r="AI150" s="98">
        <f>IF(Tabelle1[[#This Row],[AfD ES 2021]]="","",Tabelle1[[#This Row],[AfD ES 2021]]/Tabelle1[[#This Row],[AfD ZS 2021]])</f>
        <v>0.92751982015592627</v>
      </c>
      <c r="AJ150" s="100">
        <v>7.7846911488257564E-2</v>
      </c>
      <c r="AK150" s="100">
        <v>0.10117267120205416</v>
      </c>
      <c r="AL150" s="101">
        <f>IF(Tabelle1[[#This Row],[Linke ES 2021]]="","",Tabelle1[[#This Row],[Linke ES 2021]]/Tabelle1[[#This Row],[Linke ZS 2021]])</f>
        <v>0.76944604272420358</v>
      </c>
      <c r="AM150" s="103">
        <v>0.1877306785988509</v>
      </c>
      <c r="AN150" s="103">
        <v>0.18987743865314874</v>
      </c>
      <c r="AO150" s="102">
        <f>IF(Tabelle1[[#This Row],[Grüne ES 2021]]="","",Tabelle1[[#This Row],[Grüne ES 2021]]/Tabelle1[[#This Row],[Grüne ZS 2021]])</f>
        <v>0.98869396980744328</v>
      </c>
      <c r="AP150" s="104">
        <v>8.9343112076041203E-2</v>
      </c>
      <c r="AQ150" s="105">
        <v>0.10699632051248113</v>
      </c>
      <c r="AR150" s="215">
        <f>IF(Tabelle1[[#This Row],[FDP ES 2021]]="","",Tabelle1[[#This Row],[FDP ES 2021]]/Tabelle1[[#This Row],[FDP ZS 2021]])</f>
        <v>0.83501106998926489</v>
      </c>
      <c r="AS150" s="214">
        <v>544.20000000000005</v>
      </c>
      <c r="AT150" s="186">
        <v>36404</v>
      </c>
      <c r="AU150" s="186">
        <v>21720</v>
      </c>
      <c r="AV150" s="186">
        <v>5.7</v>
      </c>
      <c r="AW150" s="186">
        <v>490.7</v>
      </c>
      <c r="AX150" s="186">
        <v>6.7</v>
      </c>
      <c r="AY150" s="187">
        <v>11.3</v>
      </c>
      <c r="AZ150" s="114" t="s">
        <v>2079</v>
      </c>
      <c r="BA150" s="6"/>
      <c r="BB150" s="6"/>
      <c r="BC150" s="6"/>
      <c r="BD150" s="6"/>
      <c r="BE150" s="6"/>
      <c r="BF150" s="6"/>
      <c r="BG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</row>
    <row r="151" spans="1:84" ht="16.5" customHeight="1">
      <c r="A151" s="90">
        <f>SUBTOTAL(103,$B$2:$B151)</f>
        <v>150</v>
      </c>
      <c r="B151" s="47" t="s">
        <v>751</v>
      </c>
      <c r="C151" s="205" t="s">
        <v>1014</v>
      </c>
      <c r="D151" s="199" t="s">
        <v>3</v>
      </c>
      <c r="E151" s="189" t="s">
        <v>556</v>
      </c>
      <c r="F151" s="198" t="s">
        <v>79</v>
      </c>
      <c r="G151" s="219" t="str">
        <f>""</f>
        <v/>
      </c>
      <c r="H151" s="8"/>
      <c r="I151" s="8"/>
      <c r="J151" s="8" t="s">
        <v>927</v>
      </c>
      <c r="K151" s="11"/>
      <c r="L151" s="11" t="s">
        <v>922</v>
      </c>
      <c r="M151" s="53"/>
      <c r="N151" s="53"/>
      <c r="O151" s="9"/>
      <c r="P151" s="54"/>
      <c r="Q151" s="121" t="str">
        <f>""</f>
        <v/>
      </c>
      <c r="R151" s="55"/>
      <c r="S151" s="57"/>
      <c r="T151" s="147" t="str">
        <f>IF(MAX((AA151,AD151,AG151,AJ151,AM151,AP151))=AA151,"CDU",IF(MAX(AA151,AD151,AG151,AJ151,AM151,AP151)=AD151,"SPD",IF(MAX(AA151,AD151,AG151,AJ151,AM151,AP151)=AG151,"AfD",IF(MAX(AA151,AD151,AG151,AJ151,AM151,AP151)=AJ151,"Linke",IF(MAX(AA151,AD151,AG151,AJ151,AM151,AP151)=AM151,"Grüne","FDP")))))</f>
        <v>SPD</v>
      </c>
      <c r="U151" s="148" t="str">
        <f>IF(LARGE((AA151,AD151,AG151,AJ151,AM151,AP151),2)=AA151,"CDU",IF(LARGE((AA151,AD151,AG151,AJ151,AM151,AP151),2)=AD151,"SPD",IF(LARGE((AA151,AD151,AG151,AJ151,AM151,AP151),2)=AG151,"AfD",IF(LARGE((AA151,AD151,AG151,AJ151,AM151,AP151),2)=AJ151,"Linke",IF(LARGE((AA151,AD151,AG151,AJ151,AM151,AP151),2)=AM151,"Grüne","FDP")))))</f>
        <v>CDU</v>
      </c>
      <c r="V151" s="148" t="str">
        <f>IF(LARGE((AA151,AD151,AG151,AJ151,AM151,AP151),3)=AA151,"CDU",IF(LARGE((AA151,AD151,AG151,AJ151,AM151,AP151),3)=AD151,"SPD",IF(LARGE((AA151,AD151,AG151,AJ151,AM151,AP151),3)=AG151,"AfD",IF(LARGE((AA151,AD151,AG151,AJ151,AM151,AP151),3)=AJ151,"Linke",IF(LARGE((AA151,AD151,AG151,AJ151,AM151,AP151),3)=AM151,"Grüne","FDP")))))</f>
        <v>AfD</v>
      </c>
      <c r="W151" s="148" t="str">
        <f>IF(LARGE((AA151,AD151,AG151,AJ151,AM151,AP151),4)=AA151,"CDU",IF(LARGE((AA151,AD151,AG151,AJ151,AM151,AP151),4)=AD151,"SPD",IF(LARGE((AA151,AD151,AG151,AJ151,AM151,AP151),4)=AG151,"AfD",IF(LARGE((AA151,AD151,AG151,AJ151,AM151,AP151),4)=AJ151,"Linke",IF(LARGE((AA151,AD151,AG151,AJ151,AM151,AP151),4)=AM151,"Grüne","FDP")))))</f>
        <v>Linke</v>
      </c>
      <c r="X151" s="148">
        <f>(LARGE((AA151,AD151,AG151,AJ151,AM151,AP151),1))-(LARGE((AA151,AD151,AG151,AJ151,AM151,AP151),2))</f>
        <v>6.5875423600486677E-2</v>
      </c>
      <c r="Y151" s="148">
        <f>(LARGE((AA151,AD151,AG151,AJ151,AM151,AP151),1))-(LARGE((AA151,AD151,AG151,AJ151,AM151,AP151),3))</f>
        <v>8.8646723721105103E-2</v>
      </c>
      <c r="Z151" s="234">
        <f>(LARGE((AA151,AD151,AG151,AJ151,AM151,AP151),1))-(LARGE((AA151,AD151,AG151,AJ151,AM151,AP151),4))</f>
        <v>0.17376888253016767</v>
      </c>
      <c r="AA151" s="236">
        <v>0.19883767681567308</v>
      </c>
      <c r="AB151" s="94">
        <v>0.16324518854639336</v>
      </c>
      <c r="AC151" s="95">
        <f>IF(Tabelle1[[#This Row],[CDU ES 2021]]="","",Tabelle1[[#This Row],[CDU ES 2021]]/Tabelle1[[#This Row],[CDU ZS 2021]])</f>
        <v>1.2180308564449025</v>
      </c>
      <c r="AD151" s="97">
        <v>0.26471310041615975</v>
      </c>
      <c r="AE151" s="97">
        <v>0.28503624889167056</v>
      </c>
      <c r="AF151" s="96">
        <f>IF(Tabelle1[[#This Row],[SPD ES 2021]]="","",Tabelle1[[#This Row],[SPD ES 2021]]/Tabelle1[[#This Row],[SPD ZS 2021]])</f>
        <v>0.92869977571436979</v>
      </c>
      <c r="AG151" s="99">
        <v>0.17606637669505465</v>
      </c>
      <c r="AH151" s="99">
        <v>0.17947634694622647</v>
      </c>
      <c r="AI151" s="98">
        <f>IF(Tabelle1[[#This Row],[AfD ES 2021]]="","",Tabelle1[[#This Row],[AfD ES 2021]]/Tabelle1[[#This Row],[AfD ZS 2021]])</f>
        <v>0.98100044764008099</v>
      </c>
      <c r="AJ151" s="100">
        <v>9.0944217885992079E-2</v>
      </c>
      <c r="AK151" s="100">
        <v>7.8000312940071981E-2</v>
      </c>
      <c r="AL151" s="101">
        <f>IF(Tabelle1[[#This Row],[Linke ES 2021]]="","",Tabelle1[[#This Row],[Linke ES 2021]]/Tabelle1[[#This Row],[Linke ZS 2021]])</f>
        <v>1.1659468335193086</v>
      </c>
      <c r="AM151" s="103">
        <v>7.061139452674231E-2</v>
      </c>
      <c r="AN151" s="103">
        <v>8.4264330047462574E-2</v>
      </c>
      <c r="AO151" s="102">
        <f>IF(Tabelle1[[#This Row],[Grüne ES 2021]]="","",Tabelle1[[#This Row],[Grüne ES 2021]]/Tabelle1[[#This Row],[Grüne ZS 2021]])</f>
        <v>0.83797491164968452</v>
      </c>
      <c r="AP151" s="104">
        <v>7.8704839880321439E-2</v>
      </c>
      <c r="AQ151" s="105">
        <v>9.853961299744432E-2</v>
      </c>
      <c r="AR151" s="215">
        <f>IF(Tabelle1[[#This Row],[FDP ES 2021]]="","",Tabelle1[[#This Row],[FDP ES 2021]]/Tabelle1[[#This Row],[FDP ZS 2021]])</f>
        <v>0.79871269519155397</v>
      </c>
      <c r="AS151" s="214">
        <v>77.3</v>
      </c>
      <c r="AT151" s="186">
        <v>34034</v>
      </c>
      <c r="AU151" s="186">
        <v>20780</v>
      </c>
      <c r="AV151" s="186">
        <v>5.0999999999999996</v>
      </c>
      <c r="AW151" s="186">
        <v>605.5</v>
      </c>
      <c r="AX151" s="186">
        <v>5.3</v>
      </c>
      <c r="AY151" s="187">
        <v>13.1</v>
      </c>
      <c r="AZ151" s="114" t="s">
        <v>1893</v>
      </c>
      <c r="BA151" s="6"/>
      <c r="BB151" s="6"/>
      <c r="BC151" s="6"/>
      <c r="BD151" s="6"/>
      <c r="BE151" s="6"/>
      <c r="BF151" s="6"/>
      <c r="BG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</row>
    <row r="152" spans="1:84" ht="16.5" customHeight="1">
      <c r="A152" s="90">
        <f>SUBTOTAL(103,$B$2:$B152)</f>
        <v>151</v>
      </c>
      <c r="B152" s="48" t="s">
        <v>669</v>
      </c>
      <c r="C152" s="206" t="s">
        <v>744</v>
      </c>
      <c r="D152" s="200" t="s">
        <v>3</v>
      </c>
      <c r="E152" s="188" t="s">
        <v>556</v>
      </c>
      <c r="F152" s="222" t="s">
        <v>79</v>
      </c>
      <c r="G152" s="219" t="str">
        <f>""</f>
        <v/>
      </c>
      <c r="H152" s="42" t="s">
        <v>2179</v>
      </c>
      <c r="I152" s="10"/>
      <c r="J152" s="8" t="s">
        <v>924</v>
      </c>
      <c r="K152" s="10"/>
      <c r="L152" s="10" t="s">
        <v>922</v>
      </c>
      <c r="M152" s="79" t="s">
        <v>615</v>
      </c>
      <c r="N152" s="79"/>
      <c r="O152" s="59"/>
      <c r="P152" s="87"/>
      <c r="Q152" s="121" t="str">
        <f>""</f>
        <v/>
      </c>
      <c r="R152" s="60"/>
      <c r="S152" s="61" t="s">
        <v>615</v>
      </c>
      <c r="T152" s="147" t="str">
        <f>IF(MAX((AA152,AD152,AG152,AJ152,AM152,AP152))=AA152,"CDU",IF(MAX(AA152,AD152,AG152,AJ152,AM152,AP152)=AD152,"SPD",IF(MAX(AA152,AD152,AG152,AJ152,AM152,AP152)=AG152,"AfD",IF(MAX(AA152,AD152,AG152,AJ152,AM152,AP152)=AJ152,"Linke",IF(MAX(AA152,AD152,AG152,AJ152,AM152,AP152)=AM152,"Grüne","FDP")))))</f>
        <v>SPD</v>
      </c>
      <c r="U152" s="148" t="str">
        <f>IF(LARGE((AA152,AD152,AG152,AJ152,AM152,AP152),2)=AA152,"CDU",IF(LARGE((AA152,AD152,AG152,AJ152,AM152,AP152),2)=AD152,"SPD",IF(LARGE((AA152,AD152,AG152,AJ152,AM152,AP152),2)=AG152,"AfD",IF(LARGE((AA152,AD152,AG152,AJ152,AM152,AP152),2)=AJ152,"Linke",IF(LARGE((AA152,AD152,AG152,AJ152,AM152,AP152),2)=AM152,"Grüne","FDP")))))</f>
        <v>CDU</v>
      </c>
      <c r="V152" s="148" t="str">
        <f>IF(LARGE((AA152,AD152,AG152,AJ152,AM152,AP152),3)=AA152,"CDU",IF(LARGE((AA152,AD152,AG152,AJ152,AM152,AP152),3)=AD152,"SPD",IF(LARGE((AA152,AD152,AG152,AJ152,AM152,AP152),3)=AG152,"AfD",IF(LARGE((AA152,AD152,AG152,AJ152,AM152,AP152),3)=AJ152,"Linke",IF(LARGE((AA152,AD152,AG152,AJ152,AM152,AP152),3)=AM152,"Grüne","FDP")))))</f>
        <v>AfD</v>
      </c>
      <c r="W152" s="148" t="str">
        <f>IF(LARGE((AA152,AD152,AG152,AJ152,AM152,AP152),4)=AA152,"CDU",IF(LARGE((AA152,AD152,AG152,AJ152,AM152,AP152),4)=AD152,"SPD",IF(LARGE((AA152,AD152,AG152,AJ152,AM152,AP152),4)=AG152,"AfD",IF(LARGE((AA152,AD152,AG152,AJ152,AM152,AP152),4)=AJ152,"Linke",IF(LARGE((AA152,AD152,AG152,AJ152,AM152,AP152),4)=AM152,"Grüne","FDP")))))</f>
        <v>Linke</v>
      </c>
      <c r="X152" s="148">
        <f>(LARGE((AA152,AD152,AG152,AJ152,AM152,AP152),1))-(LARGE((AA152,AD152,AG152,AJ152,AM152,AP152),2))</f>
        <v>6.5875423600486677E-2</v>
      </c>
      <c r="Y152" s="148">
        <f>(LARGE((AA152,AD152,AG152,AJ152,AM152,AP152),1))-(LARGE((AA152,AD152,AG152,AJ152,AM152,AP152),3))</f>
        <v>8.8646723721105103E-2</v>
      </c>
      <c r="Z152" s="234">
        <f>(LARGE((AA152,AD152,AG152,AJ152,AM152,AP152),1))-(LARGE((AA152,AD152,AG152,AJ152,AM152,AP152),4))</f>
        <v>0.17376888253016767</v>
      </c>
      <c r="AA152" s="236">
        <v>0.19883767681567308</v>
      </c>
      <c r="AB152" s="94">
        <v>0.16324518854639336</v>
      </c>
      <c r="AC152" s="95">
        <f>IF(Tabelle1[[#This Row],[CDU ES 2021]]="","",Tabelle1[[#This Row],[CDU ES 2021]]/Tabelle1[[#This Row],[CDU ZS 2021]])</f>
        <v>1.2180308564449025</v>
      </c>
      <c r="AD152" s="97">
        <v>0.26471310041615975</v>
      </c>
      <c r="AE152" s="97">
        <v>0.28503624889167056</v>
      </c>
      <c r="AF152" s="96">
        <f>IF(Tabelle1[[#This Row],[SPD ES 2021]]="","",Tabelle1[[#This Row],[SPD ES 2021]]/Tabelle1[[#This Row],[SPD ZS 2021]])</f>
        <v>0.92869977571436979</v>
      </c>
      <c r="AG152" s="99">
        <v>0.17606637669505465</v>
      </c>
      <c r="AH152" s="99">
        <v>0.17947634694622647</v>
      </c>
      <c r="AI152" s="98">
        <f>IF(Tabelle1[[#This Row],[AfD ES 2021]]="","",Tabelle1[[#This Row],[AfD ES 2021]]/Tabelle1[[#This Row],[AfD ZS 2021]])</f>
        <v>0.98100044764008099</v>
      </c>
      <c r="AJ152" s="100">
        <v>9.0944217885992079E-2</v>
      </c>
      <c r="AK152" s="100">
        <v>7.8000312940071981E-2</v>
      </c>
      <c r="AL152" s="101">
        <f>IF(Tabelle1[[#This Row],[Linke ES 2021]]="","",Tabelle1[[#This Row],[Linke ES 2021]]/Tabelle1[[#This Row],[Linke ZS 2021]])</f>
        <v>1.1659468335193086</v>
      </c>
      <c r="AM152" s="103">
        <v>7.061139452674231E-2</v>
      </c>
      <c r="AN152" s="103">
        <v>8.4264330047462574E-2</v>
      </c>
      <c r="AO152" s="102">
        <f>IF(Tabelle1[[#This Row],[Grüne ES 2021]]="","",Tabelle1[[#This Row],[Grüne ES 2021]]/Tabelle1[[#This Row],[Grüne ZS 2021]])</f>
        <v>0.83797491164968452</v>
      </c>
      <c r="AP152" s="104">
        <v>7.8704839880321439E-2</v>
      </c>
      <c r="AQ152" s="105">
        <v>9.853961299744432E-2</v>
      </c>
      <c r="AR152" s="215">
        <f>IF(Tabelle1[[#This Row],[FDP ES 2021]]="","",Tabelle1[[#This Row],[FDP ES 2021]]/Tabelle1[[#This Row],[FDP ZS 2021]])</f>
        <v>0.79871269519155397</v>
      </c>
      <c r="AS152" s="214">
        <v>77.3</v>
      </c>
      <c r="AT152" s="186">
        <v>34034</v>
      </c>
      <c r="AU152" s="186">
        <v>20780</v>
      </c>
      <c r="AV152" s="186">
        <v>5.0999999999999996</v>
      </c>
      <c r="AW152" s="186">
        <v>605.5</v>
      </c>
      <c r="AX152" s="186">
        <v>5.3</v>
      </c>
      <c r="AY152" s="187">
        <v>13.1</v>
      </c>
      <c r="AZ152" s="114" t="s">
        <v>1911</v>
      </c>
      <c r="BA152" s="6"/>
      <c r="BB152" s="6"/>
      <c r="BC152" s="6"/>
      <c r="BD152" s="6"/>
      <c r="BE152" s="6"/>
      <c r="BF152" s="6"/>
      <c r="BG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</row>
    <row r="153" spans="1:84" ht="16.5" customHeight="1">
      <c r="A153" s="90">
        <f>SUBTOTAL(103,$B$2:$B153)</f>
        <v>152</v>
      </c>
      <c r="B153" s="44" t="s">
        <v>697</v>
      </c>
      <c r="C153" s="201" t="s">
        <v>1015</v>
      </c>
      <c r="D153" s="199" t="s">
        <v>3</v>
      </c>
      <c r="E153" s="189" t="s">
        <v>556</v>
      </c>
      <c r="F153" s="198" t="s">
        <v>79</v>
      </c>
      <c r="G153" s="219" t="str">
        <f>""</f>
        <v/>
      </c>
      <c r="H153" s="8"/>
      <c r="I153" s="8"/>
      <c r="J153" s="8" t="s">
        <v>927</v>
      </c>
      <c r="K153" s="11"/>
      <c r="L153" s="10" t="s">
        <v>922</v>
      </c>
      <c r="M153" s="53"/>
      <c r="N153" s="53"/>
      <c r="O153" s="9"/>
      <c r="P153" s="54"/>
      <c r="Q153" s="121" t="str">
        <f>""</f>
        <v/>
      </c>
      <c r="R153" s="55"/>
      <c r="S153" s="57"/>
      <c r="T153" s="147" t="str">
        <f>IF(MAX((AA153,AD153,AG153,AJ153,AM153,AP153))=AA153,"CDU",IF(MAX(AA153,AD153,AG153,AJ153,AM153,AP153)=AD153,"SPD",IF(MAX(AA153,AD153,AG153,AJ153,AM153,AP153)=AG153,"AfD",IF(MAX(AA153,AD153,AG153,AJ153,AM153,AP153)=AJ153,"Linke",IF(MAX(AA153,AD153,AG153,AJ153,AM153,AP153)=AM153,"Grüne","FDP")))))</f>
        <v>SPD</v>
      </c>
      <c r="U153" s="148" t="str">
        <f>IF(LARGE((AA153,AD153,AG153,AJ153,AM153,AP153),2)=AA153,"CDU",IF(LARGE((AA153,AD153,AG153,AJ153,AM153,AP153),2)=AD153,"SPD",IF(LARGE((AA153,AD153,AG153,AJ153,AM153,AP153),2)=AG153,"AfD",IF(LARGE((AA153,AD153,AG153,AJ153,AM153,AP153),2)=AJ153,"Linke",IF(LARGE((AA153,AD153,AG153,AJ153,AM153,AP153),2)=AM153,"Grüne","FDP")))))</f>
        <v>CDU</v>
      </c>
      <c r="V153" s="148" t="str">
        <f>IF(LARGE((AA153,AD153,AG153,AJ153,AM153,AP153),3)=AA153,"CDU",IF(LARGE((AA153,AD153,AG153,AJ153,AM153,AP153),3)=AD153,"SPD",IF(LARGE((AA153,AD153,AG153,AJ153,AM153,AP153),3)=AG153,"AfD",IF(LARGE((AA153,AD153,AG153,AJ153,AM153,AP153),3)=AJ153,"Linke",IF(LARGE((AA153,AD153,AG153,AJ153,AM153,AP153),3)=AM153,"Grüne","FDP")))))</f>
        <v>AfD</v>
      </c>
      <c r="W153" s="148" t="str">
        <f>IF(LARGE((AA153,AD153,AG153,AJ153,AM153,AP153),4)=AA153,"CDU",IF(LARGE((AA153,AD153,AG153,AJ153,AM153,AP153),4)=AD153,"SPD",IF(LARGE((AA153,AD153,AG153,AJ153,AM153,AP153),4)=AG153,"AfD",IF(LARGE((AA153,AD153,AG153,AJ153,AM153,AP153),4)=AJ153,"Linke",IF(LARGE((AA153,AD153,AG153,AJ153,AM153,AP153),4)=AM153,"Grüne","FDP")))))</f>
        <v>Linke</v>
      </c>
      <c r="X153" s="148">
        <f>(LARGE((AA153,AD153,AG153,AJ153,AM153,AP153),1))-(LARGE((AA153,AD153,AG153,AJ153,AM153,AP153),2))</f>
        <v>6.5875423600486677E-2</v>
      </c>
      <c r="Y153" s="148">
        <f>(LARGE((AA153,AD153,AG153,AJ153,AM153,AP153),1))-(LARGE((AA153,AD153,AG153,AJ153,AM153,AP153),3))</f>
        <v>8.8646723721105103E-2</v>
      </c>
      <c r="Z153" s="234">
        <f>(LARGE((AA153,AD153,AG153,AJ153,AM153,AP153),1))-(LARGE((AA153,AD153,AG153,AJ153,AM153,AP153),4))</f>
        <v>0.17376888253016767</v>
      </c>
      <c r="AA153" s="236">
        <v>0.19883767681567308</v>
      </c>
      <c r="AB153" s="94">
        <v>0.16324518854639336</v>
      </c>
      <c r="AC153" s="95">
        <f>IF(Tabelle1[[#This Row],[CDU ES 2021]]="","",Tabelle1[[#This Row],[CDU ES 2021]]/Tabelle1[[#This Row],[CDU ZS 2021]])</f>
        <v>1.2180308564449025</v>
      </c>
      <c r="AD153" s="97">
        <v>0.26471310041615975</v>
      </c>
      <c r="AE153" s="97">
        <v>0.28503624889167056</v>
      </c>
      <c r="AF153" s="96">
        <f>IF(Tabelle1[[#This Row],[SPD ES 2021]]="","",Tabelle1[[#This Row],[SPD ES 2021]]/Tabelle1[[#This Row],[SPD ZS 2021]])</f>
        <v>0.92869977571436979</v>
      </c>
      <c r="AG153" s="99">
        <v>0.17606637669505465</v>
      </c>
      <c r="AH153" s="99">
        <v>0.17947634694622647</v>
      </c>
      <c r="AI153" s="98">
        <f>IF(Tabelle1[[#This Row],[AfD ES 2021]]="","",Tabelle1[[#This Row],[AfD ES 2021]]/Tabelle1[[#This Row],[AfD ZS 2021]])</f>
        <v>0.98100044764008099</v>
      </c>
      <c r="AJ153" s="100">
        <v>9.0944217885992079E-2</v>
      </c>
      <c r="AK153" s="100">
        <v>7.8000312940071981E-2</v>
      </c>
      <c r="AL153" s="101">
        <f>IF(Tabelle1[[#This Row],[Linke ES 2021]]="","",Tabelle1[[#This Row],[Linke ES 2021]]/Tabelle1[[#This Row],[Linke ZS 2021]])</f>
        <v>1.1659468335193086</v>
      </c>
      <c r="AM153" s="103">
        <v>7.061139452674231E-2</v>
      </c>
      <c r="AN153" s="103">
        <v>8.4264330047462574E-2</v>
      </c>
      <c r="AO153" s="102">
        <f>IF(Tabelle1[[#This Row],[Grüne ES 2021]]="","",Tabelle1[[#This Row],[Grüne ES 2021]]/Tabelle1[[#This Row],[Grüne ZS 2021]])</f>
        <v>0.83797491164968452</v>
      </c>
      <c r="AP153" s="104">
        <v>7.8704839880321439E-2</v>
      </c>
      <c r="AQ153" s="105">
        <v>9.853961299744432E-2</v>
      </c>
      <c r="AR153" s="215">
        <f>IF(Tabelle1[[#This Row],[FDP ES 2021]]="","",Tabelle1[[#This Row],[FDP ES 2021]]/Tabelle1[[#This Row],[FDP ZS 2021]])</f>
        <v>0.79871269519155397</v>
      </c>
      <c r="AS153" s="214">
        <v>77.3</v>
      </c>
      <c r="AT153" s="186">
        <v>34034</v>
      </c>
      <c r="AU153" s="186">
        <v>20780</v>
      </c>
      <c r="AV153" s="186">
        <v>5.0999999999999996</v>
      </c>
      <c r="AW153" s="186">
        <v>605.5</v>
      </c>
      <c r="AX153" s="186">
        <v>5.3</v>
      </c>
      <c r="AY153" s="187">
        <v>13.1</v>
      </c>
      <c r="AZ153" s="114" t="s">
        <v>2029</v>
      </c>
      <c r="BA153" s="6"/>
      <c r="BB153" s="6"/>
      <c r="BC153" s="6"/>
      <c r="BD153" s="6"/>
      <c r="BE153" s="6"/>
      <c r="BF153" s="6"/>
      <c r="BG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</row>
    <row r="154" spans="1:84" ht="16.5" customHeight="1">
      <c r="A154" s="90">
        <f>SUBTOTAL(103,$B$2:$B154)</f>
        <v>153</v>
      </c>
      <c r="B154" s="48" t="s">
        <v>669</v>
      </c>
      <c r="C154" s="206" t="s">
        <v>745</v>
      </c>
      <c r="D154" s="199" t="s">
        <v>3</v>
      </c>
      <c r="E154" s="190" t="s">
        <v>555</v>
      </c>
      <c r="F154" s="198" t="s">
        <v>80</v>
      </c>
      <c r="G154" s="219" t="str">
        <f>""</f>
        <v/>
      </c>
      <c r="H154" s="8"/>
      <c r="I154" s="8"/>
      <c r="J154" s="8" t="s">
        <v>924</v>
      </c>
      <c r="K154" s="8"/>
      <c r="L154" s="8" t="s">
        <v>921</v>
      </c>
      <c r="M154" s="80"/>
      <c r="N154" s="80"/>
      <c r="O154" s="9"/>
      <c r="P154" s="54"/>
      <c r="Q154" s="121" t="str">
        <f>""</f>
        <v/>
      </c>
      <c r="R154" s="55"/>
      <c r="S154" s="57"/>
      <c r="T154" s="147" t="str">
        <f>IF(MAX((AA154,AD154,AG154,AJ154,AM154,AP154))=AA154,"CDU",IF(MAX(AA154,AD154,AG154,AJ154,AM154,AP154)=AD154,"SPD",IF(MAX(AA154,AD154,AG154,AJ154,AM154,AP154)=AG154,"AfD",IF(MAX(AA154,AD154,AG154,AJ154,AM154,AP154)=AJ154,"Linke",IF(MAX(AA154,AD154,AG154,AJ154,AM154,AP154)=AM154,"Grüne","FDP")))))</f>
        <v>SPD</v>
      </c>
      <c r="U154" s="148" t="str">
        <f>IF(LARGE((AA154,AD154,AG154,AJ154,AM154,AP154),2)=AA154,"CDU",IF(LARGE((AA154,AD154,AG154,AJ154,AM154,AP154),2)=AD154,"SPD",IF(LARGE((AA154,AD154,AG154,AJ154,AM154,AP154),2)=AG154,"AfD",IF(LARGE((AA154,AD154,AG154,AJ154,AM154,AP154),2)=AJ154,"Linke",IF(LARGE((AA154,AD154,AG154,AJ154,AM154,AP154),2)=AM154,"Grüne","FDP")))))</f>
        <v>AfD</v>
      </c>
      <c r="V154" s="148" t="str">
        <f>IF(LARGE((AA154,AD154,AG154,AJ154,AM154,AP154),3)=AA154,"CDU",IF(LARGE((AA154,AD154,AG154,AJ154,AM154,AP154),3)=AD154,"SPD",IF(LARGE((AA154,AD154,AG154,AJ154,AM154,AP154),3)=AG154,"AfD",IF(LARGE((AA154,AD154,AG154,AJ154,AM154,AP154),3)=AJ154,"Linke",IF(LARGE((AA154,AD154,AG154,AJ154,AM154,AP154),3)=AM154,"Grüne","FDP")))))</f>
        <v>CDU</v>
      </c>
      <c r="W154" s="148" t="str">
        <f>IF(LARGE((AA154,AD154,AG154,AJ154,AM154,AP154),4)=AA154,"CDU",IF(LARGE((AA154,AD154,AG154,AJ154,AM154,AP154),4)=AD154,"SPD",IF(LARGE((AA154,AD154,AG154,AJ154,AM154,AP154),4)=AG154,"AfD",IF(LARGE((AA154,AD154,AG154,AJ154,AM154,AP154),4)=AJ154,"Linke",IF(LARGE((AA154,AD154,AG154,AJ154,AM154,AP154),4)=AM154,"Grüne","FDP")))))</f>
        <v>Linke</v>
      </c>
      <c r="X154" s="148">
        <f>(LARGE((AA154,AD154,AG154,AJ154,AM154,AP154),1))-(LARGE((AA154,AD154,AG154,AJ154,AM154,AP154),2))</f>
        <v>6.5280082027328212E-2</v>
      </c>
      <c r="Y154" s="148">
        <f>(LARGE((AA154,AD154,AG154,AJ154,AM154,AP154),1))-(LARGE((AA154,AD154,AG154,AJ154,AM154,AP154),3))</f>
        <v>0.1173019274998042</v>
      </c>
      <c r="Z154" s="234">
        <f>(LARGE((AA154,AD154,AG154,AJ154,AM154,AP154),1))-(LARGE((AA154,AD154,AG154,AJ154,AM154,AP154),4))</f>
        <v>0.16846932163684397</v>
      </c>
      <c r="AA154" s="236">
        <v>0.16288690624532723</v>
      </c>
      <c r="AB154" s="94">
        <v>0.14147521160822249</v>
      </c>
      <c r="AC154" s="95">
        <f>IF(Tabelle1[[#This Row],[CDU ES 2021]]="","",Tabelle1[[#This Row],[CDU ES 2021]]/Tabelle1[[#This Row],[CDU ZS 2021]])</f>
        <v>1.1513459099562873</v>
      </c>
      <c r="AD154" s="97">
        <v>0.28018883374513143</v>
      </c>
      <c r="AE154" s="97">
        <v>0.29457287147023259</v>
      </c>
      <c r="AF154" s="96">
        <f>IF(Tabelle1[[#This Row],[SPD ES 2021]]="","",Tabelle1[[#This Row],[SPD ES 2021]]/Tabelle1[[#This Row],[SPD ZS 2021]])</f>
        <v>0.95116984923523518</v>
      </c>
      <c r="AG154" s="99">
        <v>0.21490875171780321</v>
      </c>
      <c r="AH154" s="99">
        <v>0.20156483391421864</v>
      </c>
      <c r="AI154" s="98">
        <f>IF(Tabelle1[[#This Row],[AfD ES 2021]]="","",Tabelle1[[#This Row],[AfD ES 2021]]/Tabelle1[[#This Row],[AfD ZS 2021]])</f>
        <v>1.0662016163457533</v>
      </c>
      <c r="AJ154" s="100">
        <v>0.11171951210828747</v>
      </c>
      <c r="AK154" s="100">
        <v>9.5568674870189912E-2</v>
      </c>
      <c r="AL154" s="101">
        <f>IF(Tabelle1[[#This Row],[Linke ES 2021]]="","",Tabelle1[[#This Row],[Linke ES 2021]]/Tabelle1[[#This Row],[Linke ZS 2021]])</f>
        <v>1.1689971872063214</v>
      </c>
      <c r="AM154" s="103">
        <v>6.3122592405351716E-2</v>
      </c>
      <c r="AN154" s="103">
        <v>7.1071911231239779E-2</v>
      </c>
      <c r="AO154" s="102">
        <f>IF(Tabelle1[[#This Row],[Grüne ES 2021]]="","",Tabelle1[[#This Row],[Grüne ES 2021]]/Tabelle1[[#This Row],[Grüne ZS 2021]])</f>
        <v>0.88815104746481155</v>
      </c>
      <c r="AP154" s="104">
        <v>7.1026267258136863E-2</v>
      </c>
      <c r="AQ154" s="105">
        <v>8.8477132086208124E-2</v>
      </c>
      <c r="AR154" s="215">
        <f>IF(Tabelle1[[#This Row],[FDP ES 2021]]="","",Tabelle1[[#This Row],[FDP ES 2021]]/Tabelle1[[#This Row],[FDP ZS 2021]])</f>
        <v>0.8027641220211803</v>
      </c>
      <c r="AS154" s="214">
        <v>98.4</v>
      </c>
      <c r="AT154" s="186">
        <v>28788</v>
      </c>
      <c r="AU154" s="186">
        <v>20091</v>
      </c>
      <c r="AV154" s="186">
        <v>7.3</v>
      </c>
      <c r="AW154" s="186">
        <v>570.9</v>
      </c>
      <c r="AX154" s="186">
        <v>5.3</v>
      </c>
      <c r="AY154" s="187">
        <v>14.6</v>
      </c>
      <c r="AZ154" s="114" t="s">
        <v>1501</v>
      </c>
      <c r="BA154" s="6"/>
      <c r="BB154" s="6"/>
      <c r="BC154" s="6"/>
      <c r="BD154" s="6"/>
      <c r="BE154" s="6"/>
      <c r="BF154" s="6"/>
      <c r="BG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</row>
    <row r="155" spans="1:84" ht="16.5" customHeight="1">
      <c r="A155" s="90">
        <f>SUBTOTAL(103,$B$2:$B155)</f>
        <v>154</v>
      </c>
      <c r="B155" s="49" t="s">
        <v>941</v>
      </c>
      <c r="C155" s="207" t="s">
        <v>1016</v>
      </c>
      <c r="D155" s="199" t="s">
        <v>3</v>
      </c>
      <c r="E155" s="189" t="s">
        <v>554</v>
      </c>
      <c r="F155" s="222" t="s">
        <v>81</v>
      </c>
      <c r="G155" s="221" t="s">
        <v>2184</v>
      </c>
      <c r="H155" s="184" t="s">
        <v>2187</v>
      </c>
      <c r="I155" s="8"/>
      <c r="J155" s="8" t="s">
        <v>927</v>
      </c>
      <c r="K155" s="11"/>
      <c r="L155" s="11" t="s">
        <v>921</v>
      </c>
      <c r="M155" s="53"/>
      <c r="N155" s="53"/>
      <c r="O155" s="9"/>
      <c r="P155" s="54"/>
      <c r="Q155" s="121" t="str">
        <f>""</f>
        <v/>
      </c>
      <c r="R155" s="55"/>
      <c r="S155" s="57"/>
      <c r="T155" s="147" t="str">
        <f>IF(MAX((AA155,AD155,AG155,AJ155,AM155,AP155))=AA155,"CDU",IF(MAX(AA155,AD155,AG155,AJ155,AM155,AP155)=AD155,"SPD",IF(MAX(AA155,AD155,AG155,AJ155,AM155,AP155)=AG155,"AfD",IF(MAX(AA155,AD155,AG155,AJ155,AM155,AP155)=AJ155,"Linke",IF(MAX(AA155,AD155,AG155,AJ155,AM155,AP155)=AM155,"Grüne","FDP")))))</f>
        <v>SPD</v>
      </c>
      <c r="U155" s="148" t="str">
        <f>IF(LARGE((AA155,AD155,AG155,AJ155,AM155,AP155),2)=AA155,"CDU",IF(LARGE((AA155,AD155,AG155,AJ155,AM155,AP155),2)=AD155,"SPD",IF(LARGE((AA155,AD155,AG155,AJ155,AM155,AP155),2)=AG155,"AfD",IF(LARGE((AA155,AD155,AG155,AJ155,AM155,AP155),2)=AJ155,"Linke",IF(LARGE((AA155,AD155,AG155,AJ155,AM155,AP155),2)=AM155,"Grüne","FDP")))))</f>
        <v>AfD</v>
      </c>
      <c r="V155" s="148" t="str">
        <f>IF(LARGE((AA155,AD155,AG155,AJ155,AM155,AP155),3)=AA155,"CDU",IF(LARGE((AA155,AD155,AG155,AJ155,AM155,AP155),3)=AD155,"SPD",IF(LARGE((AA155,AD155,AG155,AJ155,AM155,AP155),3)=AG155,"AfD",IF(LARGE((AA155,AD155,AG155,AJ155,AM155,AP155),3)=AJ155,"Linke",IF(LARGE((AA155,AD155,AG155,AJ155,AM155,AP155),3)=AM155,"Grüne","FDP")))))</f>
        <v>CDU</v>
      </c>
      <c r="W155" s="148" t="str">
        <f>IF(LARGE((AA155,AD155,AG155,AJ155,AM155,AP155),4)=AA155,"CDU",IF(LARGE((AA155,AD155,AG155,AJ155,AM155,AP155),4)=AD155,"SPD",IF(LARGE((AA155,AD155,AG155,AJ155,AM155,AP155),4)=AG155,"AfD",IF(LARGE((AA155,AD155,AG155,AJ155,AM155,AP155),4)=AJ155,"Linke",IF(LARGE((AA155,AD155,AG155,AJ155,AM155,AP155),4)=AM155,"Grüne","FDP")))))</f>
        <v>FDP</v>
      </c>
      <c r="X155" s="148">
        <f>(LARGE((AA155,AD155,AG155,AJ155,AM155,AP155),1))-(LARGE((AA155,AD155,AG155,AJ155,AM155,AP155),2))</f>
        <v>1.8613043375038607E-2</v>
      </c>
      <c r="Y155" s="148">
        <f>(LARGE((AA155,AD155,AG155,AJ155,AM155,AP155),1))-(LARGE((AA155,AD155,AG155,AJ155,AM155,AP155),3))</f>
        <v>0.10928832015700798</v>
      </c>
      <c r="Z155" s="234">
        <f>(LARGE((AA155,AD155,AG155,AJ155,AM155,AP155),1))-(LARGE((AA155,AD155,AG155,AJ155,AM155,AP155),4))</f>
        <v>0.18582971281150337</v>
      </c>
      <c r="AA155" s="236">
        <v>0.1667576743192232</v>
      </c>
      <c r="AB155" s="94">
        <v>0.13829560270238236</v>
      </c>
      <c r="AC155" s="95">
        <f>IF(Tabelle1[[#This Row],[CDU ES 2021]]="","",Tabelle1[[#This Row],[CDU ES 2021]]/Tabelle1[[#This Row],[CDU ZS 2021]])</f>
        <v>1.2058060492211915</v>
      </c>
      <c r="AD155" s="97">
        <v>0.27604599447623118</v>
      </c>
      <c r="AE155" s="97">
        <v>0.28523566828651575</v>
      </c>
      <c r="AF155" s="96">
        <f>IF(Tabelle1[[#This Row],[SPD ES 2021]]="","",Tabelle1[[#This Row],[SPD ES 2021]]/Tabelle1[[#This Row],[SPD ZS 2021]])</f>
        <v>0.96778217161447821</v>
      </c>
      <c r="AG155" s="99">
        <v>0.25743295110119258</v>
      </c>
      <c r="AH155" s="99">
        <v>0.24281142586227333</v>
      </c>
      <c r="AI155" s="98">
        <f>IF(Tabelle1[[#This Row],[AfD ES 2021]]="","",Tabelle1[[#This Row],[AfD ES 2021]]/Tabelle1[[#This Row],[AfD ZS 2021]])</f>
        <v>1.0602176161479848</v>
      </c>
      <c r="AJ155" s="100">
        <v>8.8285336688745913E-2</v>
      </c>
      <c r="AK155" s="100">
        <v>7.6409466239974716E-2</v>
      </c>
      <c r="AL155" s="101">
        <f>IF(Tabelle1[[#This Row],[Linke ES 2021]]="","",Tabelle1[[#This Row],[Linke ES 2021]]/Tabelle1[[#This Row],[Linke ZS 2021]])</f>
        <v>1.1554240728691043</v>
      </c>
      <c r="AM155" s="103">
        <v>3.6893710975522902E-2</v>
      </c>
      <c r="AN155" s="103">
        <v>5.4829915846865002E-2</v>
      </c>
      <c r="AO155" s="102">
        <f>IF(Tabelle1[[#This Row],[Grüne ES 2021]]="","",Tabelle1[[#This Row],[Grüne ES 2021]]/Tabelle1[[#This Row],[Grüne ZS 2021]])</f>
        <v>0.67287557176931845</v>
      </c>
      <c r="AP155" s="104">
        <v>9.021628166472781E-2</v>
      </c>
      <c r="AQ155" s="105">
        <v>0.10748686341906681</v>
      </c>
      <c r="AR155" s="215">
        <f>IF(Tabelle1[[#This Row],[FDP ES 2021]]="","",Tabelle1[[#This Row],[FDP ES 2021]]/Tabelle1[[#This Row],[FDP ZS 2021]])</f>
        <v>0.83932379078729891</v>
      </c>
      <c r="AS155" s="214">
        <v>117.1</v>
      </c>
      <c r="AT155" s="186">
        <v>33790</v>
      </c>
      <c r="AU155" s="186">
        <v>19853</v>
      </c>
      <c r="AV155" s="186">
        <v>7.7</v>
      </c>
      <c r="AW155" s="186">
        <v>559.79999999999995</v>
      </c>
      <c r="AX155" s="186">
        <v>5.2</v>
      </c>
      <c r="AY155" s="187">
        <v>14.8</v>
      </c>
      <c r="AZ155" s="115" t="s">
        <v>1539</v>
      </c>
      <c r="BA155" s="6"/>
      <c r="BB155" s="6"/>
      <c r="BC155" s="6"/>
      <c r="BD155" s="6"/>
      <c r="BE155" s="6"/>
      <c r="BF155" s="6"/>
      <c r="BG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</row>
    <row r="156" spans="1:84" ht="16.5" customHeight="1">
      <c r="A156" s="90">
        <f>SUBTOTAL(103,$B$2:$B156)</f>
        <v>155</v>
      </c>
      <c r="B156" s="48" t="s">
        <v>669</v>
      </c>
      <c r="C156" s="206" t="s">
        <v>746</v>
      </c>
      <c r="D156" s="200" t="s">
        <v>3</v>
      </c>
      <c r="E156" s="188" t="s">
        <v>554</v>
      </c>
      <c r="F156" s="222" t="s">
        <v>81</v>
      </c>
      <c r="G156" s="219" t="str">
        <f>""</f>
        <v/>
      </c>
      <c r="H156" s="10"/>
      <c r="I156" s="10"/>
      <c r="J156" s="8" t="s">
        <v>924</v>
      </c>
      <c r="K156" s="10"/>
      <c r="L156" s="11" t="s">
        <v>921</v>
      </c>
      <c r="M156" s="81"/>
      <c r="N156" s="81" t="s">
        <v>615</v>
      </c>
      <c r="O156" s="152"/>
      <c r="P156" s="87"/>
      <c r="Q156" s="121" t="str">
        <f>""</f>
        <v/>
      </c>
      <c r="R156" s="60"/>
      <c r="S156" s="61" t="s">
        <v>615</v>
      </c>
      <c r="T156" s="147" t="str">
        <f>IF(MAX((AA156,AD156,AG156,AJ156,AM156,AP156))=AA156,"CDU",IF(MAX(AA156,AD156,AG156,AJ156,AM156,AP156)=AD156,"SPD",IF(MAX(AA156,AD156,AG156,AJ156,AM156,AP156)=AG156,"AfD",IF(MAX(AA156,AD156,AG156,AJ156,AM156,AP156)=AJ156,"Linke",IF(MAX(AA156,AD156,AG156,AJ156,AM156,AP156)=AM156,"Grüne","FDP")))))</f>
        <v>SPD</v>
      </c>
      <c r="U156" s="148" t="str">
        <f>IF(LARGE((AA156,AD156,AG156,AJ156,AM156,AP156),2)=AA156,"CDU",IF(LARGE((AA156,AD156,AG156,AJ156,AM156,AP156),2)=AD156,"SPD",IF(LARGE((AA156,AD156,AG156,AJ156,AM156,AP156),2)=AG156,"AfD",IF(LARGE((AA156,AD156,AG156,AJ156,AM156,AP156),2)=AJ156,"Linke",IF(LARGE((AA156,AD156,AG156,AJ156,AM156,AP156),2)=AM156,"Grüne","FDP")))))</f>
        <v>AfD</v>
      </c>
      <c r="V156" s="148" t="str">
        <f>IF(LARGE((AA156,AD156,AG156,AJ156,AM156,AP156),3)=AA156,"CDU",IF(LARGE((AA156,AD156,AG156,AJ156,AM156,AP156),3)=AD156,"SPD",IF(LARGE((AA156,AD156,AG156,AJ156,AM156,AP156),3)=AG156,"AfD",IF(LARGE((AA156,AD156,AG156,AJ156,AM156,AP156),3)=AJ156,"Linke",IF(LARGE((AA156,AD156,AG156,AJ156,AM156,AP156),3)=AM156,"Grüne","FDP")))))</f>
        <v>CDU</v>
      </c>
      <c r="W156" s="148" t="str">
        <f>IF(LARGE((AA156,AD156,AG156,AJ156,AM156,AP156),4)=AA156,"CDU",IF(LARGE((AA156,AD156,AG156,AJ156,AM156,AP156),4)=AD156,"SPD",IF(LARGE((AA156,AD156,AG156,AJ156,AM156,AP156),4)=AG156,"AfD",IF(LARGE((AA156,AD156,AG156,AJ156,AM156,AP156),4)=AJ156,"Linke",IF(LARGE((AA156,AD156,AG156,AJ156,AM156,AP156),4)=AM156,"Grüne","FDP")))))</f>
        <v>FDP</v>
      </c>
      <c r="X156" s="148">
        <f>(LARGE((AA156,AD156,AG156,AJ156,AM156,AP156),1))-(LARGE((AA156,AD156,AG156,AJ156,AM156,AP156),2))</f>
        <v>1.8613043375038607E-2</v>
      </c>
      <c r="Y156" s="148">
        <f>(LARGE((AA156,AD156,AG156,AJ156,AM156,AP156),1))-(LARGE((AA156,AD156,AG156,AJ156,AM156,AP156),3))</f>
        <v>0.10928832015700798</v>
      </c>
      <c r="Z156" s="234">
        <f>(LARGE((AA156,AD156,AG156,AJ156,AM156,AP156),1))-(LARGE((AA156,AD156,AG156,AJ156,AM156,AP156),4))</f>
        <v>0.18582971281150337</v>
      </c>
      <c r="AA156" s="236">
        <v>0.1667576743192232</v>
      </c>
      <c r="AB156" s="94">
        <v>0.13829560270238236</v>
      </c>
      <c r="AC156" s="95">
        <f>IF(Tabelle1[[#This Row],[CDU ES 2021]]="","",Tabelle1[[#This Row],[CDU ES 2021]]/Tabelle1[[#This Row],[CDU ZS 2021]])</f>
        <v>1.2058060492211915</v>
      </c>
      <c r="AD156" s="97">
        <v>0.27604599447623118</v>
      </c>
      <c r="AE156" s="97">
        <v>0.28523566828651575</v>
      </c>
      <c r="AF156" s="96">
        <f>IF(Tabelle1[[#This Row],[SPD ES 2021]]="","",Tabelle1[[#This Row],[SPD ES 2021]]/Tabelle1[[#This Row],[SPD ZS 2021]])</f>
        <v>0.96778217161447821</v>
      </c>
      <c r="AG156" s="99">
        <v>0.25743295110119258</v>
      </c>
      <c r="AH156" s="99">
        <v>0.24281142586227333</v>
      </c>
      <c r="AI156" s="98">
        <f>IF(Tabelle1[[#This Row],[AfD ES 2021]]="","",Tabelle1[[#This Row],[AfD ES 2021]]/Tabelle1[[#This Row],[AfD ZS 2021]])</f>
        <v>1.0602176161479848</v>
      </c>
      <c r="AJ156" s="100">
        <v>8.8285336688745913E-2</v>
      </c>
      <c r="AK156" s="100">
        <v>7.6409466239974716E-2</v>
      </c>
      <c r="AL156" s="101">
        <f>IF(Tabelle1[[#This Row],[Linke ES 2021]]="","",Tabelle1[[#This Row],[Linke ES 2021]]/Tabelle1[[#This Row],[Linke ZS 2021]])</f>
        <v>1.1554240728691043</v>
      </c>
      <c r="AM156" s="103">
        <v>3.6893710975522902E-2</v>
      </c>
      <c r="AN156" s="103">
        <v>5.4829915846865002E-2</v>
      </c>
      <c r="AO156" s="102">
        <f>IF(Tabelle1[[#This Row],[Grüne ES 2021]]="","",Tabelle1[[#This Row],[Grüne ES 2021]]/Tabelle1[[#This Row],[Grüne ZS 2021]])</f>
        <v>0.67287557176931845</v>
      </c>
      <c r="AP156" s="104">
        <v>9.021628166472781E-2</v>
      </c>
      <c r="AQ156" s="105">
        <v>0.10748686341906681</v>
      </c>
      <c r="AR156" s="215">
        <f>IF(Tabelle1[[#This Row],[FDP ES 2021]]="","",Tabelle1[[#This Row],[FDP ES 2021]]/Tabelle1[[#This Row],[FDP ZS 2021]])</f>
        <v>0.83932379078729891</v>
      </c>
      <c r="AS156" s="214">
        <v>117.1</v>
      </c>
      <c r="AT156" s="186">
        <v>33790</v>
      </c>
      <c r="AU156" s="186">
        <v>19853</v>
      </c>
      <c r="AV156" s="186">
        <v>7.7</v>
      </c>
      <c r="AW156" s="186">
        <v>559.79999999999995</v>
      </c>
      <c r="AX156" s="186">
        <v>5.2</v>
      </c>
      <c r="AY156" s="187">
        <v>14.8</v>
      </c>
      <c r="AZ156" s="115" t="s">
        <v>1529</v>
      </c>
      <c r="BA156" s="6"/>
      <c r="BB156" s="6"/>
      <c r="BC156" s="6"/>
      <c r="BD156" s="6"/>
      <c r="BE156" s="6"/>
      <c r="BF156" s="6"/>
      <c r="BG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</row>
    <row r="157" spans="1:84" ht="16.5" customHeight="1">
      <c r="A157" s="90">
        <f>SUBTOTAL(103,$B$2:$B157)</f>
        <v>156</v>
      </c>
      <c r="B157" s="44" t="s">
        <v>697</v>
      </c>
      <c r="C157" s="201" t="s">
        <v>616</v>
      </c>
      <c r="D157" s="199" t="s">
        <v>3</v>
      </c>
      <c r="E157" s="189" t="s">
        <v>553</v>
      </c>
      <c r="F157" s="198" t="s">
        <v>82</v>
      </c>
      <c r="G157" s="219" t="str">
        <f>""</f>
        <v/>
      </c>
      <c r="H157" s="8"/>
      <c r="I157" s="8"/>
      <c r="J157" s="8" t="s">
        <v>927</v>
      </c>
      <c r="K157" s="11"/>
      <c r="L157" s="11" t="s">
        <v>921</v>
      </c>
      <c r="M157" s="53"/>
      <c r="N157" s="53"/>
      <c r="O157" s="9"/>
      <c r="P157" s="54"/>
      <c r="Q157" s="121" t="str">
        <f>""</f>
        <v/>
      </c>
      <c r="R157" s="55"/>
      <c r="S157" s="57"/>
      <c r="T157" s="147" t="str">
        <f>IF(MAX((AA157,AD157,AG157,AJ157,AM157,AP157))=AA157,"CDU",IF(MAX(AA157,AD157,AG157,AJ157,AM157,AP157)=AD157,"SPD",IF(MAX(AA157,AD157,AG157,AJ157,AM157,AP157)=AG157,"AfD",IF(MAX(AA157,AD157,AG157,AJ157,AM157,AP157)=AJ157,"Linke",IF(MAX(AA157,AD157,AG157,AJ157,AM157,AP157)=AM157,"Grüne","FDP")))))</f>
        <v>SPD</v>
      </c>
      <c r="U157" s="148" t="str">
        <f>IF(LARGE((AA157,AD157,AG157,AJ157,AM157,AP157),2)=AA157,"CDU",IF(LARGE((AA157,AD157,AG157,AJ157,AM157,AP157),2)=AD157,"SPD",IF(LARGE((AA157,AD157,AG157,AJ157,AM157,AP157),2)=AG157,"AfD",IF(LARGE((AA157,AD157,AG157,AJ157,AM157,AP157),2)=AJ157,"Linke",IF(LARGE((AA157,AD157,AG157,AJ157,AM157,AP157),2)=AM157,"Grüne","FDP")))))</f>
        <v>AfD</v>
      </c>
      <c r="V157" s="148" t="str">
        <f>IF(LARGE((AA157,AD157,AG157,AJ157,AM157,AP157),3)=AA157,"CDU",IF(LARGE((AA157,AD157,AG157,AJ157,AM157,AP157),3)=AD157,"SPD",IF(LARGE((AA157,AD157,AG157,AJ157,AM157,AP157),3)=AG157,"AfD",IF(LARGE((AA157,AD157,AG157,AJ157,AM157,AP157),3)=AJ157,"Linke",IF(LARGE((AA157,AD157,AG157,AJ157,AM157,AP157),3)=AM157,"Grüne","FDP")))))</f>
        <v>CDU</v>
      </c>
      <c r="W157" s="148" t="str">
        <f>IF(LARGE((AA157,AD157,AG157,AJ157,AM157,AP157),4)=AA157,"CDU",IF(LARGE((AA157,AD157,AG157,AJ157,AM157,AP157),4)=AD157,"SPD",IF(LARGE((AA157,AD157,AG157,AJ157,AM157,AP157),4)=AG157,"AfD",IF(LARGE((AA157,AD157,AG157,AJ157,AM157,AP157),4)=AJ157,"Linke",IF(LARGE((AA157,AD157,AG157,AJ157,AM157,AP157),4)=AM157,"Grüne","FDP")))))</f>
        <v>Linke</v>
      </c>
      <c r="X157" s="149">
        <f>(LARGE((AA157,AD157,AG157,AJ157,AM157,AP157),1))-(LARGE((AA157,AD157,AG157,AJ157,AM157,AP157),2))</f>
        <v>3.7029835225687591E-3</v>
      </c>
      <c r="Y157" s="148">
        <f>(LARGE((AA157,AD157,AG157,AJ157,AM157,AP157),1))-(LARGE((AA157,AD157,AG157,AJ157,AM157,AP157),3))</f>
        <v>9.1881335441272222E-2</v>
      </c>
      <c r="Z157" s="234">
        <f>(LARGE((AA157,AD157,AG157,AJ157,AM157,AP157),1))-(LARGE((AA157,AD157,AG157,AJ157,AM157,AP157),4))</f>
        <v>0.1637428878198896</v>
      </c>
      <c r="AA157" s="236">
        <v>0.16173076435328829</v>
      </c>
      <c r="AB157" s="94">
        <v>0.15005402485143166</v>
      </c>
      <c r="AC157" s="95">
        <f>IF(Tabelle1[[#This Row],[CDU ES 2021]]="","",Tabelle1[[#This Row],[CDU ES 2021]]/Tabelle1[[#This Row],[CDU ZS 2021]])</f>
        <v>1.0778169030348754</v>
      </c>
      <c r="AD157" s="97">
        <v>0.25361209979456051</v>
      </c>
      <c r="AE157" s="97">
        <v>0.28204349000540246</v>
      </c>
      <c r="AF157" s="96">
        <f>IF(Tabelle1[[#This Row],[SPD ES 2021]]="","",Tabelle1[[#This Row],[SPD ES 2021]]/Tabelle1[[#This Row],[SPD ZS 2021]])</f>
        <v>0.89919501347009512</v>
      </c>
      <c r="AG157" s="99">
        <v>0.24990911627199175</v>
      </c>
      <c r="AH157" s="99">
        <v>0.25196684224743382</v>
      </c>
      <c r="AI157" s="98">
        <f>IF(Tabelle1[[#This Row],[AfD ES 2021]]="","",Tabelle1[[#This Row],[AfD ES 2021]]/Tabelle1[[#This Row],[AfD ZS 2021]])</f>
        <v>0.99183334617726659</v>
      </c>
      <c r="AJ157" s="100">
        <v>8.9869211974670918E-2</v>
      </c>
      <c r="AK157" s="100">
        <v>7.2021880064829819E-2</v>
      </c>
      <c r="AL157" s="101">
        <f>IF(Tabelle1[[#This Row],[Linke ES 2021]]="","",Tabelle1[[#This Row],[Linke ES 2021]]/Tabelle1[[#This Row],[Linke ZS 2021]])</f>
        <v>1.2478043046609724</v>
      </c>
      <c r="AM157" s="103">
        <v>3.4747174150131462E-2</v>
      </c>
      <c r="AN157" s="103">
        <v>4.1531604538087519E-2</v>
      </c>
      <c r="AO157" s="102">
        <f>IF(Tabelle1[[#This Row],[Grüne ES 2021]]="","",Tabelle1[[#This Row],[Grüne ES 2021]]/Tabelle1[[#This Row],[Grüne ZS 2021]])</f>
        <v>0.83664415417097027</v>
      </c>
      <c r="AP157" s="104">
        <v>8.959022006543628E-2</v>
      </c>
      <c r="AQ157" s="105">
        <v>9.3817531064289569E-2</v>
      </c>
      <c r="AR157" s="215">
        <f>IF(Tabelle1[[#This Row],[FDP ES 2021]]="","",Tabelle1[[#This Row],[FDP ES 2021]]/Tabelle1[[#This Row],[FDP ZS 2021]])</f>
        <v>0.95494113998846897</v>
      </c>
      <c r="AS157" s="214">
        <v>65.400000000000006</v>
      </c>
      <c r="AT157" s="186">
        <v>26138</v>
      </c>
      <c r="AU157" s="186">
        <v>19412</v>
      </c>
      <c r="AV157" s="186">
        <v>7.7</v>
      </c>
      <c r="AW157" s="186">
        <v>610.79999999999995</v>
      </c>
      <c r="AX157" s="186">
        <v>4.2</v>
      </c>
      <c r="AY157" s="187">
        <v>15.7</v>
      </c>
      <c r="AZ157" s="114" t="s">
        <v>1630</v>
      </c>
      <c r="BA157" s="6"/>
      <c r="BB157" s="6"/>
      <c r="BC157" s="6"/>
      <c r="BD157" s="6"/>
      <c r="BE157" s="6"/>
      <c r="BF157" s="6"/>
      <c r="BG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</row>
    <row r="158" spans="1:84" ht="16.5" customHeight="1">
      <c r="A158" s="90">
        <f>SUBTOTAL(103,$B$2:$B158)</f>
        <v>157</v>
      </c>
      <c r="B158" s="48" t="s">
        <v>669</v>
      </c>
      <c r="C158" s="206" t="s">
        <v>747</v>
      </c>
      <c r="D158" s="199" t="s">
        <v>3</v>
      </c>
      <c r="E158" s="190" t="s">
        <v>553</v>
      </c>
      <c r="F158" s="198" t="s">
        <v>82</v>
      </c>
      <c r="G158" s="219" t="str">
        <f>""</f>
        <v/>
      </c>
      <c r="H158" s="14" t="s">
        <v>2177</v>
      </c>
      <c r="I158" s="8"/>
      <c r="J158" s="8" t="s">
        <v>924</v>
      </c>
      <c r="K158" s="8"/>
      <c r="L158" s="8" t="s">
        <v>921</v>
      </c>
      <c r="M158" s="9"/>
      <c r="N158" s="9"/>
      <c r="O158" s="9"/>
      <c r="P158" s="54"/>
      <c r="Q158" s="121" t="str">
        <f>""</f>
        <v/>
      </c>
      <c r="R158" s="55"/>
      <c r="S158" s="57"/>
      <c r="T158" s="147" t="str">
        <f>IF(MAX((AA158,AD158,AG158,AJ158,AM158,AP158))=AA158,"CDU",IF(MAX(AA158,AD158,AG158,AJ158,AM158,AP158)=AD158,"SPD",IF(MAX(AA158,AD158,AG158,AJ158,AM158,AP158)=AG158,"AfD",IF(MAX(AA158,AD158,AG158,AJ158,AM158,AP158)=AJ158,"Linke",IF(MAX(AA158,AD158,AG158,AJ158,AM158,AP158)=AM158,"Grüne","FDP")))))</f>
        <v>SPD</v>
      </c>
      <c r="U158" s="148" t="str">
        <f>IF(LARGE((AA158,AD158,AG158,AJ158,AM158,AP158),2)=AA158,"CDU",IF(LARGE((AA158,AD158,AG158,AJ158,AM158,AP158),2)=AD158,"SPD",IF(LARGE((AA158,AD158,AG158,AJ158,AM158,AP158),2)=AG158,"AfD",IF(LARGE((AA158,AD158,AG158,AJ158,AM158,AP158),2)=AJ158,"Linke",IF(LARGE((AA158,AD158,AG158,AJ158,AM158,AP158),2)=AM158,"Grüne","FDP")))))</f>
        <v>AfD</v>
      </c>
      <c r="V158" s="148" t="str">
        <f>IF(LARGE((AA158,AD158,AG158,AJ158,AM158,AP158),3)=AA158,"CDU",IF(LARGE((AA158,AD158,AG158,AJ158,AM158,AP158),3)=AD158,"SPD",IF(LARGE((AA158,AD158,AG158,AJ158,AM158,AP158),3)=AG158,"AfD",IF(LARGE((AA158,AD158,AG158,AJ158,AM158,AP158),3)=AJ158,"Linke",IF(LARGE((AA158,AD158,AG158,AJ158,AM158,AP158),3)=AM158,"Grüne","FDP")))))</f>
        <v>CDU</v>
      </c>
      <c r="W158" s="148" t="str">
        <f>IF(LARGE((AA158,AD158,AG158,AJ158,AM158,AP158),4)=AA158,"CDU",IF(LARGE((AA158,AD158,AG158,AJ158,AM158,AP158),4)=AD158,"SPD",IF(LARGE((AA158,AD158,AG158,AJ158,AM158,AP158),4)=AG158,"AfD",IF(LARGE((AA158,AD158,AG158,AJ158,AM158,AP158),4)=AJ158,"Linke",IF(LARGE((AA158,AD158,AG158,AJ158,AM158,AP158),4)=AM158,"Grüne","FDP")))))</f>
        <v>Linke</v>
      </c>
      <c r="X158" s="149">
        <f>(LARGE((AA158,AD158,AG158,AJ158,AM158,AP158),1))-(LARGE((AA158,AD158,AG158,AJ158,AM158,AP158),2))</f>
        <v>3.7029835225687591E-3</v>
      </c>
      <c r="Y158" s="148">
        <f>(LARGE((AA158,AD158,AG158,AJ158,AM158,AP158),1))-(LARGE((AA158,AD158,AG158,AJ158,AM158,AP158),3))</f>
        <v>9.1881335441272222E-2</v>
      </c>
      <c r="Z158" s="234">
        <f>(LARGE((AA158,AD158,AG158,AJ158,AM158,AP158),1))-(LARGE((AA158,AD158,AG158,AJ158,AM158,AP158),4))</f>
        <v>0.1637428878198896</v>
      </c>
      <c r="AA158" s="236">
        <v>0.16173076435328829</v>
      </c>
      <c r="AB158" s="94">
        <v>0.15005402485143166</v>
      </c>
      <c r="AC158" s="95">
        <f>IF(Tabelle1[[#This Row],[CDU ES 2021]]="","",Tabelle1[[#This Row],[CDU ES 2021]]/Tabelle1[[#This Row],[CDU ZS 2021]])</f>
        <v>1.0778169030348754</v>
      </c>
      <c r="AD158" s="97">
        <v>0.25361209979456051</v>
      </c>
      <c r="AE158" s="97">
        <v>0.28204349000540246</v>
      </c>
      <c r="AF158" s="96">
        <f>IF(Tabelle1[[#This Row],[SPD ES 2021]]="","",Tabelle1[[#This Row],[SPD ES 2021]]/Tabelle1[[#This Row],[SPD ZS 2021]])</f>
        <v>0.89919501347009512</v>
      </c>
      <c r="AG158" s="99">
        <v>0.24990911627199175</v>
      </c>
      <c r="AH158" s="99">
        <v>0.25196684224743382</v>
      </c>
      <c r="AI158" s="98">
        <f>IF(Tabelle1[[#This Row],[AfD ES 2021]]="","",Tabelle1[[#This Row],[AfD ES 2021]]/Tabelle1[[#This Row],[AfD ZS 2021]])</f>
        <v>0.99183334617726659</v>
      </c>
      <c r="AJ158" s="100">
        <v>8.9869211974670918E-2</v>
      </c>
      <c r="AK158" s="100">
        <v>7.2021880064829819E-2</v>
      </c>
      <c r="AL158" s="101">
        <f>IF(Tabelle1[[#This Row],[Linke ES 2021]]="","",Tabelle1[[#This Row],[Linke ES 2021]]/Tabelle1[[#This Row],[Linke ZS 2021]])</f>
        <v>1.2478043046609724</v>
      </c>
      <c r="AM158" s="103">
        <v>3.4747174150131462E-2</v>
      </c>
      <c r="AN158" s="103">
        <v>4.1531604538087519E-2</v>
      </c>
      <c r="AO158" s="102">
        <f>IF(Tabelle1[[#This Row],[Grüne ES 2021]]="","",Tabelle1[[#This Row],[Grüne ES 2021]]/Tabelle1[[#This Row],[Grüne ZS 2021]])</f>
        <v>0.83664415417097027</v>
      </c>
      <c r="AP158" s="104">
        <v>8.959022006543628E-2</v>
      </c>
      <c r="AQ158" s="105">
        <v>9.3817531064289569E-2</v>
      </c>
      <c r="AR158" s="215">
        <f>IF(Tabelle1[[#This Row],[FDP ES 2021]]="","",Tabelle1[[#This Row],[FDP ES 2021]]/Tabelle1[[#This Row],[FDP ZS 2021]])</f>
        <v>0.95494113998846897</v>
      </c>
      <c r="AS158" s="214">
        <v>65.400000000000006</v>
      </c>
      <c r="AT158" s="186">
        <v>26138</v>
      </c>
      <c r="AU158" s="186">
        <v>19412</v>
      </c>
      <c r="AV158" s="186">
        <v>7.7</v>
      </c>
      <c r="AW158" s="186">
        <v>610.79999999999995</v>
      </c>
      <c r="AX158" s="186">
        <v>4.2</v>
      </c>
      <c r="AY158" s="187">
        <v>15.7</v>
      </c>
      <c r="AZ158" s="114" t="s">
        <v>1530</v>
      </c>
      <c r="BA158" s="6"/>
      <c r="BB158" s="6"/>
      <c r="BC158" s="6"/>
      <c r="BD158" s="6"/>
      <c r="BE158" s="6"/>
      <c r="BF158" s="6"/>
      <c r="BG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</row>
    <row r="159" spans="1:84" ht="16.5" customHeight="1">
      <c r="A159" s="90">
        <f>SUBTOTAL(103,$B$2:$B159)</f>
        <v>158</v>
      </c>
      <c r="B159" s="46" t="s">
        <v>930</v>
      </c>
      <c r="C159" s="204" t="s">
        <v>1020</v>
      </c>
      <c r="D159" s="199" t="s">
        <v>13</v>
      </c>
      <c r="E159" s="189" t="s">
        <v>552</v>
      </c>
      <c r="F159" s="222" t="s">
        <v>83</v>
      </c>
      <c r="G159" s="219" t="str">
        <f>""</f>
        <v/>
      </c>
      <c r="H159" s="8"/>
      <c r="I159" s="8"/>
      <c r="J159" s="8" t="s">
        <v>927</v>
      </c>
      <c r="K159" s="11"/>
      <c r="L159" s="11" t="s">
        <v>922</v>
      </c>
      <c r="M159" s="53"/>
      <c r="N159" s="53"/>
      <c r="O159" s="9"/>
      <c r="P159" s="54"/>
      <c r="Q159" s="121" t="str">
        <f>""</f>
        <v/>
      </c>
      <c r="R159" s="55"/>
      <c r="S159" s="57"/>
      <c r="T159" s="147" t="str">
        <f>IF(MAX((AA159,AD159,AG159,AJ159,AM159,AP159))=AA159,"CDU",IF(MAX(AA159,AD159,AG159,AJ159,AM159,AP159)=AD159,"SPD",IF(MAX(AA159,AD159,AG159,AJ159,AM159,AP159)=AG159,"AfD",IF(MAX(AA159,AD159,AG159,AJ159,AM159,AP159)=AJ159,"Linke",IF(MAX(AA159,AD159,AG159,AJ159,AM159,AP159)=AM159,"Grüne","FDP")))))</f>
        <v>SPD</v>
      </c>
      <c r="U159" s="148" t="str">
        <f>IF(LARGE((AA159,AD159,AG159,AJ159,AM159,AP159),2)=AA159,"CDU",IF(LARGE((AA159,AD159,AG159,AJ159,AM159,AP159),2)=AD159,"SPD",IF(LARGE((AA159,AD159,AG159,AJ159,AM159,AP159),2)=AG159,"AfD",IF(LARGE((AA159,AD159,AG159,AJ159,AM159,AP159),2)=AJ159,"Linke",IF(LARGE((AA159,AD159,AG159,AJ159,AM159,AP159),2)=AM159,"Grüne","FDP")))))</f>
        <v>CDU</v>
      </c>
      <c r="V159" s="148" t="str">
        <f>IF(LARGE((AA159,AD159,AG159,AJ159,AM159,AP159),3)=AA159,"CDU",IF(LARGE((AA159,AD159,AG159,AJ159,AM159,AP159),3)=AD159,"SPD",IF(LARGE((AA159,AD159,AG159,AJ159,AM159,AP159),3)=AG159,"AfD",IF(LARGE((AA159,AD159,AG159,AJ159,AM159,AP159),3)=AJ159,"Linke",IF(LARGE((AA159,AD159,AG159,AJ159,AM159,AP159),3)=AM159,"Grüne","FDP")))))</f>
        <v>AfD</v>
      </c>
      <c r="W159" s="148" t="str">
        <f>IF(LARGE((AA159,AD159,AG159,AJ159,AM159,AP159),4)=AA159,"CDU",IF(LARGE((AA159,AD159,AG159,AJ159,AM159,AP159),4)=AD159,"SPD",IF(LARGE((AA159,AD159,AG159,AJ159,AM159,AP159),4)=AG159,"AfD",IF(LARGE((AA159,AD159,AG159,AJ159,AM159,AP159),4)=AJ159,"Linke",IF(LARGE((AA159,AD159,AG159,AJ159,AM159,AP159),4)=AM159,"Grüne","FDP")))))</f>
        <v>Linke</v>
      </c>
      <c r="X159" s="148">
        <f>(LARGE((AA159,AD159,AG159,AJ159,AM159,AP159),1))-(LARGE((AA159,AD159,AG159,AJ159,AM159,AP159),2))</f>
        <v>5.7315486149841971E-2</v>
      </c>
      <c r="Y159" s="148">
        <f>(LARGE((AA159,AD159,AG159,AJ159,AM159,AP159),1))-(LARGE((AA159,AD159,AG159,AJ159,AM159,AP159),3))</f>
        <v>8.1093139988845486E-2</v>
      </c>
      <c r="Z159" s="234">
        <f>(LARGE((AA159,AD159,AG159,AJ159,AM159,AP159),1))-(LARGE((AA159,AD159,AG159,AJ159,AM159,AP159),4))</f>
        <v>0.17085889570552146</v>
      </c>
      <c r="AA159" s="236">
        <v>0.21781929726715002</v>
      </c>
      <c r="AB159" s="94">
        <v>0.20945017820017819</v>
      </c>
      <c r="AC159" s="95">
        <f>IF(Tabelle1[[#This Row],[CDU ES 2021]]="","",Tabelle1[[#This Row],[CDU ES 2021]]/Tabelle1[[#This Row],[CDU ZS 2021]])</f>
        <v>1.0399575647960213</v>
      </c>
      <c r="AD159" s="97">
        <v>0.27513478341699199</v>
      </c>
      <c r="AE159" s="97">
        <v>0.27414055539055537</v>
      </c>
      <c r="AF159" s="96">
        <f>IF(Tabelle1[[#This Row],[SPD ES 2021]]="","",Tabelle1[[#This Row],[SPD ES 2021]]/Tabelle1[[#This Row],[SPD ZS 2021]])</f>
        <v>1.0036267090253035</v>
      </c>
      <c r="AG159" s="99">
        <v>0.1940416434281465</v>
      </c>
      <c r="AH159" s="99">
        <v>0.19146309771309772</v>
      </c>
      <c r="AI159" s="98">
        <f>IF(Tabelle1[[#This Row],[AfD ES 2021]]="","",Tabelle1[[#This Row],[AfD ES 2021]]/Tabelle1[[#This Row],[AfD ZS 2021]])</f>
        <v>1.0134675858995694</v>
      </c>
      <c r="AJ159" s="100">
        <v>0.10427588771147053</v>
      </c>
      <c r="AK159" s="100">
        <v>9.6348752598752599E-2</v>
      </c>
      <c r="AL159" s="101">
        <f>IF(Tabelle1[[#This Row],[Linke ES 2021]]="","",Tabelle1[[#This Row],[Linke ES 2021]]/Tabelle1[[#This Row],[Linke ZS 2021]])</f>
        <v>1.0822754306506772</v>
      </c>
      <c r="AM159" s="103">
        <v>4.3446737311767986E-2</v>
      </c>
      <c r="AN159" s="103">
        <v>5.4146866646866645E-2</v>
      </c>
      <c r="AO159" s="102">
        <f>IF(Tabelle1[[#This Row],[Grüne ES 2021]]="","",Tabelle1[[#This Row],[Grüne ES 2021]]/Tabelle1[[#This Row],[Grüne ZS 2021]])</f>
        <v>0.80238691548151009</v>
      </c>
      <c r="AP159" s="104">
        <v>8.4736939951663884E-2</v>
      </c>
      <c r="AQ159" s="105">
        <v>8.7206712206712209E-2</v>
      </c>
      <c r="AR159" s="215">
        <f>IF(Tabelle1[[#This Row],[FDP ES 2021]]="","",Tabelle1[[#This Row],[FDP ES 2021]]/Tabelle1[[#This Row],[FDP ZS 2021]])</f>
        <v>0.97167910367731725</v>
      </c>
      <c r="AS159" s="214">
        <v>41.2</v>
      </c>
      <c r="AT159" s="186">
        <v>24945</v>
      </c>
      <c r="AU159" s="186">
        <v>19433</v>
      </c>
      <c r="AV159" s="186">
        <v>8.6999999999999993</v>
      </c>
      <c r="AW159" s="186">
        <v>589.5</v>
      </c>
      <c r="AX159" s="186">
        <v>5</v>
      </c>
      <c r="AY159" s="187">
        <v>13.4</v>
      </c>
      <c r="AZ159" s="114" t="s">
        <v>1764</v>
      </c>
      <c r="BA159" s="6"/>
      <c r="BB159" s="6"/>
      <c r="BC159" s="6"/>
      <c r="BD159" s="6"/>
      <c r="BE159" s="6"/>
      <c r="BF159" s="6"/>
      <c r="BG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</row>
    <row r="160" spans="1:84" ht="16.5" customHeight="1">
      <c r="A160" s="90">
        <f>SUBTOTAL(103,$B$2:$B160)</f>
        <v>159</v>
      </c>
      <c r="B160" s="48" t="s">
        <v>669</v>
      </c>
      <c r="C160" s="206" t="s">
        <v>1374</v>
      </c>
      <c r="D160" s="200" t="s">
        <v>13</v>
      </c>
      <c r="E160" s="188" t="s">
        <v>552</v>
      </c>
      <c r="F160" s="222" t="s">
        <v>83</v>
      </c>
      <c r="G160" s="219" t="str">
        <f>""</f>
        <v/>
      </c>
      <c r="H160" s="10"/>
      <c r="I160" s="10"/>
      <c r="J160" s="8" t="s">
        <v>924</v>
      </c>
      <c r="K160" s="10"/>
      <c r="L160" s="10" t="s">
        <v>921</v>
      </c>
      <c r="M160" s="59"/>
      <c r="N160" s="59"/>
      <c r="O160" s="59"/>
      <c r="P160" s="83"/>
      <c r="Q160" s="121" t="str">
        <f>""</f>
        <v/>
      </c>
      <c r="R160" s="60"/>
      <c r="S160" s="61"/>
      <c r="T160" s="147" t="str">
        <f>IF(MAX((AA160,AD160,AG160,AJ160,AM160,AP160))=AA160,"CDU",IF(MAX(AA160,AD160,AG160,AJ160,AM160,AP160)=AD160,"SPD",IF(MAX(AA160,AD160,AG160,AJ160,AM160,AP160)=AG160,"AfD",IF(MAX(AA160,AD160,AG160,AJ160,AM160,AP160)=AJ160,"Linke",IF(MAX(AA160,AD160,AG160,AJ160,AM160,AP160)=AM160,"Grüne","FDP")))))</f>
        <v>SPD</v>
      </c>
      <c r="U160" s="148" t="str">
        <f>IF(LARGE((AA160,AD160,AG160,AJ160,AM160,AP160),2)=AA160,"CDU",IF(LARGE((AA160,AD160,AG160,AJ160,AM160,AP160),2)=AD160,"SPD",IF(LARGE((AA160,AD160,AG160,AJ160,AM160,AP160),2)=AG160,"AfD",IF(LARGE((AA160,AD160,AG160,AJ160,AM160,AP160),2)=AJ160,"Linke",IF(LARGE((AA160,AD160,AG160,AJ160,AM160,AP160),2)=AM160,"Grüne","FDP")))))</f>
        <v>CDU</v>
      </c>
      <c r="V160" s="148" t="str">
        <f>IF(LARGE((AA160,AD160,AG160,AJ160,AM160,AP160),3)=AA160,"CDU",IF(LARGE((AA160,AD160,AG160,AJ160,AM160,AP160),3)=AD160,"SPD",IF(LARGE((AA160,AD160,AG160,AJ160,AM160,AP160),3)=AG160,"AfD",IF(LARGE((AA160,AD160,AG160,AJ160,AM160,AP160),3)=AJ160,"Linke",IF(LARGE((AA160,AD160,AG160,AJ160,AM160,AP160),3)=AM160,"Grüne","FDP")))))</f>
        <v>AfD</v>
      </c>
      <c r="W160" s="148" t="str">
        <f>IF(LARGE((AA160,AD160,AG160,AJ160,AM160,AP160),4)=AA160,"CDU",IF(LARGE((AA160,AD160,AG160,AJ160,AM160,AP160),4)=AD160,"SPD",IF(LARGE((AA160,AD160,AG160,AJ160,AM160,AP160),4)=AG160,"AfD",IF(LARGE((AA160,AD160,AG160,AJ160,AM160,AP160),4)=AJ160,"Linke",IF(LARGE((AA160,AD160,AG160,AJ160,AM160,AP160),4)=AM160,"Grüne","FDP")))))</f>
        <v>Linke</v>
      </c>
      <c r="X160" s="148">
        <f>(LARGE((AA160,AD160,AG160,AJ160,AM160,AP160),1))-(LARGE((AA160,AD160,AG160,AJ160,AM160,AP160),2))</f>
        <v>5.7315486149841971E-2</v>
      </c>
      <c r="Y160" s="148">
        <f>(LARGE((AA160,AD160,AG160,AJ160,AM160,AP160),1))-(LARGE((AA160,AD160,AG160,AJ160,AM160,AP160),3))</f>
        <v>8.1093139988845486E-2</v>
      </c>
      <c r="Z160" s="234">
        <f>(LARGE((AA160,AD160,AG160,AJ160,AM160,AP160),1))-(LARGE((AA160,AD160,AG160,AJ160,AM160,AP160),4))</f>
        <v>0.17085889570552146</v>
      </c>
      <c r="AA160" s="236">
        <v>0.21781929726715002</v>
      </c>
      <c r="AB160" s="94">
        <v>0.20945017820017819</v>
      </c>
      <c r="AC160" s="95">
        <f>IF(Tabelle1[[#This Row],[CDU ES 2021]]="","",Tabelle1[[#This Row],[CDU ES 2021]]/Tabelle1[[#This Row],[CDU ZS 2021]])</f>
        <v>1.0399575647960213</v>
      </c>
      <c r="AD160" s="97">
        <v>0.27513478341699199</v>
      </c>
      <c r="AE160" s="97">
        <v>0.27414055539055537</v>
      </c>
      <c r="AF160" s="96">
        <f>IF(Tabelle1[[#This Row],[SPD ES 2021]]="","",Tabelle1[[#This Row],[SPD ES 2021]]/Tabelle1[[#This Row],[SPD ZS 2021]])</f>
        <v>1.0036267090253035</v>
      </c>
      <c r="AG160" s="99">
        <v>0.1940416434281465</v>
      </c>
      <c r="AH160" s="99">
        <v>0.19146309771309772</v>
      </c>
      <c r="AI160" s="98">
        <f>IF(Tabelle1[[#This Row],[AfD ES 2021]]="","",Tabelle1[[#This Row],[AfD ES 2021]]/Tabelle1[[#This Row],[AfD ZS 2021]])</f>
        <v>1.0134675858995694</v>
      </c>
      <c r="AJ160" s="100">
        <v>0.10427588771147053</v>
      </c>
      <c r="AK160" s="100">
        <v>9.6348752598752599E-2</v>
      </c>
      <c r="AL160" s="101">
        <f>IF(Tabelle1[[#This Row],[Linke ES 2021]]="","",Tabelle1[[#This Row],[Linke ES 2021]]/Tabelle1[[#This Row],[Linke ZS 2021]])</f>
        <v>1.0822754306506772</v>
      </c>
      <c r="AM160" s="103">
        <v>4.3446737311767986E-2</v>
      </c>
      <c r="AN160" s="103">
        <v>5.4146866646866645E-2</v>
      </c>
      <c r="AO160" s="102">
        <f>IF(Tabelle1[[#This Row],[Grüne ES 2021]]="","",Tabelle1[[#This Row],[Grüne ES 2021]]/Tabelle1[[#This Row],[Grüne ZS 2021]])</f>
        <v>0.80238691548151009</v>
      </c>
      <c r="AP160" s="104">
        <v>8.4736939951663884E-2</v>
      </c>
      <c r="AQ160" s="105">
        <v>8.7206712206712209E-2</v>
      </c>
      <c r="AR160" s="215">
        <f>IF(Tabelle1[[#This Row],[FDP ES 2021]]="","",Tabelle1[[#This Row],[FDP ES 2021]]/Tabelle1[[#This Row],[FDP ZS 2021]])</f>
        <v>0.97167910367731725</v>
      </c>
      <c r="AS160" s="214">
        <v>41.2</v>
      </c>
      <c r="AT160" s="186">
        <v>24945</v>
      </c>
      <c r="AU160" s="186">
        <v>19433</v>
      </c>
      <c r="AV160" s="186">
        <v>8.6999999999999993</v>
      </c>
      <c r="AW160" s="186">
        <v>589.5</v>
      </c>
      <c r="AX160" s="186">
        <v>5</v>
      </c>
      <c r="AY160" s="187">
        <v>13.4</v>
      </c>
      <c r="AZ160" s="115" t="s">
        <v>1534</v>
      </c>
      <c r="BA160" s="6"/>
      <c r="BB160" s="6"/>
      <c r="BC160" s="6"/>
      <c r="BD160" s="6"/>
      <c r="BE160" s="6"/>
      <c r="BF160" s="6"/>
      <c r="BG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</row>
    <row r="161" spans="1:84" ht="16.5" customHeight="1">
      <c r="A161" s="90">
        <f>SUBTOTAL(103,$B$2:$B161)</f>
        <v>160</v>
      </c>
      <c r="B161" s="48" t="s">
        <v>669</v>
      </c>
      <c r="C161" s="206" t="s">
        <v>1352</v>
      </c>
      <c r="D161" s="199" t="s">
        <v>13</v>
      </c>
      <c r="E161" s="190" t="s">
        <v>551</v>
      </c>
      <c r="F161" s="198" t="s">
        <v>84</v>
      </c>
      <c r="G161" s="219" t="str">
        <f>""</f>
        <v/>
      </c>
      <c r="H161" s="14" t="s">
        <v>2192</v>
      </c>
      <c r="I161" s="8"/>
      <c r="J161" s="8" t="s">
        <v>924</v>
      </c>
      <c r="K161" s="8"/>
      <c r="L161" s="11" t="s">
        <v>921</v>
      </c>
      <c r="M161" s="53"/>
      <c r="N161" s="53"/>
      <c r="O161" s="9"/>
      <c r="P161" s="54"/>
      <c r="Q161" s="121" t="str">
        <f>""</f>
        <v/>
      </c>
      <c r="R161" s="55"/>
      <c r="S161" s="57"/>
      <c r="T161" s="147" t="str">
        <f>IF(MAX((AA161,AD161,AG161,AJ161,AM161,AP161))=AA161,"CDU",IF(MAX(AA161,AD161,AG161,AJ161,AM161,AP161)=AD161,"SPD",IF(MAX(AA161,AD161,AG161,AJ161,AM161,AP161)=AG161,"AfD",IF(MAX(AA161,AD161,AG161,AJ161,AM161,AP161)=AJ161,"Linke",IF(MAX(AA161,AD161,AG161,AJ161,AM161,AP161)=AM161,"Grüne","FDP")))))</f>
        <v>SPD</v>
      </c>
      <c r="U161" s="148" t="str">
        <f>IF(LARGE((AA161,AD161,AG161,AJ161,AM161,AP161),2)=AA161,"CDU",IF(LARGE((AA161,AD161,AG161,AJ161,AM161,AP161),2)=AD161,"SPD",IF(LARGE((AA161,AD161,AG161,AJ161,AM161,AP161),2)=AG161,"AfD",IF(LARGE((AA161,AD161,AG161,AJ161,AM161,AP161),2)=AJ161,"Linke",IF(LARGE((AA161,AD161,AG161,AJ161,AM161,AP161),2)=AM161,"Grüne","FDP")))))</f>
        <v>CDU</v>
      </c>
      <c r="V161" s="148" t="str">
        <f>IF(LARGE((AA161,AD161,AG161,AJ161,AM161,AP161),3)=AA161,"CDU",IF(LARGE((AA161,AD161,AG161,AJ161,AM161,AP161),3)=AD161,"SPD",IF(LARGE((AA161,AD161,AG161,AJ161,AM161,AP161),3)=AG161,"AfD",IF(LARGE((AA161,AD161,AG161,AJ161,AM161,AP161),3)=AJ161,"Linke",IF(LARGE((AA161,AD161,AG161,AJ161,AM161,AP161),3)=AM161,"Grüne","FDP")))))</f>
        <v>AfD</v>
      </c>
      <c r="W161" s="148" t="str">
        <f>IF(LARGE((AA161,AD161,AG161,AJ161,AM161,AP161),4)=AA161,"CDU",IF(LARGE((AA161,AD161,AG161,AJ161,AM161,AP161),4)=AD161,"SPD",IF(LARGE((AA161,AD161,AG161,AJ161,AM161,AP161),4)=AG161,"AfD",IF(LARGE((AA161,AD161,AG161,AJ161,AM161,AP161),4)=AJ161,"Linke",IF(LARGE((AA161,AD161,AG161,AJ161,AM161,AP161),4)=AM161,"Grüne","FDP")))))</f>
        <v>Linke</v>
      </c>
      <c r="X161" s="148">
        <f>(LARGE((AA161,AD161,AG161,AJ161,AM161,AP161),1))-(LARGE((AA161,AD161,AG161,AJ161,AM161,AP161),2))</f>
        <v>1.2729478145911993E-2</v>
      </c>
      <c r="Y161" s="148">
        <f>(LARGE((AA161,AD161,AG161,AJ161,AM161,AP161),1))-(LARGE((AA161,AD161,AG161,AJ161,AM161,AP161),3))</f>
        <v>5.912938001717255E-2</v>
      </c>
      <c r="Z161" s="234">
        <f>(LARGE((AA161,AD161,AG161,AJ161,AM161,AP161),1))-(LARGE((AA161,AD161,AG161,AJ161,AM161,AP161),4))</f>
        <v>0.17537104929606259</v>
      </c>
      <c r="AA161" s="236">
        <v>0.24976489989505676</v>
      </c>
      <c r="AB161" s="94">
        <v>0.22264107292311669</v>
      </c>
      <c r="AC161" s="95">
        <f>IF(Tabelle1[[#This Row],[CDU ES 2021]]="","",Tabelle1[[#This Row],[CDU ES 2021]]/Tabelle1[[#This Row],[CDU ZS 2021]])</f>
        <v>1.121827597288424</v>
      </c>
      <c r="AD161" s="97">
        <v>0.26249437804096876</v>
      </c>
      <c r="AE161" s="97">
        <v>0.26566550764478136</v>
      </c>
      <c r="AF161" s="96">
        <f>IF(Tabelle1[[#This Row],[SPD ES 2021]]="","",Tabelle1[[#This Row],[SPD ES 2021]]/Tabelle1[[#This Row],[SPD ZS 2021]])</f>
        <v>0.98806345004315466</v>
      </c>
      <c r="AG161" s="99">
        <v>0.20336499802379621</v>
      </c>
      <c r="AH161" s="99">
        <v>0.20143845729877588</v>
      </c>
      <c r="AI161" s="98">
        <f>IF(Tabelle1[[#This Row],[AfD ES 2021]]="","",Tabelle1[[#This Row],[AfD ES 2021]]/Tabelle1[[#This Row],[AfD ZS 2021]])</f>
        <v>1.0095639171926483</v>
      </c>
      <c r="AJ161" s="100">
        <v>8.7123328744906164E-2</v>
      </c>
      <c r="AK161" s="100">
        <v>8.4551894014139609E-2</v>
      </c>
      <c r="AL161" s="101">
        <f>IF(Tabelle1[[#This Row],[Linke ES 2021]]="","",Tabelle1[[#This Row],[Linke ES 2021]]/Tabelle1[[#This Row],[Linke ZS 2021]])</f>
        <v>1.0304125030048001</v>
      </c>
      <c r="AM161" s="103">
        <v>4.2140841999100488E-2</v>
      </c>
      <c r="AN161" s="103">
        <v>4.9447820199642084E-2</v>
      </c>
      <c r="AO161" s="102">
        <f>IF(Tabelle1[[#This Row],[Grüne ES 2021]]="","",Tabelle1[[#This Row],[Grüne ES 2021]]/Tabelle1[[#This Row],[Grüne ZS 2021]])</f>
        <v>0.85222850732266486</v>
      </c>
      <c r="AP161" s="104">
        <v>8.0526896814904672E-2</v>
      </c>
      <c r="AQ161" s="105">
        <v>9.2465450487537681E-2</v>
      </c>
      <c r="AR161" s="215">
        <f>IF(Tabelle1[[#This Row],[FDP ES 2021]]="","",Tabelle1[[#This Row],[FDP ES 2021]]/Tabelle1[[#This Row],[FDP ZS 2021]])</f>
        <v>0.87088632987039771</v>
      </c>
      <c r="AS161" s="214">
        <v>66.099999999999994</v>
      </c>
      <c r="AT161" s="186">
        <v>27269</v>
      </c>
      <c r="AU161" s="186">
        <v>20634</v>
      </c>
      <c r="AV161" s="186">
        <v>6.5</v>
      </c>
      <c r="AW161" s="186">
        <v>616.29999999999995</v>
      </c>
      <c r="AX161" s="186">
        <v>4.5999999999999996</v>
      </c>
      <c r="AY161" s="187">
        <v>12.6</v>
      </c>
      <c r="AZ161" s="114" t="s">
        <v>1471</v>
      </c>
      <c r="BA161" s="6"/>
      <c r="BB161" s="6"/>
      <c r="BC161" s="6"/>
      <c r="BD161" s="6"/>
      <c r="BE161" s="6"/>
      <c r="BF161" s="6"/>
      <c r="BG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</row>
    <row r="162" spans="1:84" ht="16.5" customHeight="1">
      <c r="A162" s="90">
        <f>SUBTOTAL(103,$B$2:$B162)</f>
        <v>161</v>
      </c>
      <c r="B162" s="47" t="s">
        <v>751</v>
      </c>
      <c r="C162" s="205" t="s">
        <v>1021</v>
      </c>
      <c r="D162" s="199" t="s">
        <v>13</v>
      </c>
      <c r="E162" s="189" t="s">
        <v>551</v>
      </c>
      <c r="F162" s="198" t="s">
        <v>84</v>
      </c>
      <c r="G162" s="219" t="str">
        <f>""</f>
        <v/>
      </c>
      <c r="H162" s="8"/>
      <c r="I162" s="8"/>
      <c r="J162" s="8" t="s">
        <v>927</v>
      </c>
      <c r="K162" s="11"/>
      <c r="L162" s="11" t="s">
        <v>921</v>
      </c>
      <c r="M162" s="53"/>
      <c r="N162" s="53"/>
      <c r="O162" s="9"/>
      <c r="P162" s="54"/>
      <c r="Q162" s="121" t="str">
        <f>""</f>
        <v/>
      </c>
      <c r="R162" s="55"/>
      <c r="S162" s="57"/>
      <c r="T162" s="147" t="str">
        <f>IF(MAX((AA162,AD162,AG162,AJ162,AM162,AP162))=AA162,"CDU",IF(MAX(AA162,AD162,AG162,AJ162,AM162,AP162)=AD162,"SPD",IF(MAX(AA162,AD162,AG162,AJ162,AM162,AP162)=AG162,"AfD",IF(MAX(AA162,AD162,AG162,AJ162,AM162,AP162)=AJ162,"Linke",IF(MAX(AA162,AD162,AG162,AJ162,AM162,AP162)=AM162,"Grüne","FDP")))))</f>
        <v>SPD</v>
      </c>
      <c r="U162" s="148" t="str">
        <f>IF(LARGE((AA162,AD162,AG162,AJ162,AM162,AP162),2)=AA162,"CDU",IF(LARGE((AA162,AD162,AG162,AJ162,AM162,AP162),2)=AD162,"SPD",IF(LARGE((AA162,AD162,AG162,AJ162,AM162,AP162),2)=AG162,"AfD",IF(LARGE((AA162,AD162,AG162,AJ162,AM162,AP162),2)=AJ162,"Linke",IF(LARGE((AA162,AD162,AG162,AJ162,AM162,AP162),2)=AM162,"Grüne","FDP")))))</f>
        <v>CDU</v>
      </c>
      <c r="V162" s="148" t="str">
        <f>IF(LARGE((AA162,AD162,AG162,AJ162,AM162,AP162),3)=AA162,"CDU",IF(LARGE((AA162,AD162,AG162,AJ162,AM162,AP162),3)=AD162,"SPD",IF(LARGE((AA162,AD162,AG162,AJ162,AM162,AP162),3)=AG162,"AfD",IF(LARGE((AA162,AD162,AG162,AJ162,AM162,AP162),3)=AJ162,"Linke",IF(LARGE((AA162,AD162,AG162,AJ162,AM162,AP162),3)=AM162,"Grüne","FDP")))))</f>
        <v>AfD</v>
      </c>
      <c r="W162" s="148" t="str">
        <f>IF(LARGE((AA162,AD162,AG162,AJ162,AM162,AP162),4)=AA162,"CDU",IF(LARGE((AA162,AD162,AG162,AJ162,AM162,AP162),4)=AD162,"SPD",IF(LARGE((AA162,AD162,AG162,AJ162,AM162,AP162),4)=AG162,"AfD",IF(LARGE((AA162,AD162,AG162,AJ162,AM162,AP162),4)=AJ162,"Linke",IF(LARGE((AA162,AD162,AG162,AJ162,AM162,AP162),4)=AM162,"Grüne","FDP")))))</f>
        <v>Linke</v>
      </c>
      <c r="X162" s="148">
        <f>(LARGE((AA162,AD162,AG162,AJ162,AM162,AP162),1))-(LARGE((AA162,AD162,AG162,AJ162,AM162,AP162),2))</f>
        <v>1.2729478145911993E-2</v>
      </c>
      <c r="Y162" s="148">
        <f>(LARGE((AA162,AD162,AG162,AJ162,AM162,AP162),1))-(LARGE((AA162,AD162,AG162,AJ162,AM162,AP162),3))</f>
        <v>5.912938001717255E-2</v>
      </c>
      <c r="Z162" s="234">
        <f>(LARGE((AA162,AD162,AG162,AJ162,AM162,AP162),1))-(LARGE((AA162,AD162,AG162,AJ162,AM162,AP162),4))</f>
        <v>0.17537104929606259</v>
      </c>
      <c r="AA162" s="236">
        <v>0.24976489989505676</v>
      </c>
      <c r="AB162" s="94">
        <v>0.22264107292311669</v>
      </c>
      <c r="AC162" s="95">
        <f>IF(Tabelle1[[#This Row],[CDU ES 2021]]="","",Tabelle1[[#This Row],[CDU ES 2021]]/Tabelle1[[#This Row],[CDU ZS 2021]])</f>
        <v>1.121827597288424</v>
      </c>
      <c r="AD162" s="97">
        <v>0.26249437804096876</v>
      </c>
      <c r="AE162" s="97">
        <v>0.26566550764478136</v>
      </c>
      <c r="AF162" s="96">
        <f>IF(Tabelle1[[#This Row],[SPD ES 2021]]="","",Tabelle1[[#This Row],[SPD ES 2021]]/Tabelle1[[#This Row],[SPD ZS 2021]])</f>
        <v>0.98806345004315466</v>
      </c>
      <c r="AG162" s="99">
        <v>0.20336499802379621</v>
      </c>
      <c r="AH162" s="99">
        <v>0.20143845729877588</v>
      </c>
      <c r="AI162" s="98">
        <f>IF(Tabelle1[[#This Row],[AfD ES 2021]]="","",Tabelle1[[#This Row],[AfD ES 2021]]/Tabelle1[[#This Row],[AfD ZS 2021]])</f>
        <v>1.0095639171926483</v>
      </c>
      <c r="AJ162" s="100">
        <v>8.7123328744906164E-2</v>
      </c>
      <c r="AK162" s="100">
        <v>8.4551894014139609E-2</v>
      </c>
      <c r="AL162" s="101">
        <f>IF(Tabelle1[[#This Row],[Linke ES 2021]]="","",Tabelle1[[#This Row],[Linke ES 2021]]/Tabelle1[[#This Row],[Linke ZS 2021]])</f>
        <v>1.0304125030048001</v>
      </c>
      <c r="AM162" s="103">
        <v>4.2140841999100488E-2</v>
      </c>
      <c r="AN162" s="103">
        <v>4.9447820199642084E-2</v>
      </c>
      <c r="AO162" s="102">
        <f>IF(Tabelle1[[#This Row],[Grüne ES 2021]]="","",Tabelle1[[#This Row],[Grüne ES 2021]]/Tabelle1[[#This Row],[Grüne ZS 2021]])</f>
        <v>0.85222850732266486</v>
      </c>
      <c r="AP162" s="104">
        <v>8.0526896814904672E-2</v>
      </c>
      <c r="AQ162" s="105">
        <v>9.2465450487537681E-2</v>
      </c>
      <c r="AR162" s="215">
        <f>IF(Tabelle1[[#This Row],[FDP ES 2021]]="","",Tabelle1[[#This Row],[FDP ES 2021]]/Tabelle1[[#This Row],[FDP ZS 2021]])</f>
        <v>0.87088632987039771</v>
      </c>
      <c r="AS162" s="214">
        <v>66.099999999999994</v>
      </c>
      <c r="AT162" s="186">
        <v>27269</v>
      </c>
      <c r="AU162" s="186">
        <v>20634</v>
      </c>
      <c r="AV162" s="186">
        <v>6.5</v>
      </c>
      <c r="AW162" s="186">
        <v>616.29999999999995</v>
      </c>
      <c r="AX162" s="186">
        <v>4.5999999999999996</v>
      </c>
      <c r="AY162" s="187">
        <v>12.6</v>
      </c>
      <c r="AZ162" s="114" t="s">
        <v>2140</v>
      </c>
      <c r="BA162" s="6"/>
      <c r="BB162" s="6"/>
      <c r="BC162" s="6"/>
      <c r="BD162" s="6"/>
      <c r="BE162" s="6"/>
      <c r="BF162" s="6"/>
      <c r="BG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</row>
    <row r="163" spans="1:84" ht="16.5" customHeight="1">
      <c r="A163" s="90">
        <f>SUBTOTAL(103,$B$2:$B163)</f>
        <v>162</v>
      </c>
      <c r="B163" s="44" t="s">
        <v>697</v>
      </c>
      <c r="C163" s="201" t="s">
        <v>748</v>
      </c>
      <c r="D163" s="200" t="s">
        <v>13</v>
      </c>
      <c r="E163" s="188" t="s">
        <v>550</v>
      </c>
      <c r="F163" s="222" t="s">
        <v>85</v>
      </c>
      <c r="G163" s="219" t="str">
        <f>""</f>
        <v/>
      </c>
      <c r="H163" s="10"/>
      <c r="I163" s="10"/>
      <c r="J163" s="8" t="s">
        <v>924</v>
      </c>
      <c r="K163" s="10"/>
      <c r="L163" s="10" t="s">
        <v>922</v>
      </c>
      <c r="M163" s="67"/>
      <c r="N163" s="67"/>
      <c r="O163" s="59"/>
      <c r="P163" s="83"/>
      <c r="Q163" s="121" t="str">
        <f>""</f>
        <v/>
      </c>
      <c r="R163" s="60"/>
      <c r="S163" s="61"/>
      <c r="T163" s="147" t="str">
        <f>IF(MAX((AA163,AD163,AG163,AJ163,AM163,AP163))=AA163,"CDU",IF(MAX(AA163,AD163,AG163,AJ163,AM163,AP163)=AD163,"SPD",IF(MAX(AA163,AD163,AG163,AJ163,AM163,AP163)=AG163,"AfD",IF(MAX(AA163,AD163,AG163,AJ163,AM163,AP163)=AJ163,"Linke",IF(MAX(AA163,AD163,AG163,AJ163,AM163,AP163)=AM163,"Grüne","FDP")))))</f>
        <v>CDU</v>
      </c>
      <c r="U163" s="148" t="str">
        <f>IF(LARGE((AA163,AD163,AG163,AJ163,AM163,AP163),2)=AA163,"CDU",IF(LARGE((AA163,AD163,AG163,AJ163,AM163,AP163),2)=AD163,"SPD",IF(LARGE((AA163,AD163,AG163,AJ163,AM163,AP163),2)=AG163,"AfD",IF(LARGE((AA163,AD163,AG163,AJ163,AM163,AP163),2)=AJ163,"Linke",IF(LARGE((AA163,AD163,AG163,AJ163,AM163,AP163),2)=AM163,"Grüne","FDP")))))</f>
        <v>SPD</v>
      </c>
      <c r="V163" s="148" t="str">
        <f>IF(LARGE((AA163,AD163,AG163,AJ163,AM163,AP163),3)=AA163,"CDU",IF(LARGE((AA163,AD163,AG163,AJ163,AM163,AP163),3)=AD163,"SPD",IF(LARGE((AA163,AD163,AG163,AJ163,AM163,AP163),3)=AG163,"AfD",IF(LARGE((AA163,AD163,AG163,AJ163,AM163,AP163),3)=AJ163,"Linke",IF(LARGE((AA163,AD163,AG163,AJ163,AM163,AP163),3)=AM163,"Grüne","FDP")))))</f>
        <v>AfD</v>
      </c>
      <c r="W163" s="148" t="str">
        <f>IF(LARGE((AA163,AD163,AG163,AJ163,AM163,AP163),4)=AA163,"CDU",IF(LARGE((AA163,AD163,AG163,AJ163,AM163,AP163),4)=AD163,"SPD",IF(LARGE((AA163,AD163,AG163,AJ163,AM163,AP163),4)=AG163,"AfD",IF(LARGE((AA163,AD163,AG163,AJ163,AM163,AP163),4)=AJ163,"Linke",IF(LARGE((AA163,AD163,AG163,AJ163,AM163,AP163),4)=AM163,"Grüne","FDP")))))</f>
        <v>Linke</v>
      </c>
      <c r="X163" s="148">
        <f>(LARGE((AA163,AD163,AG163,AJ163,AM163,AP163),1))-(LARGE((AA163,AD163,AG163,AJ163,AM163,AP163),2))</f>
        <v>2.2448919938031664E-2</v>
      </c>
      <c r="Y163" s="148">
        <f>(LARGE((AA163,AD163,AG163,AJ163,AM163,AP163),1))-(LARGE((AA163,AD163,AG163,AJ163,AM163,AP163),3))</f>
        <v>9.4538306392680738E-2</v>
      </c>
      <c r="Z163" s="234">
        <f>(LARGE((AA163,AD163,AG163,AJ163,AM163,AP163),1))-(LARGE((AA163,AD163,AG163,AJ163,AM163,AP163),4))</f>
        <v>0.17151647131039727</v>
      </c>
      <c r="AA163" s="236">
        <v>0.2768407822045541</v>
      </c>
      <c r="AB163" s="94">
        <v>0.22260488872674206</v>
      </c>
      <c r="AC163" s="95">
        <f>IF(Tabelle1[[#This Row],[CDU ES 2021]]="","",Tabelle1[[#This Row],[CDU ES 2021]]/Tabelle1[[#This Row],[CDU ZS 2021]])</f>
        <v>1.243641969356698</v>
      </c>
      <c r="AD163" s="97">
        <v>0.25439186226652244</v>
      </c>
      <c r="AE163" s="97">
        <v>0.27238234221087193</v>
      </c>
      <c r="AF163" s="96">
        <f>IF(Tabelle1[[#This Row],[SPD ES 2021]]="","",Tabelle1[[#This Row],[SPD ES 2021]]/Tabelle1[[#This Row],[SPD ZS 2021]])</f>
        <v>0.9339513721839513</v>
      </c>
      <c r="AG163" s="99">
        <v>0.18230247581187337</v>
      </c>
      <c r="AH163" s="99">
        <v>0.18088288945640277</v>
      </c>
      <c r="AI163" s="98">
        <f>IF(Tabelle1[[#This Row],[AfD ES 2021]]="","",Tabelle1[[#This Row],[AfD ES 2021]]/Tabelle1[[#This Row],[AfD ZS 2021]])</f>
        <v>1.0078480964105383</v>
      </c>
      <c r="AJ163" s="100">
        <v>0.10532431089415685</v>
      </c>
      <c r="AK163" s="100">
        <v>9.2666909886902585E-2</v>
      </c>
      <c r="AL163" s="101">
        <f>IF(Tabelle1[[#This Row],[Linke ES 2021]]="","",Tabelle1[[#This Row],[Linke ES 2021]]/Tabelle1[[#This Row],[Linke ZS 2021]])</f>
        <v>1.1365902998459998</v>
      </c>
      <c r="AM163" s="103">
        <v>4.6183975914179651E-2</v>
      </c>
      <c r="AN163" s="103">
        <v>5.4688070047427949E-2</v>
      </c>
      <c r="AO163" s="102">
        <f>IF(Tabelle1[[#This Row],[Grüne ES 2021]]="","",Tabelle1[[#This Row],[Grüne ES 2021]]/Tabelle1[[#This Row],[Grüne ZS 2021]])</f>
        <v>0.84449818532866183</v>
      </c>
      <c r="AP163" s="104">
        <v>7.3543597088655696E-2</v>
      </c>
      <c r="AQ163" s="105">
        <v>9.1441079897847499E-2</v>
      </c>
      <c r="AR163" s="215">
        <f>IF(Tabelle1[[#This Row],[FDP ES 2021]]="","",Tabelle1[[#This Row],[FDP ES 2021]]/Tabelle1[[#This Row],[FDP ZS 2021]])</f>
        <v>0.80427305944783456</v>
      </c>
      <c r="AS163" s="214">
        <v>106.1</v>
      </c>
      <c r="AT163" s="186">
        <v>24142</v>
      </c>
      <c r="AU163" s="186">
        <v>19792</v>
      </c>
      <c r="AV163" s="186">
        <v>7.1</v>
      </c>
      <c r="AW163" s="186">
        <v>574.1</v>
      </c>
      <c r="AX163" s="186">
        <v>5.0999999999999996</v>
      </c>
      <c r="AY163" s="187">
        <v>15.1</v>
      </c>
      <c r="AZ163" s="114" t="s">
        <v>1723</v>
      </c>
      <c r="BA163" s="6"/>
      <c r="BB163" s="6"/>
      <c r="BC163" s="6"/>
      <c r="BD163" s="6"/>
      <c r="BE163" s="6"/>
      <c r="BF163" s="6"/>
      <c r="BG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</row>
    <row r="164" spans="1:84" ht="16.5" customHeight="1">
      <c r="A164" s="90">
        <f>SUBTOTAL(103,$B$2:$B164)</f>
        <v>163</v>
      </c>
      <c r="B164" s="48" t="s">
        <v>669</v>
      </c>
      <c r="C164" s="206" t="s">
        <v>749</v>
      </c>
      <c r="D164" s="199" t="s">
        <v>13</v>
      </c>
      <c r="E164" s="190" t="s">
        <v>549</v>
      </c>
      <c r="F164" s="198" t="s">
        <v>86</v>
      </c>
      <c r="G164" s="219" t="str">
        <f>""</f>
        <v/>
      </c>
      <c r="H164" s="14" t="s">
        <v>2175</v>
      </c>
      <c r="I164" s="8"/>
      <c r="J164" s="8" t="s">
        <v>924</v>
      </c>
      <c r="K164" s="14" t="s">
        <v>631</v>
      </c>
      <c r="L164" s="8" t="s">
        <v>921</v>
      </c>
      <c r="M164" s="53"/>
      <c r="N164" s="53"/>
      <c r="O164" s="9"/>
      <c r="P164" s="54"/>
      <c r="Q164" s="121" t="str">
        <f>""</f>
        <v/>
      </c>
      <c r="R164" s="55"/>
      <c r="S164" s="57"/>
      <c r="T164" s="147" t="str">
        <f>IF(MAX((AA164,AD164,AG164,AJ164,AM164,AP164))=AA164,"CDU",IF(MAX(AA164,AD164,AG164,AJ164,AM164,AP164)=AD164,"SPD",IF(MAX(AA164,AD164,AG164,AJ164,AM164,AP164)=AG164,"AfD",IF(MAX(AA164,AD164,AG164,AJ164,AM164,AP164)=AJ164,"Linke",IF(MAX(AA164,AD164,AG164,AJ164,AM164,AP164)=AM164,"Grüne","FDP")))))</f>
        <v>SPD</v>
      </c>
      <c r="U164" s="148" t="str">
        <f>IF(LARGE((AA164,AD164,AG164,AJ164,AM164,AP164),2)=AA164,"CDU",IF(LARGE((AA164,AD164,AG164,AJ164,AM164,AP164),2)=AD164,"SPD",IF(LARGE((AA164,AD164,AG164,AJ164,AM164,AP164),2)=AG164,"AfD",IF(LARGE((AA164,AD164,AG164,AJ164,AM164,AP164),2)=AJ164,"Linke",IF(LARGE((AA164,AD164,AG164,AJ164,AM164,AP164),2)=AM164,"Grüne","FDP")))))</f>
        <v>CDU</v>
      </c>
      <c r="V164" s="148" t="str">
        <f>IF(LARGE((AA164,AD164,AG164,AJ164,AM164,AP164),3)=AA164,"CDU",IF(LARGE((AA164,AD164,AG164,AJ164,AM164,AP164),3)=AD164,"SPD",IF(LARGE((AA164,AD164,AG164,AJ164,AM164,AP164),3)=AG164,"AfD",IF(LARGE((AA164,AD164,AG164,AJ164,AM164,AP164),3)=AJ164,"Linke",IF(LARGE((AA164,AD164,AG164,AJ164,AM164,AP164),3)=AM164,"Grüne","FDP")))))</f>
        <v>AfD</v>
      </c>
      <c r="W164" s="148" t="str">
        <f>IF(LARGE((AA164,AD164,AG164,AJ164,AM164,AP164),4)=AA164,"CDU",IF(LARGE((AA164,AD164,AG164,AJ164,AM164,AP164),4)=AD164,"SPD",IF(LARGE((AA164,AD164,AG164,AJ164,AM164,AP164),4)=AG164,"AfD",IF(LARGE((AA164,AD164,AG164,AJ164,AM164,AP164),4)=AJ164,"Linke",IF(LARGE((AA164,AD164,AG164,AJ164,AM164,AP164),4)=AM164,"Grüne","FDP")))))</f>
        <v>Linke</v>
      </c>
      <c r="X164" s="148">
        <f>(LARGE((AA164,AD164,AG164,AJ164,AM164,AP164),1))-(LARGE((AA164,AD164,AG164,AJ164,AM164,AP164),2))</f>
        <v>3.2558019730572069E-2</v>
      </c>
      <c r="Y164" s="148">
        <f>(LARGE((AA164,AD164,AG164,AJ164,AM164,AP164),1))-(LARGE((AA164,AD164,AG164,AJ164,AM164,AP164),3))</f>
        <v>0.10196919351930556</v>
      </c>
      <c r="Z164" s="234">
        <f>(LARGE((AA164,AD164,AG164,AJ164,AM164,AP164),1))-(LARGE((AA164,AD164,AG164,AJ164,AM164,AP164),4))</f>
        <v>0.15516575226025808</v>
      </c>
      <c r="AA164" s="236">
        <v>0.22008216778713649</v>
      </c>
      <c r="AB164" s="94">
        <v>0.18470370179683879</v>
      </c>
      <c r="AC164" s="95">
        <f>IF(Tabelle1[[#This Row],[CDU ES 2021]]="","",Tabelle1[[#This Row],[CDU ES 2021]]/Tabelle1[[#This Row],[CDU ZS 2021]])</f>
        <v>1.1915417268096313</v>
      </c>
      <c r="AD164" s="97">
        <v>0.25264018751770856</v>
      </c>
      <c r="AE164" s="97">
        <v>0.26400401585748856</v>
      </c>
      <c r="AF164" s="96">
        <f>IF(Tabelle1[[#This Row],[SPD ES 2021]]="","",Tabelle1[[#This Row],[SPD ES 2021]]/Tabelle1[[#This Row],[SPD ZS 2021]])</f>
        <v>0.95695585045223597</v>
      </c>
      <c r="AG164" s="99">
        <v>0.150670993998403</v>
      </c>
      <c r="AH164" s="99">
        <v>0.1508906965968182</v>
      </c>
      <c r="AI164" s="98">
        <f>IF(Tabelle1[[#This Row],[AfD ES 2021]]="","",Tabelle1[[#This Row],[AfD ES 2021]]/Tabelle1[[#This Row],[AfD ZS 2021]])</f>
        <v>0.99854396193158124</v>
      </c>
      <c r="AJ164" s="100">
        <v>9.7474435257450476E-2</v>
      </c>
      <c r="AK164" s="100">
        <v>0.10586032023889204</v>
      </c>
      <c r="AL164" s="101">
        <f>IF(Tabelle1[[#This Row],[Linke ES 2021]]="","",Tabelle1[[#This Row],[Linke ES 2021]]/Tabelle1[[#This Row],[Linke ZS 2021]])</f>
        <v>0.92078349127872117</v>
      </c>
      <c r="AM164" s="103">
        <v>9.2606187054065883E-2</v>
      </c>
      <c r="AN164" s="103">
        <v>0.10523606034083303</v>
      </c>
      <c r="AO164" s="102">
        <f>IF(Tabelle1[[#This Row],[Grüne ES 2021]]="","",Tabelle1[[#This Row],[Grüne ES 2021]]/Tabelle1[[#This Row],[Grüne ZS 2021]])</f>
        <v>0.87998530878234915</v>
      </c>
      <c r="AP164" s="104">
        <v>7.8168868969425334E-2</v>
      </c>
      <c r="AQ164" s="105">
        <v>9.4430572002265359E-2</v>
      </c>
      <c r="AR164" s="215">
        <f>IF(Tabelle1[[#This Row],[FDP ES 2021]]="","",Tabelle1[[#This Row],[FDP ES 2021]]/Tabelle1[[#This Row],[FDP ZS 2021]])</f>
        <v>0.82779196728311766</v>
      </c>
      <c r="AS164" s="214">
        <v>496.5</v>
      </c>
      <c r="AT164" s="186">
        <v>32705</v>
      </c>
      <c r="AU164" s="186">
        <v>18940</v>
      </c>
      <c r="AV164" s="186">
        <v>9.1999999999999993</v>
      </c>
      <c r="AW164" s="186">
        <v>485.6</v>
      </c>
      <c r="AX164" s="186">
        <v>7.6</v>
      </c>
      <c r="AY164" s="187">
        <v>14.1</v>
      </c>
      <c r="AZ164" s="114" t="s">
        <v>1478</v>
      </c>
      <c r="BA164" s="6"/>
      <c r="BB164" s="6"/>
      <c r="BC164" s="6"/>
      <c r="BD164" s="6"/>
      <c r="BE164" s="6"/>
      <c r="BF164" s="6"/>
      <c r="BG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</row>
    <row r="165" spans="1:84" ht="16.5" customHeight="1">
      <c r="A165" s="90">
        <f>SUBTOTAL(103,$B$2:$B165)</f>
        <v>164</v>
      </c>
      <c r="B165" s="44" t="s">
        <v>697</v>
      </c>
      <c r="C165" s="201" t="s">
        <v>1022</v>
      </c>
      <c r="D165" s="199" t="s">
        <v>13</v>
      </c>
      <c r="E165" s="189" t="s">
        <v>549</v>
      </c>
      <c r="F165" s="198" t="s">
        <v>86</v>
      </c>
      <c r="G165" s="219" t="str">
        <f>""</f>
        <v/>
      </c>
      <c r="H165" s="8"/>
      <c r="I165" s="8"/>
      <c r="J165" s="8" t="s">
        <v>927</v>
      </c>
      <c r="K165" s="11"/>
      <c r="L165" s="10" t="s">
        <v>922</v>
      </c>
      <c r="M165" s="53"/>
      <c r="N165" s="53"/>
      <c r="O165" s="9"/>
      <c r="P165" s="54"/>
      <c r="Q165" s="121" t="str">
        <f>""</f>
        <v/>
      </c>
      <c r="R165" s="55"/>
      <c r="S165" s="57"/>
      <c r="T165" s="147" t="str">
        <f>IF(MAX((AA165,AD165,AG165,AJ165,AM165,AP165))=AA165,"CDU",IF(MAX(AA165,AD165,AG165,AJ165,AM165,AP165)=AD165,"SPD",IF(MAX(AA165,AD165,AG165,AJ165,AM165,AP165)=AG165,"AfD",IF(MAX(AA165,AD165,AG165,AJ165,AM165,AP165)=AJ165,"Linke",IF(MAX(AA165,AD165,AG165,AJ165,AM165,AP165)=AM165,"Grüne","FDP")))))</f>
        <v>SPD</v>
      </c>
      <c r="U165" s="148" t="str">
        <f>IF(LARGE((AA165,AD165,AG165,AJ165,AM165,AP165),2)=AA165,"CDU",IF(LARGE((AA165,AD165,AG165,AJ165,AM165,AP165),2)=AD165,"SPD",IF(LARGE((AA165,AD165,AG165,AJ165,AM165,AP165),2)=AG165,"AfD",IF(LARGE((AA165,AD165,AG165,AJ165,AM165,AP165),2)=AJ165,"Linke",IF(LARGE((AA165,AD165,AG165,AJ165,AM165,AP165),2)=AM165,"Grüne","FDP")))))</f>
        <v>CDU</v>
      </c>
      <c r="V165" s="148" t="str">
        <f>IF(LARGE((AA165,AD165,AG165,AJ165,AM165,AP165),3)=AA165,"CDU",IF(LARGE((AA165,AD165,AG165,AJ165,AM165,AP165),3)=AD165,"SPD",IF(LARGE((AA165,AD165,AG165,AJ165,AM165,AP165),3)=AG165,"AfD",IF(LARGE((AA165,AD165,AG165,AJ165,AM165,AP165),3)=AJ165,"Linke",IF(LARGE((AA165,AD165,AG165,AJ165,AM165,AP165),3)=AM165,"Grüne","FDP")))))</f>
        <v>AfD</v>
      </c>
      <c r="W165" s="148" t="str">
        <f>IF(LARGE((AA165,AD165,AG165,AJ165,AM165,AP165),4)=AA165,"CDU",IF(LARGE((AA165,AD165,AG165,AJ165,AM165,AP165),4)=AD165,"SPD",IF(LARGE((AA165,AD165,AG165,AJ165,AM165,AP165),4)=AG165,"AfD",IF(LARGE((AA165,AD165,AG165,AJ165,AM165,AP165),4)=AJ165,"Linke",IF(LARGE((AA165,AD165,AG165,AJ165,AM165,AP165),4)=AM165,"Grüne","FDP")))))</f>
        <v>Linke</v>
      </c>
      <c r="X165" s="148">
        <f>(LARGE((AA165,AD165,AG165,AJ165,AM165,AP165),1))-(LARGE((AA165,AD165,AG165,AJ165,AM165,AP165),2))</f>
        <v>3.2558019730572069E-2</v>
      </c>
      <c r="Y165" s="148">
        <f>(LARGE((AA165,AD165,AG165,AJ165,AM165,AP165),1))-(LARGE((AA165,AD165,AG165,AJ165,AM165,AP165),3))</f>
        <v>0.10196919351930556</v>
      </c>
      <c r="Z165" s="234">
        <f>(LARGE((AA165,AD165,AG165,AJ165,AM165,AP165),1))-(LARGE((AA165,AD165,AG165,AJ165,AM165,AP165),4))</f>
        <v>0.15516575226025808</v>
      </c>
      <c r="AA165" s="236">
        <v>0.22008216778713649</v>
      </c>
      <c r="AB165" s="94">
        <v>0.18470370179683879</v>
      </c>
      <c r="AC165" s="95">
        <f>IF(Tabelle1[[#This Row],[CDU ES 2021]]="","",Tabelle1[[#This Row],[CDU ES 2021]]/Tabelle1[[#This Row],[CDU ZS 2021]])</f>
        <v>1.1915417268096313</v>
      </c>
      <c r="AD165" s="97">
        <v>0.25264018751770856</v>
      </c>
      <c r="AE165" s="97">
        <v>0.26400401585748856</v>
      </c>
      <c r="AF165" s="96">
        <f>IF(Tabelle1[[#This Row],[SPD ES 2021]]="","",Tabelle1[[#This Row],[SPD ES 2021]]/Tabelle1[[#This Row],[SPD ZS 2021]])</f>
        <v>0.95695585045223597</v>
      </c>
      <c r="AG165" s="99">
        <v>0.150670993998403</v>
      </c>
      <c r="AH165" s="99">
        <v>0.1508906965968182</v>
      </c>
      <c r="AI165" s="98">
        <f>IF(Tabelle1[[#This Row],[AfD ES 2021]]="","",Tabelle1[[#This Row],[AfD ES 2021]]/Tabelle1[[#This Row],[AfD ZS 2021]])</f>
        <v>0.99854396193158124</v>
      </c>
      <c r="AJ165" s="100">
        <v>9.7474435257450476E-2</v>
      </c>
      <c r="AK165" s="100">
        <v>0.10586032023889204</v>
      </c>
      <c r="AL165" s="101">
        <f>IF(Tabelle1[[#This Row],[Linke ES 2021]]="","",Tabelle1[[#This Row],[Linke ES 2021]]/Tabelle1[[#This Row],[Linke ZS 2021]])</f>
        <v>0.92078349127872117</v>
      </c>
      <c r="AM165" s="103">
        <v>9.2606187054065883E-2</v>
      </c>
      <c r="AN165" s="103">
        <v>0.10523606034083303</v>
      </c>
      <c r="AO165" s="102">
        <f>IF(Tabelle1[[#This Row],[Grüne ES 2021]]="","",Tabelle1[[#This Row],[Grüne ES 2021]]/Tabelle1[[#This Row],[Grüne ZS 2021]])</f>
        <v>0.87998530878234915</v>
      </c>
      <c r="AP165" s="104">
        <v>7.8168868969425334E-2</v>
      </c>
      <c r="AQ165" s="105">
        <v>9.4430572002265359E-2</v>
      </c>
      <c r="AR165" s="215">
        <f>IF(Tabelle1[[#This Row],[FDP ES 2021]]="","",Tabelle1[[#This Row],[FDP ES 2021]]/Tabelle1[[#This Row],[FDP ZS 2021]])</f>
        <v>0.82779196728311766</v>
      </c>
      <c r="AS165" s="214">
        <v>496.5</v>
      </c>
      <c r="AT165" s="186">
        <v>32705</v>
      </c>
      <c r="AU165" s="186">
        <v>18940</v>
      </c>
      <c r="AV165" s="186">
        <v>9.1999999999999993</v>
      </c>
      <c r="AW165" s="186">
        <v>485.6</v>
      </c>
      <c r="AX165" s="186">
        <v>7.6</v>
      </c>
      <c r="AY165" s="187">
        <v>14.1</v>
      </c>
      <c r="AZ165" s="114" t="s">
        <v>2056</v>
      </c>
      <c r="BA165" s="6"/>
      <c r="BB165" s="6"/>
      <c r="BC165" s="6"/>
      <c r="BD165" s="6"/>
      <c r="BE165" s="6"/>
      <c r="BF165" s="6"/>
      <c r="BG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</row>
    <row r="166" spans="1:84" ht="16.5" customHeight="1">
      <c r="A166" s="90">
        <f>SUBTOTAL(103,$B$2:$B166)</f>
        <v>165</v>
      </c>
      <c r="B166" s="45" t="s">
        <v>932</v>
      </c>
      <c r="C166" s="203" t="s">
        <v>1023</v>
      </c>
      <c r="D166" s="199" t="s">
        <v>13</v>
      </c>
      <c r="E166" s="189" t="s">
        <v>547</v>
      </c>
      <c r="F166" s="222" t="s">
        <v>87</v>
      </c>
      <c r="G166" s="225" t="s">
        <v>2163</v>
      </c>
      <c r="H166" s="8"/>
      <c r="I166" s="8"/>
      <c r="J166" s="8" t="s">
        <v>927</v>
      </c>
      <c r="K166" s="11"/>
      <c r="L166" s="11" t="s">
        <v>922</v>
      </c>
      <c r="M166" s="53"/>
      <c r="N166" s="53"/>
      <c r="O166" s="9"/>
      <c r="P166" s="54"/>
      <c r="Q166" s="121" t="str">
        <f>""</f>
        <v/>
      </c>
      <c r="R166" s="55"/>
      <c r="S166" s="57"/>
      <c r="T166" s="147" t="str">
        <f>IF(MAX((AA166,AD166,AG166,AJ166,AM166,AP166))=AA166,"CDU",IF(MAX(AA166,AD166,AG166,AJ166,AM166,AP166)=AD166,"SPD",IF(MAX(AA166,AD166,AG166,AJ166,AM166,AP166)=AG166,"AfD",IF(MAX(AA166,AD166,AG166,AJ166,AM166,AP166)=AJ166,"Linke",IF(MAX(AA166,AD166,AG166,AJ166,AM166,AP166)=AM166,"Grüne","FDP")))))</f>
        <v>CDU</v>
      </c>
      <c r="U166" s="148" t="str">
        <f>IF(LARGE((AA166,AD166,AG166,AJ166,AM166,AP166),2)=AA166,"CDU",IF(LARGE((AA166,AD166,AG166,AJ166,AM166,AP166),2)=AD166,"SPD",IF(LARGE((AA166,AD166,AG166,AJ166,AM166,AP166),2)=AG166,"AfD",IF(LARGE((AA166,AD166,AG166,AJ166,AM166,AP166),2)=AJ166,"Linke",IF(LARGE((AA166,AD166,AG166,AJ166,AM166,AP166),2)=AM166,"Grüne","FDP")))))</f>
        <v>SPD</v>
      </c>
      <c r="V166" s="148" t="str">
        <f>IF(LARGE((AA166,AD166,AG166,AJ166,AM166,AP166),3)=AA166,"CDU",IF(LARGE((AA166,AD166,AG166,AJ166,AM166,AP166),3)=AD166,"SPD",IF(LARGE((AA166,AD166,AG166,AJ166,AM166,AP166),3)=AG166,"AfD",IF(LARGE((AA166,AD166,AG166,AJ166,AM166,AP166),3)=AJ166,"Linke",IF(LARGE((AA166,AD166,AG166,AJ166,AM166,AP166),3)=AM166,"Grüne","FDP")))))</f>
        <v>AfD</v>
      </c>
      <c r="W166" s="148" t="str">
        <f>IF(LARGE((AA166,AD166,AG166,AJ166,AM166,AP166),4)=AA166,"CDU",IF(LARGE((AA166,AD166,AG166,AJ166,AM166,AP166),4)=AD166,"SPD",IF(LARGE((AA166,AD166,AG166,AJ166,AM166,AP166),4)=AG166,"AfD",IF(LARGE((AA166,AD166,AG166,AJ166,AM166,AP166),4)=AJ166,"Linke",IF(LARGE((AA166,AD166,AG166,AJ166,AM166,AP166),4)=AM166,"Grüne","FDP")))))</f>
        <v>Linke</v>
      </c>
      <c r="X166" s="148">
        <f>(LARGE((AA166,AD166,AG166,AJ166,AM166,AP166),1))-(LARGE((AA166,AD166,AG166,AJ166,AM166,AP166),2))</f>
        <v>0.14816506910094099</v>
      </c>
      <c r="Y166" s="148">
        <f>(LARGE((AA166,AD166,AG166,AJ166,AM166,AP166),1))-(LARGE((AA166,AD166,AG166,AJ166,AM166,AP166),3))</f>
        <v>0.14971138386385402</v>
      </c>
      <c r="Z166" s="234">
        <f>(LARGE((AA166,AD166,AG166,AJ166,AM166,AP166),1))-(LARGE((AA166,AD166,AG166,AJ166,AM166,AP166),4))</f>
        <v>0.2639190293360511</v>
      </c>
      <c r="AA166" s="236">
        <v>0.34301830098665426</v>
      </c>
      <c r="AB166" s="94">
        <v>0.23462520509963236</v>
      </c>
      <c r="AC166" s="95">
        <f>IF(Tabelle1[[#This Row],[CDU ES 2021]]="","",Tabelle1[[#This Row],[CDU ES 2021]]/Tabelle1[[#This Row],[CDU ZS 2021]])</f>
        <v>1.4619840218828721</v>
      </c>
      <c r="AD166" s="97">
        <v>0.19485323188571327</v>
      </c>
      <c r="AE166" s="97">
        <v>0.26185190709754408</v>
      </c>
      <c r="AF166" s="96">
        <f>IF(Tabelle1[[#This Row],[SPD ES 2021]]="","",Tabelle1[[#This Row],[SPD ES 2021]]/Tabelle1[[#This Row],[SPD ZS 2021]])</f>
        <v>0.74413524058515745</v>
      </c>
      <c r="AG166" s="99">
        <v>0.19330691712280024</v>
      </c>
      <c r="AH166" s="99">
        <v>0.18978845124551413</v>
      </c>
      <c r="AI166" s="98">
        <f>IF(Tabelle1[[#This Row],[AfD ES 2021]]="","",Tabelle1[[#This Row],[AfD ES 2021]]/Tabelle1[[#This Row],[AfD ZS 2021]])</f>
        <v>1.0185388829204078</v>
      </c>
      <c r="AJ166" s="100">
        <v>7.9099271650603153E-2</v>
      </c>
      <c r="AK166" s="100">
        <v>8.4540532951943068E-2</v>
      </c>
      <c r="AL166" s="101">
        <f>IF(Tabelle1[[#This Row],[Linke ES 2021]]="","",Tabelle1[[#This Row],[Linke ES 2021]]/Tabelle1[[#This Row],[Linke ZS 2021]])</f>
        <v>0.93563724865050246</v>
      </c>
      <c r="AM166" s="103">
        <v>6.705383108268391E-2</v>
      </c>
      <c r="AN166" s="103">
        <v>5.7305056638208639E-2</v>
      </c>
      <c r="AO166" s="102">
        <f>IF(Tabelle1[[#This Row],[Grüne ES 2021]]="","",Tabelle1[[#This Row],[Grüne ES 2021]]/Tabelle1[[#This Row],[Grüne ZS 2021]])</f>
        <v>1.170120666768091</v>
      </c>
      <c r="AP166" s="104">
        <v>6.6693610029959854E-2</v>
      </c>
      <c r="AQ166" s="105">
        <v>9.1270433187972164E-2</v>
      </c>
      <c r="AR166" s="215">
        <f>IF(Tabelle1[[#This Row],[FDP ES 2021]]="","",Tabelle1[[#This Row],[FDP ES 2021]]/Tabelle1[[#This Row],[FDP ZS 2021]])</f>
        <v>0.73072524913521386</v>
      </c>
      <c r="AS166" s="214">
        <v>94.3</v>
      </c>
      <c r="AT166" s="186">
        <v>26920</v>
      </c>
      <c r="AU166" s="186">
        <v>20089</v>
      </c>
      <c r="AV166" s="186">
        <v>8.1</v>
      </c>
      <c r="AW166" s="186">
        <v>572.9</v>
      </c>
      <c r="AX166" s="186">
        <v>4.5</v>
      </c>
      <c r="AY166" s="187">
        <v>16.600000000000001</v>
      </c>
      <c r="AZ166" s="114" t="s">
        <v>1914</v>
      </c>
      <c r="BA166" s="6"/>
      <c r="BB166" s="6"/>
      <c r="BC166" s="6"/>
      <c r="BD166" s="6"/>
      <c r="BE166" s="6"/>
      <c r="BF166" s="6"/>
      <c r="BG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</row>
    <row r="167" spans="1:84" ht="16.5" customHeight="1">
      <c r="A167" s="90">
        <f>SUBTOTAL(103,$B$2:$B167)</f>
        <v>166</v>
      </c>
      <c r="B167" s="44" t="s">
        <v>697</v>
      </c>
      <c r="C167" s="201" t="s">
        <v>750</v>
      </c>
      <c r="D167" s="200" t="s">
        <v>13</v>
      </c>
      <c r="E167" s="188" t="s">
        <v>547</v>
      </c>
      <c r="F167" s="222" t="s">
        <v>87</v>
      </c>
      <c r="G167" s="226" t="s">
        <v>2184</v>
      </c>
      <c r="H167" s="10"/>
      <c r="I167" s="10"/>
      <c r="J167" s="8" t="s">
        <v>924</v>
      </c>
      <c r="K167" s="10"/>
      <c r="L167" s="10" t="s">
        <v>922</v>
      </c>
      <c r="M167" s="67"/>
      <c r="N167" s="67"/>
      <c r="O167" s="59"/>
      <c r="P167" s="83"/>
      <c r="Q167" s="121" t="str">
        <f>""</f>
        <v/>
      </c>
      <c r="R167" s="60"/>
      <c r="S167" s="61"/>
      <c r="T167" s="147" t="str">
        <f>IF(MAX((AA167,AD167,AG167,AJ167,AM167,AP167))=AA167,"CDU",IF(MAX(AA167,AD167,AG167,AJ167,AM167,AP167)=AD167,"SPD",IF(MAX(AA167,AD167,AG167,AJ167,AM167,AP167)=AG167,"AfD",IF(MAX(AA167,AD167,AG167,AJ167,AM167,AP167)=AJ167,"Linke",IF(MAX(AA167,AD167,AG167,AJ167,AM167,AP167)=AM167,"Grüne","FDP")))))</f>
        <v>CDU</v>
      </c>
      <c r="U167" s="148" t="str">
        <f>IF(LARGE((AA167,AD167,AG167,AJ167,AM167,AP167),2)=AA167,"CDU",IF(LARGE((AA167,AD167,AG167,AJ167,AM167,AP167),2)=AD167,"SPD",IF(LARGE((AA167,AD167,AG167,AJ167,AM167,AP167),2)=AG167,"AfD",IF(LARGE((AA167,AD167,AG167,AJ167,AM167,AP167),2)=AJ167,"Linke",IF(LARGE((AA167,AD167,AG167,AJ167,AM167,AP167),2)=AM167,"Grüne","FDP")))))</f>
        <v>SPD</v>
      </c>
      <c r="V167" s="148" t="str">
        <f>IF(LARGE((AA167,AD167,AG167,AJ167,AM167,AP167),3)=AA167,"CDU",IF(LARGE((AA167,AD167,AG167,AJ167,AM167,AP167),3)=AD167,"SPD",IF(LARGE((AA167,AD167,AG167,AJ167,AM167,AP167),3)=AG167,"AfD",IF(LARGE((AA167,AD167,AG167,AJ167,AM167,AP167),3)=AJ167,"Linke",IF(LARGE((AA167,AD167,AG167,AJ167,AM167,AP167),3)=AM167,"Grüne","FDP")))))</f>
        <v>AfD</v>
      </c>
      <c r="W167" s="148" t="str">
        <f>IF(LARGE((AA167,AD167,AG167,AJ167,AM167,AP167),4)=AA167,"CDU",IF(LARGE((AA167,AD167,AG167,AJ167,AM167,AP167),4)=AD167,"SPD",IF(LARGE((AA167,AD167,AG167,AJ167,AM167,AP167),4)=AG167,"AfD",IF(LARGE((AA167,AD167,AG167,AJ167,AM167,AP167),4)=AJ167,"Linke",IF(LARGE((AA167,AD167,AG167,AJ167,AM167,AP167),4)=AM167,"Grüne","FDP")))))</f>
        <v>Linke</v>
      </c>
      <c r="X167" s="148">
        <f>(LARGE((AA167,AD167,AG167,AJ167,AM167,AP167),1))-(LARGE((AA167,AD167,AG167,AJ167,AM167,AP167),2))</f>
        <v>0.14816506910094099</v>
      </c>
      <c r="Y167" s="148">
        <f>(LARGE((AA167,AD167,AG167,AJ167,AM167,AP167),1))-(LARGE((AA167,AD167,AG167,AJ167,AM167,AP167),3))</f>
        <v>0.14971138386385402</v>
      </c>
      <c r="Z167" s="234">
        <f>(LARGE((AA167,AD167,AG167,AJ167,AM167,AP167),1))-(LARGE((AA167,AD167,AG167,AJ167,AM167,AP167),4))</f>
        <v>0.2639190293360511</v>
      </c>
      <c r="AA167" s="236">
        <v>0.34301830098665426</v>
      </c>
      <c r="AB167" s="94">
        <v>0.23462520509963236</v>
      </c>
      <c r="AC167" s="95">
        <f>IF(Tabelle1[[#This Row],[CDU ES 2021]]="","",Tabelle1[[#This Row],[CDU ES 2021]]/Tabelle1[[#This Row],[CDU ZS 2021]])</f>
        <v>1.4619840218828721</v>
      </c>
      <c r="AD167" s="97">
        <v>0.19485323188571327</v>
      </c>
      <c r="AE167" s="97">
        <v>0.26185190709754408</v>
      </c>
      <c r="AF167" s="96">
        <f>IF(Tabelle1[[#This Row],[SPD ES 2021]]="","",Tabelle1[[#This Row],[SPD ES 2021]]/Tabelle1[[#This Row],[SPD ZS 2021]])</f>
        <v>0.74413524058515745</v>
      </c>
      <c r="AG167" s="99">
        <v>0.19330691712280024</v>
      </c>
      <c r="AH167" s="99">
        <v>0.18978845124551413</v>
      </c>
      <c r="AI167" s="98">
        <f>IF(Tabelle1[[#This Row],[AfD ES 2021]]="","",Tabelle1[[#This Row],[AfD ES 2021]]/Tabelle1[[#This Row],[AfD ZS 2021]])</f>
        <v>1.0185388829204078</v>
      </c>
      <c r="AJ167" s="100">
        <v>7.9099271650603153E-2</v>
      </c>
      <c r="AK167" s="100">
        <v>8.4540532951943068E-2</v>
      </c>
      <c r="AL167" s="101">
        <f>IF(Tabelle1[[#This Row],[Linke ES 2021]]="","",Tabelle1[[#This Row],[Linke ES 2021]]/Tabelle1[[#This Row],[Linke ZS 2021]])</f>
        <v>0.93563724865050246</v>
      </c>
      <c r="AM167" s="103">
        <v>6.705383108268391E-2</v>
      </c>
      <c r="AN167" s="103">
        <v>5.7305056638208639E-2</v>
      </c>
      <c r="AO167" s="102">
        <f>IF(Tabelle1[[#This Row],[Grüne ES 2021]]="","",Tabelle1[[#This Row],[Grüne ES 2021]]/Tabelle1[[#This Row],[Grüne ZS 2021]])</f>
        <v>1.170120666768091</v>
      </c>
      <c r="AP167" s="104">
        <v>6.6693610029959854E-2</v>
      </c>
      <c r="AQ167" s="105">
        <v>9.1270433187972164E-2</v>
      </c>
      <c r="AR167" s="215">
        <f>IF(Tabelle1[[#This Row],[FDP ES 2021]]="","",Tabelle1[[#This Row],[FDP ES 2021]]/Tabelle1[[#This Row],[FDP ZS 2021]])</f>
        <v>0.73072524913521386</v>
      </c>
      <c r="AS167" s="214">
        <v>94.3</v>
      </c>
      <c r="AT167" s="186">
        <v>26920</v>
      </c>
      <c r="AU167" s="186">
        <v>20089</v>
      </c>
      <c r="AV167" s="186">
        <v>8.1</v>
      </c>
      <c r="AW167" s="186">
        <v>572.9</v>
      </c>
      <c r="AX167" s="186">
        <v>4.5</v>
      </c>
      <c r="AY167" s="187">
        <v>16.600000000000001</v>
      </c>
      <c r="AZ167" s="114" t="s">
        <v>1963</v>
      </c>
      <c r="BA167" s="6"/>
      <c r="BB167" s="6"/>
      <c r="BC167" s="6"/>
      <c r="BD167" s="6"/>
      <c r="BE167" s="6"/>
      <c r="BF167" s="6"/>
      <c r="BG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</row>
    <row r="168" spans="1:84" ht="16.5" customHeight="1">
      <c r="A168" s="90">
        <f>SUBTOTAL(103,$B$2:$B168)</f>
        <v>167</v>
      </c>
      <c r="B168" s="49" t="s">
        <v>941</v>
      </c>
      <c r="C168" s="207" t="s">
        <v>1024</v>
      </c>
      <c r="D168" s="199" t="s">
        <v>13</v>
      </c>
      <c r="E168" s="189" t="s">
        <v>546</v>
      </c>
      <c r="F168" s="198" t="s">
        <v>88</v>
      </c>
      <c r="G168" s="229" t="s">
        <v>2170</v>
      </c>
      <c r="H168" s="8"/>
      <c r="I168" s="8"/>
      <c r="J168" s="8" t="s">
        <v>927</v>
      </c>
      <c r="K168" s="11"/>
      <c r="L168" s="11" t="s">
        <v>922</v>
      </c>
      <c r="M168" s="53"/>
      <c r="N168" s="53"/>
      <c r="O168" s="9"/>
      <c r="P168" s="54"/>
      <c r="Q168" s="121" t="str">
        <f>""</f>
        <v/>
      </c>
      <c r="R168" s="55"/>
      <c r="S168" s="57"/>
      <c r="T168" s="147" t="str">
        <f>IF(MAX((AA168,AD168,AG168,AJ168,AM168,AP168))=AA168,"CDU",IF(MAX(AA168,AD168,AG168,AJ168,AM168,AP168)=AD168,"SPD",IF(MAX(AA168,AD168,AG168,AJ168,AM168,AP168)=AG168,"AfD",IF(MAX(AA168,AD168,AG168,AJ168,AM168,AP168)=AJ168,"Linke",IF(MAX(AA168,AD168,AG168,AJ168,AM168,AP168)=AM168,"Grüne","FDP")))))</f>
        <v>AfD</v>
      </c>
      <c r="U168" s="148" t="str">
        <f>IF(LARGE((AA168,AD168,AG168,AJ168,AM168,AP168),2)=AA168,"CDU",IF(LARGE((AA168,AD168,AG168,AJ168,AM168,AP168),2)=AD168,"SPD",IF(LARGE((AA168,AD168,AG168,AJ168,AM168,AP168),2)=AG168,"AfD",IF(LARGE((AA168,AD168,AG168,AJ168,AM168,AP168),2)=AJ168,"Linke",IF(LARGE((AA168,AD168,AG168,AJ168,AM168,AP168),2)=AM168,"Grüne","FDP")))))</f>
        <v>CDU</v>
      </c>
      <c r="V168" s="148" t="str">
        <f>IF(LARGE((AA168,AD168,AG168,AJ168,AM168,AP168),3)=AA168,"CDU",IF(LARGE((AA168,AD168,AG168,AJ168,AM168,AP168),3)=AD168,"SPD",IF(LARGE((AA168,AD168,AG168,AJ168,AM168,AP168),3)=AG168,"AfD",IF(LARGE((AA168,AD168,AG168,AJ168,AM168,AP168),3)=AJ168,"Linke",IF(LARGE((AA168,AD168,AG168,AJ168,AM168,AP168),3)=AM168,"Grüne","FDP")))))</f>
        <v>SPD</v>
      </c>
      <c r="W168" s="148" t="str">
        <f>IF(LARGE((AA168,AD168,AG168,AJ168,AM168,AP168),4)=AA168,"CDU",IF(LARGE((AA168,AD168,AG168,AJ168,AM168,AP168),4)=AD168,"SPD",IF(LARGE((AA168,AD168,AG168,AJ168,AM168,AP168),4)=AG168,"AfD",IF(LARGE((AA168,AD168,AG168,AJ168,AM168,AP168),4)=AJ168,"Linke",IF(LARGE((AA168,AD168,AG168,AJ168,AM168,AP168),4)=AM168,"Grüne","FDP")))))</f>
        <v>Linke</v>
      </c>
      <c r="X168" s="149">
        <f>(LARGE((AA168,AD168,AG168,AJ168,AM168,AP168),1))-(LARGE((AA168,AD168,AG168,AJ168,AM168,AP168),2))</f>
        <v>6.7786232834776416E-3</v>
      </c>
      <c r="Y168" s="148">
        <f>(LARGE((AA168,AD168,AG168,AJ168,AM168,AP168),1))-(LARGE((AA168,AD168,AG168,AJ168,AM168,AP168),3))</f>
        <v>3.5270707600804668E-2</v>
      </c>
      <c r="Z168" s="234">
        <f>(LARGE((AA168,AD168,AG168,AJ168,AM168,AP168),1))-(LARGE((AA168,AD168,AG168,AJ168,AM168,AP168),4))</f>
        <v>9.4601883436834872E-2</v>
      </c>
      <c r="AA168" s="236">
        <v>0.2353931601504417</v>
      </c>
      <c r="AB168" s="94">
        <v>0.21697975932366165</v>
      </c>
      <c r="AC168" s="95">
        <f>IF(Tabelle1[[#This Row],[CDU ES 2021]]="","",Tabelle1[[#This Row],[CDU ES 2021]]/Tabelle1[[#This Row],[CDU ZS 2021]])</f>
        <v>1.0848622972215274</v>
      </c>
      <c r="AD168" s="97">
        <v>0.20690107583311468</v>
      </c>
      <c r="AE168" s="97">
        <v>0.24049444872895537</v>
      </c>
      <c r="AF168" s="96">
        <f>IF(Tabelle1[[#This Row],[SPD ES 2021]]="","",Tabelle1[[#This Row],[SPD ES 2021]]/Tabelle1[[#This Row],[SPD ZS 2021]])</f>
        <v>0.86031539158851245</v>
      </c>
      <c r="AG168" s="99">
        <v>0.24217178343391935</v>
      </c>
      <c r="AH168" s="99">
        <v>0.22556494914366371</v>
      </c>
      <c r="AI168" s="98">
        <f>IF(Tabelle1[[#This Row],[AfD ES 2021]]="","",Tabelle1[[#This Row],[AfD ES 2021]]/Tabelle1[[#This Row],[AfD ZS 2021]])</f>
        <v>1.0736232927735534</v>
      </c>
      <c r="AJ168" s="100">
        <v>0.14756989999708447</v>
      </c>
      <c r="AK168" s="100">
        <v>0.10366980486882121</v>
      </c>
      <c r="AL168" s="101">
        <f>IF(Tabelle1[[#This Row],[Linke ES 2021]]="","",Tabelle1[[#This Row],[Linke ES 2021]]/Tabelle1[[#This Row],[Linke ZS 2021]])</f>
        <v>1.4234607674222242</v>
      </c>
      <c r="AM168" s="103">
        <v>3.3433919356249453E-2</v>
      </c>
      <c r="AN168" s="103">
        <v>3.9797447724924696E-2</v>
      </c>
      <c r="AO168" s="102">
        <f>IF(Tabelle1[[#This Row],[Grüne ES 2021]]="","",Tabelle1[[#This Row],[Grüne ES 2021]]/Tabelle1[[#This Row],[Grüne ZS 2021]])</f>
        <v>0.8401020986908706</v>
      </c>
      <c r="AP168" s="104">
        <v>7.753141491005569E-2</v>
      </c>
      <c r="AQ168" s="105">
        <v>9.2436302256886343E-2</v>
      </c>
      <c r="AR168" s="215">
        <f>IF(Tabelle1[[#This Row],[FDP ES 2021]]="","",Tabelle1[[#This Row],[FDP ES 2021]]/Tabelle1[[#This Row],[FDP ZS 2021]])</f>
        <v>0.83875504555116209</v>
      </c>
      <c r="AS168" s="214">
        <v>114.2</v>
      </c>
      <c r="AT168" s="186">
        <v>27222</v>
      </c>
      <c r="AU168" s="186">
        <v>19396</v>
      </c>
      <c r="AV168" s="186">
        <v>8.4</v>
      </c>
      <c r="AW168" s="186">
        <v>574.79999999999995</v>
      </c>
      <c r="AX168" s="186">
        <v>4.9000000000000004</v>
      </c>
      <c r="AY168" s="187">
        <v>14.9</v>
      </c>
      <c r="AZ168" s="114" t="s">
        <v>1892</v>
      </c>
      <c r="BA168" s="6"/>
      <c r="BB168" s="6"/>
      <c r="BC168" s="6"/>
      <c r="BD168" s="6"/>
      <c r="BE168" s="6"/>
      <c r="BF168" s="6"/>
      <c r="BG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</row>
    <row r="169" spans="1:84" ht="16.5" customHeight="1">
      <c r="A169" s="90">
        <f>SUBTOTAL(103,$B$2:$B169)</f>
        <v>168</v>
      </c>
      <c r="B169" s="47" t="s">
        <v>751</v>
      </c>
      <c r="C169" s="205" t="s">
        <v>752</v>
      </c>
      <c r="D169" s="199" t="s">
        <v>13</v>
      </c>
      <c r="E169" s="190" t="s">
        <v>546</v>
      </c>
      <c r="F169" s="198" t="s">
        <v>88</v>
      </c>
      <c r="G169" s="219" t="str">
        <f>""</f>
        <v/>
      </c>
      <c r="H169" s="8"/>
      <c r="I169" s="8"/>
      <c r="J169" s="8" t="s">
        <v>924</v>
      </c>
      <c r="K169" s="8"/>
      <c r="L169" s="8" t="s">
        <v>921</v>
      </c>
      <c r="M169" s="53"/>
      <c r="N169" s="53"/>
      <c r="O169" s="9"/>
      <c r="P169" s="54"/>
      <c r="Q169" s="121" t="str">
        <f>""</f>
        <v/>
      </c>
      <c r="R169" s="55"/>
      <c r="S169" s="57"/>
      <c r="T169" s="147" t="str">
        <f>IF(MAX((AA169,AD169,AG169,AJ169,AM169,AP169))=AA169,"CDU",IF(MAX(AA169,AD169,AG169,AJ169,AM169,AP169)=AD169,"SPD",IF(MAX(AA169,AD169,AG169,AJ169,AM169,AP169)=AG169,"AfD",IF(MAX(AA169,AD169,AG169,AJ169,AM169,AP169)=AJ169,"Linke",IF(MAX(AA169,AD169,AG169,AJ169,AM169,AP169)=AM169,"Grüne","FDP")))))</f>
        <v>AfD</v>
      </c>
      <c r="U169" s="148" t="str">
        <f>IF(LARGE((AA169,AD169,AG169,AJ169,AM169,AP169),2)=AA169,"CDU",IF(LARGE((AA169,AD169,AG169,AJ169,AM169,AP169),2)=AD169,"SPD",IF(LARGE((AA169,AD169,AG169,AJ169,AM169,AP169),2)=AG169,"AfD",IF(LARGE((AA169,AD169,AG169,AJ169,AM169,AP169),2)=AJ169,"Linke",IF(LARGE((AA169,AD169,AG169,AJ169,AM169,AP169),2)=AM169,"Grüne","FDP")))))</f>
        <v>CDU</v>
      </c>
      <c r="V169" s="148" t="str">
        <f>IF(LARGE((AA169,AD169,AG169,AJ169,AM169,AP169),3)=AA169,"CDU",IF(LARGE((AA169,AD169,AG169,AJ169,AM169,AP169),3)=AD169,"SPD",IF(LARGE((AA169,AD169,AG169,AJ169,AM169,AP169),3)=AG169,"AfD",IF(LARGE((AA169,AD169,AG169,AJ169,AM169,AP169),3)=AJ169,"Linke",IF(LARGE((AA169,AD169,AG169,AJ169,AM169,AP169),3)=AM169,"Grüne","FDP")))))</f>
        <v>SPD</v>
      </c>
      <c r="W169" s="148" t="str">
        <f>IF(LARGE((AA169,AD169,AG169,AJ169,AM169,AP169),4)=AA169,"CDU",IF(LARGE((AA169,AD169,AG169,AJ169,AM169,AP169),4)=AD169,"SPD",IF(LARGE((AA169,AD169,AG169,AJ169,AM169,AP169),4)=AG169,"AfD",IF(LARGE((AA169,AD169,AG169,AJ169,AM169,AP169),4)=AJ169,"Linke",IF(LARGE((AA169,AD169,AG169,AJ169,AM169,AP169),4)=AM169,"Grüne","FDP")))))</f>
        <v>Linke</v>
      </c>
      <c r="X169" s="149">
        <f>(LARGE((AA169,AD169,AG169,AJ169,AM169,AP169),1))-(LARGE((AA169,AD169,AG169,AJ169,AM169,AP169),2))</f>
        <v>6.7786232834776416E-3</v>
      </c>
      <c r="Y169" s="148">
        <f>(LARGE((AA169,AD169,AG169,AJ169,AM169,AP169),1))-(LARGE((AA169,AD169,AG169,AJ169,AM169,AP169),3))</f>
        <v>3.5270707600804668E-2</v>
      </c>
      <c r="Z169" s="234">
        <f>(LARGE((AA169,AD169,AG169,AJ169,AM169,AP169),1))-(LARGE((AA169,AD169,AG169,AJ169,AM169,AP169),4))</f>
        <v>9.4601883436834872E-2</v>
      </c>
      <c r="AA169" s="236">
        <v>0.2353931601504417</v>
      </c>
      <c r="AB169" s="94">
        <v>0.21697975932366165</v>
      </c>
      <c r="AC169" s="95">
        <f>IF(Tabelle1[[#This Row],[CDU ES 2021]]="","",Tabelle1[[#This Row],[CDU ES 2021]]/Tabelle1[[#This Row],[CDU ZS 2021]])</f>
        <v>1.0848622972215274</v>
      </c>
      <c r="AD169" s="97">
        <v>0.20690107583311468</v>
      </c>
      <c r="AE169" s="97">
        <v>0.24049444872895537</v>
      </c>
      <c r="AF169" s="96">
        <f>IF(Tabelle1[[#This Row],[SPD ES 2021]]="","",Tabelle1[[#This Row],[SPD ES 2021]]/Tabelle1[[#This Row],[SPD ZS 2021]])</f>
        <v>0.86031539158851245</v>
      </c>
      <c r="AG169" s="99">
        <v>0.24217178343391935</v>
      </c>
      <c r="AH169" s="99">
        <v>0.22556494914366371</v>
      </c>
      <c r="AI169" s="98">
        <f>IF(Tabelle1[[#This Row],[AfD ES 2021]]="","",Tabelle1[[#This Row],[AfD ES 2021]]/Tabelle1[[#This Row],[AfD ZS 2021]])</f>
        <v>1.0736232927735534</v>
      </c>
      <c r="AJ169" s="100">
        <v>0.14756989999708447</v>
      </c>
      <c r="AK169" s="100">
        <v>0.10366980486882121</v>
      </c>
      <c r="AL169" s="101">
        <f>IF(Tabelle1[[#This Row],[Linke ES 2021]]="","",Tabelle1[[#This Row],[Linke ES 2021]]/Tabelle1[[#This Row],[Linke ZS 2021]])</f>
        <v>1.4234607674222242</v>
      </c>
      <c r="AM169" s="103">
        <v>3.3433919356249453E-2</v>
      </c>
      <c r="AN169" s="103">
        <v>3.9797447724924696E-2</v>
      </c>
      <c r="AO169" s="102">
        <f>IF(Tabelle1[[#This Row],[Grüne ES 2021]]="","",Tabelle1[[#This Row],[Grüne ES 2021]]/Tabelle1[[#This Row],[Grüne ZS 2021]])</f>
        <v>0.8401020986908706</v>
      </c>
      <c r="AP169" s="104">
        <v>7.753141491005569E-2</v>
      </c>
      <c r="AQ169" s="105">
        <v>9.2436302256886343E-2</v>
      </c>
      <c r="AR169" s="215">
        <f>IF(Tabelle1[[#This Row],[FDP ES 2021]]="","",Tabelle1[[#This Row],[FDP ES 2021]]/Tabelle1[[#This Row],[FDP ZS 2021]])</f>
        <v>0.83875504555116209</v>
      </c>
      <c r="AS169" s="214">
        <v>114.2</v>
      </c>
      <c r="AT169" s="186">
        <v>27222</v>
      </c>
      <c r="AU169" s="186">
        <v>19396</v>
      </c>
      <c r="AV169" s="186">
        <v>8.4</v>
      </c>
      <c r="AW169" s="186">
        <v>574.79999999999995</v>
      </c>
      <c r="AX169" s="186">
        <v>4.9000000000000004</v>
      </c>
      <c r="AY169" s="187">
        <v>14.9</v>
      </c>
      <c r="AZ169" s="114" t="s">
        <v>2123</v>
      </c>
      <c r="BA169" s="6"/>
      <c r="BB169" s="6"/>
      <c r="BC169" s="6"/>
      <c r="BD169" s="6"/>
      <c r="BE169" s="6"/>
      <c r="BF169" s="6"/>
      <c r="BG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</row>
    <row r="170" spans="1:84" ht="16.5" customHeight="1">
      <c r="A170" s="90">
        <f>SUBTOTAL(103,$B$2:$B170)</f>
        <v>169</v>
      </c>
      <c r="B170" s="48" t="s">
        <v>669</v>
      </c>
      <c r="C170" s="206" t="s">
        <v>1342</v>
      </c>
      <c r="D170" s="200" t="s">
        <v>13</v>
      </c>
      <c r="E170" s="188" t="s">
        <v>545</v>
      </c>
      <c r="F170" s="222" t="s">
        <v>89</v>
      </c>
      <c r="G170" s="219" t="str">
        <f>""</f>
        <v/>
      </c>
      <c r="H170" s="10"/>
      <c r="I170" s="10"/>
      <c r="J170" s="8" t="s">
        <v>924</v>
      </c>
      <c r="K170" s="10"/>
      <c r="L170" s="10" t="s">
        <v>922</v>
      </c>
      <c r="M170" s="67"/>
      <c r="N170" s="67"/>
      <c r="O170" s="69" t="s">
        <v>631</v>
      </c>
      <c r="P170" s="83"/>
      <c r="Q170" s="121" t="str">
        <f>""</f>
        <v/>
      </c>
      <c r="R170" s="82" t="s">
        <v>631</v>
      </c>
      <c r="S170" s="61"/>
      <c r="T170" s="147" t="str">
        <f>IF(MAX((AA170,AD170,AG170,AJ170,AM170,AP170))=AA170,"CDU",IF(MAX(AA170,AD170,AG170,AJ170,AM170,AP170)=AD170,"SPD",IF(MAX(AA170,AD170,AG170,AJ170,AM170,AP170)=AG170,"AfD",IF(MAX(AA170,AD170,AG170,AJ170,AM170,AP170)=AJ170,"Linke",IF(MAX(AA170,AD170,AG170,AJ170,AM170,AP170)=AM170,"Grüne","FDP")))))</f>
        <v>SPD</v>
      </c>
      <c r="U170" s="148" t="str">
        <f>IF(LARGE((AA170,AD170,AG170,AJ170,AM170,AP170),2)=AA170,"CDU",IF(LARGE((AA170,AD170,AG170,AJ170,AM170,AP170),2)=AD170,"SPD",IF(LARGE((AA170,AD170,AG170,AJ170,AM170,AP170),2)=AG170,"AfD",IF(LARGE((AA170,AD170,AG170,AJ170,AM170,AP170),2)=AJ170,"Linke",IF(LARGE((AA170,AD170,AG170,AJ170,AM170,AP170),2)=AM170,"Grüne","FDP")))))</f>
        <v>CDU</v>
      </c>
      <c r="V170" s="148" t="str">
        <f>IF(LARGE((AA170,AD170,AG170,AJ170,AM170,AP170),3)=AA170,"CDU",IF(LARGE((AA170,AD170,AG170,AJ170,AM170,AP170),3)=AD170,"SPD",IF(LARGE((AA170,AD170,AG170,AJ170,AM170,AP170),3)=AG170,"AfD",IF(LARGE((AA170,AD170,AG170,AJ170,AM170,AP170),3)=AJ170,"Linke",IF(LARGE((AA170,AD170,AG170,AJ170,AM170,AP170),3)=AM170,"Grüne","FDP")))))</f>
        <v>AfD</v>
      </c>
      <c r="W170" s="148" t="str">
        <f>IF(LARGE((AA170,AD170,AG170,AJ170,AM170,AP170),4)=AA170,"CDU",IF(LARGE((AA170,AD170,AG170,AJ170,AM170,AP170),4)=AD170,"SPD",IF(LARGE((AA170,AD170,AG170,AJ170,AM170,AP170),4)=AG170,"AfD",IF(LARGE((AA170,AD170,AG170,AJ170,AM170,AP170),4)=AJ170,"Linke",IF(LARGE((AA170,AD170,AG170,AJ170,AM170,AP170),4)=AM170,"Grüne","FDP")))))</f>
        <v>Linke</v>
      </c>
      <c r="X170" s="148">
        <f>(LARGE((AA170,AD170,AG170,AJ170,AM170,AP170),1))-(LARGE((AA170,AD170,AG170,AJ170,AM170,AP170),2))</f>
        <v>8.0478136410305212E-2</v>
      </c>
      <c r="Y170" s="148">
        <f>(LARGE((AA170,AD170,AG170,AJ170,AM170,AP170),1))-(LARGE((AA170,AD170,AG170,AJ170,AM170,AP170),3))</f>
        <v>0.13475124259711296</v>
      </c>
      <c r="Z170" s="234">
        <f>(LARGE((AA170,AD170,AG170,AJ170,AM170,AP170),1))-(LARGE((AA170,AD170,AG170,AJ170,AM170,AP170),4))</f>
        <v>0.1569854016087468</v>
      </c>
      <c r="AA170" s="236">
        <v>0.20737602926477688</v>
      </c>
      <c r="AB170" s="94">
        <v>0.17851708960495571</v>
      </c>
      <c r="AC170" s="95">
        <f>IF(Tabelle1[[#This Row],[CDU ES 2021]]="","",Tabelle1[[#This Row],[CDU ES 2021]]/Tabelle1[[#This Row],[CDU ZS 2021]])</f>
        <v>1.1616592547172024</v>
      </c>
      <c r="AD170" s="97">
        <v>0.2878541656750821</v>
      </c>
      <c r="AE170" s="97">
        <v>0.2356001738846927</v>
      </c>
      <c r="AF170" s="96">
        <f>IF(Tabelle1[[#This Row],[SPD ES 2021]]="","",Tabelle1[[#This Row],[SPD ES 2021]]/Tabelle1[[#This Row],[SPD ZS 2021]])</f>
        <v>1.2217909729386003</v>
      </c>
      <c r="AG170" s="99">
        <v>0.15310292307796913</v>
      </c>
      <c r="AH170" s="99">
        <v>0.14884801391077543</v>
      </c>
      <c r="AI170" s="98">
        <f>IF(Tabelle1[[#This Row],[AfD ES 2021]]="","",Tabelle1[[#This Row],[AfD ES 2021]]/Tabelle1[[#This Row],[AfD ZS 2021]])</f>
        <v>1.0285855958396881</v>
      </c>
      <c r="AJ170" s="100">
        <v>0.1308687640663353</v>
      </c>
      <c r="AK170" s="100">
        <v>0.11669293050046188</v>
      </c>
      <c r="AL170" s="101">
        <f>IF(Tabelle1[[#This Row],[Linke ES 2021]]="","",Tabelle1[[#This Row],[Linke ES 2021]]/Tabelle1[[#This Row],[Linke ZS 2021]])</f>
        <v>1.1214797974913939</v>
      </c>
      <c r="AM170" s="103">
        <v>8.5135750759837092E-2</v>
      </c>
      <c r="AN170" s="103">
        <v>0.1352700646633701</v>
      </c>
      <c r="AO170" s="102">
        <f>IF(Tabelle1[[#This Row],[Grüne ES 2021]]="","",Tabelle1[[#This Row],[Grüne ES 2021]]/Tabelle1[[#This Row],[Grüne ZS 2021]])</f>
        <v>0.62937613707588536</v>
      </c>
      <c r="AP170" s="104">
        <v>8.0688918957510319E-2</v>
      </c>
      <c r="AQ170" s="105">
        <v>0.10290441775797424</v>
      </c>
      <c r="AR170" s="215">
        <f>IF(Tabelle1[[#This Row],[FDP ES 2021]]="","",Tabelle1[[#This Row],[FDP ES 2021]]/Tabelle1[[#This Row],[FDP ZS 2021]])</f>
        <v>0.78411520822445546</v>
      </c>
      <c r="AS170" s="214">
        <v>657.2</v>
      </c>
      <c r="AT170" s="186">
        <v>31474</v>
      </c>
      <c r="AU170" s="186">
        <v>18170</v>
      </c>
      <c r="AV170" s="186">
        <v>9.5</v>
      </c>
      <c r="AW170" s="186">
        <v>422.6</v>
      </c>
      <c r="AX170" s="186">
        <v>8.6999999999999993</v>
      </c>
      <c r="AY170" s="187">
        <v>13.1</v>
      </c>
      <c r="AZ170" s="114" t="s">
        <v>1745</v>
      </c>
      <c r="BA170" s="6"/>
      <c r="BB170" s="6"/>
      <c r="BC170" s="6"/>
      <c r="BD170" s="6"/>
      <c r="BE170" s="6"/>
      <c r="BF170" s="6"/>
      <c r="BG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</row>
    <row r="171" spans="1:84" ht="16.5" customHeight="1">
      <c r="A171" s="90">
        <f>SUBTOTAL(103,$B$2:$B171)</f>
        <v>170</v>
      </c>
      <c r="B171" s="49" t="s">
        <v>941</v>
      </c>
      <c r="C171" s="207" t="s">
        <v>1025</v>
      </c>
      <c r="D171" s="199" t="s">
        <v>13</v>
      </c>
      <c r="E171" s="189" t="s">
        <v>545</v>
      </c>
      <c r="F171" s="222" t="s">
        <v>89</v>
      </c>
      <c r="G171" s="219" t="str">
        <f>""</f>
        <v/>
      </c>
      <c r="H171" s="8"/>
      <c r="I171" s="8"/>
      <c r="J171" s="8" t="s">
        <v>927</v>
      </c>
      <c r="K171" s="11"/>
      <c r="L171" s="11" t="s">
        <v>922</v>
      </c>
      <c r="M171" s="53"/>
      <c r="N171" s="53"/>
      <c r="O171" s="9"/>
      <c r="P171" s="54"/>
      <c r="Q171" s="121" t="str">
        <f>""</f>
        <v/>
      </c>
      <c r="R171" s="72" t="s">
        <v>631</v>
      </c>
      <c r="S171" s="57"/>
      <c r="T171" s="147" t="str">
        <f>IF(MAX((AA171,AD171,AG171,AJ171,AM171,AP171))=AA171,"CDU",IF(MAX(AA171,AD171,AG171,AJ171,AM171,AP171)=AD171,"SPD",IF(MAX(AA171,AD171,AG171,AJ171,AM171,AP171)=AG171,"AfD",IF(MAX(AA171,AD171,AG171,AJ171,AM171,AP171)=AJ171,"Linke",IF(MAX(AA171,AD171,AG171,AJ171,AM171,AP171)=AM171,"Grüne","FDP")))))</f>
        <v>SPD</v>
      </c>
      <c r="U171" s="148" t="str">
        <f>IF(LARGE((AA171,AD171,AG171,AJ171,AM171,AP171),2)=AA171,"CDU",IF(LARGE((AA171,AD171,AG171,AJ171,AM171,AP171),2)=AD171,"SPD",IF(LARGE((AA171,AD171,AG171,AJ171,AM171,AP171),2)=AG171,"AfD",IF(LARGE((AA171,AD171,AG171,AJ171,AM171,AP171),2)=AJ171,"Linke",IF(LARGE((AA171,AD171,AG171,AJ171,AM171,AP171),2)=AM171,"Grüne","FDP")))))</f>
        <v>CDU</v>
      </c>
      <c r="V171" s="148" t="str">
        <f>IF(LARGE((AA171,AD171,AG171,AJ171,AM171,AP171),3)=AA171,"CDU",IF(LARGE((AA171,AD171,AG171,AJ171,AM171,AP171),3)=AD171,"SPD",IF(LARGE((AA171,AD171,AG171,AJ171,AM171,AP171),3)=AG171,"AfD",IF(LARGE((AA171,AD171,AG171,AJ171,AM171,AP171),3)=AJ171,"Linke",IF(LARGE((AA171,AD171,AG171,AJ171,AM171,AP171),3)=AM171,"Grüne","FDP")))))</f>
        <v>AfD</v>
      </c>
      <c r="W171" s="148" t="str">
        <f>IF(LARGE((AA171,AD171,AG171,AJ171,AM171,AP171),4)=AA171,"CDU",IF(LARGE((AA171,AD171,AG171,AJ171,AM171,AP171),4)=AD171,"SPD",IF(LARGE((AA171,AD171,AG171,AJ171,AM171,AP171),4)=AG171,"AfD",IF(LARGE((AA171,AD171,AG171,AJ171,AM171,AP171),4)=AJ171,"Linke",IF(LARGE((AA171,AD171,AG171,AJ171,AM171,AP171),4)=AM171,"Grüne","FDP")))))</f>
        <v>Linke</v>
      </c>
      <c r="X171" s="148">
        <f>(LARGE((AA171,AD171,AG171,AJ171,AM171,AP171),1))-(LARGE((AA171,AD171,AG171,AJ171,AM171,AP171),2))</f>
        <v>8.0478136410305212E-2</v>
      </c>
      <c r="Y171" s="148">
        <f>(LARGE((AA171,AD171,AG171,AJ171,AM171,AP171),1))-(LARGE((AA171,AD171,AG171,AJ171,AM171,AP171),3))</f>
        <v>0.13475124259711296</v>
      </c>
      <c r="Z171" s="234">
        <f>(LARGE((AA171,AD171,AG171,AJ171,AM171,AP171),1))-(LARGE((AA171,AD171,AG171,AJ171,AM171,AP171),4))</f>
        <v>0.1569854016087468</v>
      </c>
      <c r="AA171" s="236">
        <v>0.20737602926477688</v>
      </c>
      <c r="AB171" s="94">
        <v>0.17851708960495571</v>
      </c>
      <c r="AC171" s="95">
        <f>IF(Tabelle1[[#This Row],[CDU ES 2021]]="","",Tabelle1[[#This Row],[CDU ES 2021]]/Tabelle1[[#This Row],[CDU ZS 2021]])</f>
        <v>1.1616592547172024</v>
      </c>
      <c r="AD171" s="97">
        <v>0.2878541656750821</v>
      </c>
      <c r="AE171" s="97">
        <v>0.2356001738846927</v>
      </c>
      <c r="AF171" s="96">
        <f>IF(Tabelle1[[#This Row],[SPD ES 2021]]="","",Tabelle1[[#This Row],[SPD ES 2021]]/Tabelle1[[#This Row],[SPD ZS 2021]])</f>
        <v>1.2217909729386003</v>
      </c>
      <c r="AG171" s="99">
        <v>0.15310292307796913</v>
      </c>
      <c r="AH171" s="99">
        <v>0.14884801391077543</v>
      </c>
      <c r="AI171" s="98">
        <f>IF(Tabelle1[[#This Row],[AfD ES 2021]]="","",Tabelle1[[#This Row],[AfD ES 2021]]/Tabelle1[[#This Row],[AfD ZS 2021]])</f>
        <v>1.0285855958396881</v>
      </c>
      <c r="AJ171" s="100">
        <v>0.1308687640663353</v>
      </c>
      <c r="AK171" s="100">
        <v>0.11669293050046188</v>
      </c>
      <c r="AL171" s="101">
        <f>IF(Tabelle1[[#This Row],[Linke ES 2021]]="","",Tabelle1[[#This Row],[Linke ES 2021]]/Tabelle1[[#This Row],[Linke ZS 2021]])</f>
        <v>1.1214797974913939</v>
      </c>
      <c r="AM171" s="103">
        <v>8.5135750759837092E-2</v>
      </c>
      <c r="AN171" s="103">
        <v>0.1352700646633701</v>
      </c>
      <c r="AO171" s="102">
        <f>IF(Tabelle1[[#This Row],[Grüne ES 2021]]="","",Tabelle1[[#This Row],[Grüne ES 2021]]/Tabelle1[[#This Row],[Grüne ZS 2021]])</f>
        <v>0.62937613707588536</v>
      </c>
      <c r="AP171" s="104">
        <v>8.0688918957510319E-2</v>
      </c>
      <c r="AQ171" s="105">
        <v>0.10290441775797424</v>
      </c>
      <c r="AR171" s="215">
        <f>IF(Tabelle1[[#This Row],[FDP ES 2021]]="","",Tabelle1[[#This Row],[FDP ES 2021]]/Tabelle1[[#This Row],[FDP ZS 2021]])</f>
        <v>0.78411520822445546</v>
      </c>
      <c r="AS171" s="214">
        <v>657.2</v>
      </c>
      <c r="AT171" s="186">
        <v>31474</v>
      </c>
      <c r="AU171" s="186">
        <v>18170</v>
      </c>
      <c r="AV171" s="186">
        <v>9.5</v>
      </c>
      <c r="AW171" s="186">
        <v>422.6</v>
      </c>
      <c r="AX171" s="186">
        <v>8.6999999999999993</v>
      </c>
      <c r="AY171" s="187">
        <v>13.1</v>
      </c>
      <c r="AZ171" s="114" t="s">
        <v>2054</v>
      </c>
      <c r="BA171" s="6"/>
      <c r="BB171" s="6"/>
      <c r="BC171" s="6"/>
      <c r="BD171" s="6"/>
      <c r="BE171" s="6"/>
      <c r="BF171" s="6"/>
      <c r="BG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</row>
    <row r="172" spans="1:84" ht="16.5" customHeight="1">
      <c r="A172" s="90">
        <f>SUBTOTAL(103,$B$2:$B172)</f>
        <v>171</v>
      </c>
      <c r="B172" s="47" t="s">
        <v>751</v>
      </c>
      <c r="C172" s="205" t="s">
        <v>1026</v>
      </c>
      <c r="D172" s="199" t="s">
        <v>13</v>
      </c>
      <c r="E172" s="189" t="s">
        <v>544</v>
      </c>
      <c r="F172" s="198" t="s">
        <v>90</v>
      </c>
      <c r="G172" s="219" t="str">
        <f>""</f>
        <v/>
      </c>
      <c r="H172" s="8"/>
      <c r="I172" s="8"/>
      <c r="J172" s="8" t="s">
        <v>927</v>
      </c>
      <c r="K172" s="11"/>
      <c r="L172" s="11" t="s">
        <v>922</v>
      </c>
      <c r="M172" s="53"/>
      <c r="N172" s="53"/>
      <c r="O172" s="9"/>
      <c r="P172" s="54"/>
      <c r="Q172" s="121" t="str">
        <f>""</f>
        <v/>
      </c>
      <c r="R172" s="55"/>
      <c r="S172" s="57"/>
      <c r="T172" s="147" t="str">
        <f>IF(MAX((AA172,AD172,AG172,AJ172,AM172,AP172))=AA172,"CDU",IF(MAX(AA172,AD172,AG172,AJ172,AM172,AP172)=AD172,"SPD",IF(MAX(AA172,AD172,AG172,AJ172,AM172,AP172)=AG172,"AfD",IF(MAX(AA172,AD172,AG172,AJ172,AM172,AP172)=AJ172,"Linke",IF(MAX(AA172,AD172,AG172,AJ172,AM172,AP172)=AM172,"Grüne","FDP")))))</f>
        <v>CDU</v>
      </c>
      <c r="U172" s="148" t="str">
        <f>IF(LARGE((AA172,AD172,AG172,AJ172,AM172,AP172),2)=AA172,"CDU",IF(LARGE((AA172,AD172,AG172,AJ172,AM172,AP172),2)=AD172,"SPD",IF(LARGE((AA172,AD172,AG172,AJ172,AM172,AP172),2)=AG172,"AfD",IF(LARGE((AA172,AD172,AG172,AJ172,AM172,AP172),2)=AJ172,"Linke",IF(LARGE((AA172,AD172,AG172,AJ172,AM172,AP172),2)=AM172,"Grüne","FDP")))))</f>
        <v>AfD</v>
      </c>
      <c r="V172" s="148" t="str">
        <f>IF(LARGE((AA172,AD172,AG172,AJ172,AM172,AP172),3)=AA172,"CDU",IF(LARGE((AA172,AD172,AG172,AJ172,AM172,AP172),3)=AD172,"SPD",IF(LARGE((AA172,AD172,AG172,AJ172,AM172,AP172),3)=AG172,"AfD",IF(LARGE((AA172,AD172,AG172,AJ172,AM172,AP172),3)=AJ172,"Linke",IF(LARGE((AA172,AD172,AG172,AJ172,AM172,AP172),3)=AM172,"Grüne","FDP")))))</f>
        <v>SPD</v>
      </c>
      <c r="W172" s="148" t="str">
        <f>IF(LARGE((AA172,AD172,AG172,AJ172,AM172,AP172),4)=AA172,"CDU",IF(LARGE((AA172,AD172,AG172,AJ172,AM172,AP172),4)=AD172,"SPD",IF(LARGE((AA172,AD172,AG172,AJ172,AM172,AP172),4)=AG172,"AfD",IF(LARGE((AA172,AD172,AG172,AJ172,AM172,AP172),4)=AJ172,"Linke",IF(LARGE((AA172,AD172,AG172,AJ172,AM172,AP172),4)=AM172,"Grüne","FDP")))))</f>
        <v>Linke</v>
      </c>
      <c r="X172" s="149">
        <f>(LARGE((AA172,AD172,AG172,AJ172,AM172,AP172),1))-(LARGE((AA172,AD172,AG172,AJ172,AM172,AP172),2))</f>
        <v>2.5826072264729105E-3</v>
      </c>
      <c r="Y172" s="148">
        <f>(LARGE((AA172,AD172,AG172,AJ172,AM172,AP172),1))-(LARGE((AA172,AD172,AG172,AJ172,AM172,AP172),3))</f>
        <v>4.412155149525715E-2</v>
      </c>
      <c r="Z172" s="234">
        <f>(LARGE((AA172,AD172,AG172,AJ172,AM172,AP172),1))-(LARGE((AA172,AD172,AG172,AJ172,AM172,AP172),4))</f>
        <v>0.16276057380544356</v>
      </c>
      <c r="AA172" s="236">
        <v>0.26267770510004584</v>
      </c>
      <c r="AB172" s="94">
        <v>0.21299737515953732</v>
      </c>
      <c r="AC172" s="95">
        <f>IF(Tabelle1[[#This Row],[CDU ES 2021]]="","",Tabelle1[[#This Row],[CDU ES 2021]]/Tabelle1[[#This Row],[CDU ZS 2021]])</f>
        <v>1.2332438599456796</v>
      </c>
      <c r="AD172" s="97">
        <v>0.21855615360478869</v>
      </c>
      <c r="AE172" s="97">
        <v>0.22844941763860682</v>
      </c>
      <c r="AF172" s="96">
        <f>IF(Tabelle1[[#This Row],[SPD ES 2021]]="","",Tabelle1[[#This Row],[SPD ES 2021]]/Tabelle1[[#This Row],[SPD ZS 2021]])</f>
        <v>0.95669385312477062</v>
      </c>
      <c r="AG172" s="99">
        <v>0.26009509787357293</v>
      </c>
      <c r="AH172" s="99">
        <v>0.24883808667592452</v>
      </c>
      <c r="AI172" s="98">
        <f>IF(Tabelle1[[#This Row],[AfD ES 2021]]="","",Tabelle1[[#This Row],[AfD ES 2021]]/Tabelle1[[#This Row],[AfD ZS 2021]])</f>
        <v>1.0452382967094143</v>
      </c>
      <c r="AJ172" s="100">
        <v>9.9917131294602266E-2</v>
      </c>
      <c r="AK172" s="100">
        <v>8.5327382624679926E-2</v>
      </c>
      <c r="AL172" s="101">
        <f>IF(Tabelle1[[#This Row],[Linke ES 2021]]="","",Tabelle1[[#This Row],[Linke ES 2021]]/Tabelle1[[#This Row],[Linke ZS 2021]])</f>
        <v>1.1709855408796102</v>
      </c>
      <c r="AM172" s="103">
        <v>3.3847441127014391E-2</v>
      </c>
      <c r="AN172" s="103">
        <v>4.015122934041853E-2</v>
      </c>
      <c r="AO172" s="102">
        <f>IF(Tabelle1[[#This Row],[Grüne ES 2021]]="","",Tabelle1[[#This Row],[Grüne ES 2021]]/Tabelle1[[#This Row],[Grüne ZS 2021]])</f>
        <v>0.84299887408283203</v>
      </c>
      <c r="AP172" s="104">
        <v>9.4647325271736943E-2</v>
      </c>
      <c r="AQ172" s="105">
        <v>0.10262564316618371</v>
      </c>
      <c r="AR172" s="215">
        <f>IF(Tabelle1[[#This Row],[FDP ES 2021]]="","",Tabelle1[[#This Row],[FDP ES 2021]]/Tabelle1[[#This Row],[FDP ZS 2021]])</f>
        <v>0.92225804732324723</v>
      </c>
      <c r="AS172" s="214">
        <v>131.80000000000001</v>
      </c>
      <c r="AT172" s="186">
        <v>27229</v>
      </c>
      <c r="AU172" s="186">
        <v>19845</v>
      </c>
      <c r="AV172" s="186">
        <v>7.4</v>
      </c>
      <c r="AW172" s="186">
        <v>581.79999999999995</v>
      </c>
      <c r="AX172" s="186">
        <v>4.5999999999999996</v>
      </c>
      <c r="AY172" s="187">
        <v>15.1</v>
      </c>
      <c r="AZ172" s="114" t="s">
        <v>1996</v>
      </c>
      <c r="BA172" s="6"/>
      <c r="BB172" s="6"/>
      <c r="BC172" s="6"/>
      <c r="BD172" s="6"/>
      <c r="BE172" s="6"/>
      <c r="BF172" s="6"/>
      <c r="BG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</row>
    <row r="173" spans="1:84" ht="16.5" customHeight="1">
      <c r="A173" s="90">
        <f>SUBTOTAL(103,$B$2:$B173)</f>
        <v>172</v>
      </c>
      <c r="B173" s="44" t="s">
        <v>697</v>
      </c>
      <c r="C173" s="201" t="s">
        <v>652</v>
      </c>
      <c r="D173" s="199" t="s">
        <v>13</v>
      </c>
      <c r="E173" s="190" t="s">
        <v>544</v>
      </c>
      <c r="F173" s="198" t="s">
        <v>90</v>
      </c>
      <c r="G173" s="219" t="str">
        <f>""</f>
        <v/>
      </c>
      <c r="H173" s="13" t="s">
        <v>2179</v>
      </c>
      <c r="I173" s="8"/>
      <c r="J173" s="8" t="s">
        <v>924</v>
      </c>
      <c r="K173" s="8"/>
      <c r="L173" s="8" t="s">
        <v>922</v>
      </c>
      <c r="M173" s="53"/>
      <c r="N173" s="53"/>
      <c r="O173" s="9"/>
      <c r="P173" s="54"/>
      <c r="Q173" s="121" t="str">
        <f>""</f>
        <v/>
      </c>
      <c r="R173" s="55"/>
      <c r="S173" s="57"/>
      <c r="T173" s="147" t="str">
        <f>IF(MAX((AA173,AD173,AG173,AJ173,AM173,AP173))=AA173,"CDU",IF(MAX(AA173,AD173,AG173,AJ173,AM173,AP173)=AD173,"SPD",IF(MAX(AA173,AD173,AG173,AJ173,AM173,AP173)=AG173,"AfD",IF(MAX(AA173,AD173,AG173,AJ173,AM173,AP173)=AJ173,"Linke",IF(MAX(AA173,AD173,AG173,AJ173,AM173,AP173)=AM173,"Grüne","FDP")))))</f>
        <v>CDU</v>
      </c>
      <c r="U173" s="148" t="str">
        <f>IF(LARGE((AA173,AD173,AG173,AJ173,AM173,AP173),2)=AA173,"CDU",IF(LARGE((AA173,AD173,AG173,AJ173,AM173,AP173),2)=AD173,"SPD",IF(LARGE((AA173,AD173,AG173,AJ173,AM173,AP173),2)=AG173,"AfD",IF(LARGE((AA173,AD173,AG173,AJ173,AM173,AP173),2)=AJ173,"Linke",IF(LARGE((AA173,AD173,AG173,AJ173,AM173,AP173),2)=AM173,"Grüne","FDP")))))</f>
        <v>AfD</v>
      </c>
      <c r="V173" s="148" t="str">
        <f>IF(LARGE((AA173,AD173,AG173,AJ173,AM173,AP173),3)=AA173,"CDU",IF(LARGE((AA173,AD173,AG173,AJ173,AM173,AP173),3)=AD173,"SPD",IF(LARGE((AA173,AD173,AG173,AJ173,AM173,AP173),3)=AG173,"AfD",IF(LARGE((AA173,AD173,AG173,AJ173,AM173,AP173),3)=AJ173,"Linke",IF(LARGE((AA173,AD173,AG173,AJ173,AM173,AP173),3)=AM173,"Grüne","FDP")))))</f>
        <v>SPD</v>
      </c>
      <c r="W173" s="148" t="str">
        <f>IF(LARGE((AA173,AD173,AG173,AJ173,AM173,AP173),4)=AA173,"CDU",IF(LARGE((AA173,AD173,AG173,AJ173,AM173,AP173),4)=AD173,"SPD",IF(LARGE((AA173,AD173,AG173,AJ173,AM173,AP173),4)=AG173,"AfD",IF(LARGE((AA173,AD173,AG173,AJ173,AM173,AP173),4)=AJ173,"Linke",IF(LARGE((AA173,AD173,AG173,AJ173,AM173,AP173),4)=AM173,"Grüne","FDP")))))</f>
        <v>Linke</v>
      </c>
      <c r="X173" s="149">
        <f>(LARGE((AA173,AD173,AG173,AJ173,AM173,AP173),1))-(LARGE((AA173,AD173,AG173,AJ173,AM173,AP173),2))</f>
        <v>2.5826072264729105E-3</v>
      </c>
      <c r="Y173" s="148">
        <f>(LARGE((AA173,AD173,AG173,AJ173,AM173,AP173),1))-(LARGE((AA173,AD173,AG173,AJ173,AM173,AP173),3))</f>
        <v>4.412155149525715E-2</v>
      </c>
      <c r="Z173" s="234">
        <f>(LARGE((AA173,AD173,AG173,AJ173,AM173,AP173),1))-(LARGE((AA173,AD173,AG173,AJ173,AM173,AP173),4))</f>
        <v>0.16276057380544356</v>
      </c>
      <c r="AA173" s="236">
        <v>0.26267770510004584</v>
      </c>
      <c r="AB173" s="94">
        <v>0.21299737515953732</v>
      </c>
      <c r="AC173" s="95">
        <f>IF(Tabelle1[[#This Row],[CDU ES 2021]]="","",Tabelle1[[#This Row],[CDU ES 2021]]/Tabelle1[[#This Row],[CDU ZS 2021]])</f>
        <v>1.2332438599456796</v>
      </c>
      <c r="AD173" s="97">
        <v>0.21855615360478869</v>
      </c>
      <c r="AE173" s="97">
        <v>0.22844941763860682</v>
      </c>
      <c r="AF173" s="96">
        <f>IF(Tabelle1[[#This Row],[SPD ES 2021]]="","",Tabelle1[[#This Row],[SPD ES 2021]]/Tabelle1[[#This Row],[SPD ZS 2021]])</f>
        <v>0.95669385312477062</v>
      </c>
      <c r="AG173" s="99">
        <v>0.26009509787357293</v>
      </c>
      <c r="AH173" s="99">
        <v>0.24883808667592452</v>
      </c>
      <c r="AI173" s="98">
        <f>IF(Tabelle1[[#This Row],[AfD ES 2021]]="","",Tabelle1[[#This Row],[AfD ES 2021]]/Tabelle1[[#This Row],[AfD ZS 2021]])</f>
        <v>1.0452382967094143</v>
      </c>
      <c r="AJ173" s="100">
        <v>9.9917131294602266E-2</v>
      </c>
      <c r="AK173" s="100">
        <v>8.5327382624679926E-2</v>
      </c>
      <c r="AL173" s="101">
        <f>IF(Tabelle1[[#This Row],[Linke ES 2021]]="","",Tabelle1[[#This Row],[Linke ES 2021]]/Tabelle1[[#This Row],[Linke ZS 2021]])</f>
        <v>1.1709855408796102</v>
      </c>
      <c r="AM173" s="103">
        <v>3.3847441127014391E-2</v>
      </c>
      <c r="AN173" s="103">
        <v>4.015122934041853E-2</v>
      </c>
      <c r="AO173" s="102">
        <f>IF(Tabelle1[[#This Row],[Grüne ES 2021]]="","",Tabelle1[[#This Row],[Grüne ES 2021]]/Tabelle1[[#This Row],[Grüne ZS 2021]])</f>
        <v>0.84299887408283203</v>
      </c>
      <c r="AP173" s="104">
        <v>9.4647325271736943E-2</v>
      </c>
      <c r="AQ173" s="105">
        <v>0.10262564316618371</v>
      </c>
      <c r="AR173" s="215">
        <f>IF(Tabelle1[[#This Row],[FDP ES 2021]]="","",Tabelle1[[#This Row],[FDP ES 2021]]/Tabelle1[[#This Row],[FDP ZS 2021]])</f>
        <v>0.92225804732324723</v>
      </c>
      <c r="AS173" s="214">
        <v>131.80000000000001</v>
      </c>
      <c r="AT173" s="186">
        <v>27229</v>
      </c>
      <c r="AU173" s="186">
        <v>19845</v>
      </c>
      <c r="AV173" s="186">
        <v>7.4</v>
      </c>
      <c r="AW173" s="186">
        <v>581.79999999999995</v>
      </c>
      <c r="AX173" s="186">
        <v>4.5999999999999996</v>
      </c>
      <c r="AY173" s="187">
        <v>15.1</v>
      </c>
      <c r="AZ173" s="114" t="s">
        <v>2068</v>
      </c>
      <c r="BA173" s="6"/>
      <c r="BB173" s="6"/>
      <c r="BC173" s="6"/>
      <c r="BD173" s="6"/>
      <c r="BE173" s="6"/>
      <c r="BF173" s="6"/>
      <c r="BG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</row>
    <row r="174" spans="1:84" ht="16.5" customHeight="1">
      <c r="A174" s="90">
        <f>SUBTOTAL(103,$B$2:$B174)</f>
        <v>173</v>
      </c>
      <c r="B174" s="46" t="s">
        <v>930</v>
      </c>
      <c r="C174" s="204" t="s">
        <v>1027</v>
      </c>
      <c r="D174" s="199" t="s">
        <v>13</v>
      </c>
      <c r="E174" s="189" t="s">
        <v>543</v>
      </c>
      <c r="F174" s="222" t="s">
        <v>91</v>
      </c>
      <c r="G174" s="219" t="str">
        <f>""</f>
        <v/>
      </c>
      <c r="H174" s="143" t="s">
        <v>2179</v>
      </c>
      <c r="I174" s="8"/>
      <c r="J174" s="8" t="s">
        <v>927</v>
      </c>
      <c r="K174" s="11"/>
      <c r="L174" s="11" t="s">
        <v>921</v>
      </c>
      <c r="M174" s="53"/>
      <c r="N174" s="53"/>
      <c r="O174" s="9"/>
      <c r="P174" s="54"/>
      <c r="Q174" s="121" t="str">
        <f>""</f>
        <v/>
      </c>
      <c r="R174" s="55"/>
      <c r="S174" s="57"/>
      <c r="T174" s="147" t="str">
        <f>IF(MAX((AA174,AD174,AG174,AJ174,AM174,AP174))=AA174,"CDU",IF(MAX(AA174,AD174,AG174,AJ174,AM174,AP174)=AD174,"SPD",IF(MAX(AA174,AD174,AG174,AJ174,AM174,AP174)=AG174,"AfD",IF(MAX(AA174,AD174,AG174,AJ174,AM174,AP174)=AJ174,"Linke",IF(MAX(AA174,AD174,AG174,AJ174,AM174,AP174)=AM174,"Grüne","FDP")))))</f>
        <v>AfD</v>
      </c>
      <c r="U174" s="148" t="str">
        <f>IF(LARGE((AA174,AD174,AG174,AJ174,AM174,AP174),2)=AA174,"CDU",IF(LARGE((AA174,AD174,AG174,AJ174,AM174,AP174),2)=AD174,"SPD",IF(LARGE((AA174,AD174,AG174,AJ174,AM174,AP174),2)=AG174,"AfD",IF(LARGE((AA174,AD174,AG174,AJ174,AM174,AP174),2)=AJ174,"Linke",IF(LARGE((AA174,AD174,AG174,AJ174,AM174,AP174),2)=AM174,"Grüne","FDP")))))</f>
        <v>CDU</v>
      </c>
      <c r="V174" s="148" t="str">
        <f>IF(LARGE((AA174,AD174,AG174,AJ174,AM174,AP174),3)=AA174,"CDU",IF(LARGE((AA174,AD174,AG174,AJ174,AM174,AP174),3)=AD174,"SPD",IF(LARGE((AA174,AD174,AG174,AJ174,AM174,AP174),3)=AG174,"AfD",IF(LARGE((AA174,AD174,AG174,AJ174,AM174,AP174),3)=AJ174,"Linke",IF(LARGE((AA174,AD174,AG174,AJ174,AM174,AP174),3)=AM174,"Grüne","FDP")))))</f>
        <v>SPD</v>
      </c>
      <c r="W174" s="148" t="str">
        <f>IF(LARGE((AA174,AD174,AG174,AJ174,AM174,AP174),4)=AA174,"CDU",IF(LARGE((AA174,AD174,AG174,AJ174,AM174,AP174),4)=AD174,"SPD",IF(LARGE((AA174,AD174,AG174,AJ174,AM174,AP174),4)=AG174,"AfD",IF(LARGE((AA174,AD174,AG174,AJ174,AM174,AP174),4)=AJ174,"Linke",IF(LARGE((AA174,AD174,AG174,AJ174,AM174,AP174),4)=AM174,"Grüne","FDP")))))</f>
        <v>Linke</v>
      </c>
      <c r="X174" s="149">
        <f>(LARGE((AA174,AD174,AG174,AJ174,AM174,AP174),1))-(LARGE((AA174,AD174,AG174,AJ174,AM174,AP174),2))</f>
        <v>1.5075721236209316E-3</v>
      </c>
      <c r="Y174" s="148">
        <f>(LARGE((AA174,AD174,AG174,AJ174,AM174,AP174),1))-(LARGE((AA174,AD174,AG174,AJ174,AM174,AP174),3))</f>
        <v>1.493105522434654E-2</v>
      </c>
      <c r="Z174" s="234">
        <f>(LARGE((AA174,AD174,AG174,AJ174,AM174,AP174),1))-(LARGE((AA174,AD174,AG174,AJ174,AM174,AP174),4))</f>
        <v>0.1509247203758271</v>
      </c>
      <c r="AA174" s="236">
        <v>0.24922146843616041</v>
      </c>
      <c r="AB174" s="94">
        <v>0.21592023164438634</v>
      </c>
      <c r="AC174" s="95">
        <f>IF(Tabelle1[[#This Row],[CDU ES 2021]]="","",Tabelle1[[#This Row],[CDU ES 2021]]/Tabelle1[[#This Row],[CDU ZS 2021]])</f>
        <v>1.1542293491358426</v>
      </c>
      <c r="AD174" s="97">
        <v>0.23579798533543481</v>
      </c>
      <c r="AE174" s="97">
        <v>0.24402459321634581</v>
      </c>
      <c r="AF174" s="96">
        <f>IF(Tabelle1[[#This Row],[SPD ES 2021]]="","",Tabelle1[[#This Row],[SPD ES 2021]]/Tabelle1[[#This Row],[SPD ZS 2021]])</f>
        <v>0.96628779184720326</v>
      </c>
      <c r="AG174" s="99">
        <v>0.25072904055978135</v>
      </c>
      <c r="AH174" s="99">
        <v>0.23921386826365509</v>
      </c>
      <c r="AI174" s="98">
        <f>IF(Tabelle1[[#This Row],[AfD ES 2021]]="","",Tabelle1[[#This Row],[AfD ES 2021]]/Tabelle1[[#This Row],[AfD ZS 2021]])</f>
        <v>1.0481375615038946</v>
      </c>
      <c r="AJ174" s="100">
        <v>9.9804320183954257E-2</v>
      </c>
      <c r="AK174" s="100">
        <v>8.8766615240802246E-2</v>
      </c>
      <c r="AL174" s="101">
        <f>IF(Tabelle1[[#This Row],[Linke ES 2021]]="","",Tabelle1[[#This Row],[Linke ES 2021]]/Tabelle1[[#This Row],[Linke ZS 2021]])</f>
        <v>1.1243452272367196</v>
      </c>
      <c r="AM174" s="103">
        <v>2.9085482385009555E-2</v>
      </c>
      <c r="AN174" s="103">
        <v>3.674542677134237E-2</v>
      </c>
      <c r="AO174" s="102">
        <f>IF(Tabelle1[[#This Row],[Grüne ES 2021]]="","",Tabelle1[[#This Row],[Grüne ES 2021]]/Tabelle1[[#This Row],[Grüne ZS 2021]])</f>
        <v>0.79154019807692699</v>
      </c>
      <c r="AP174" s="104">
        <v>8.4431652923395537E-2</v>
      </c>
      <c r="AQ174" s="105">
        <v>9.7217683404138902E-2</v>
      </c>
      <c r="AR174" s="215">
        <f>IF(Tabelle1[[#This Row],[FDP ES 2021]]="","",Tabelle1[[#This Row],[FDP ES 2021]]/Tabelle1[[#This Row],[FDP ZS 2021]])</f>
        <v>0.86848040363612466</v>
      </c>
      <c r="AS174" s="214">
        <v>103.4</v>
      </c>
      <c r="AT174" s="186">
        <v>26956</v>
      </c>
      <c r="AU174" s="186">
        <v>19744</v>
      </c>
      <c r="AV174" s="186">
        <v>9.1</v>
      </c>
      <c r="AW174" s="186">
        <v>604.79999999999995</v>
      </c>
      <c r="AX174" s="186">
        <v>4.5999999999999996</v>
      </c>
      <c r="AY174" s="187">
        <v>15</v>
      </c>
      <c r="AZ174" s="115" t="s">
        <v>1610</v>
      </c>
      <c r="BA174" s="6"/>
      <c r="BB174" s="6"/>
      <c r="BC174" s="6"/>
      <c r="BD174" s="6"/>
      <c r="BE174" s="6"/>
      <c r="BF174" s="6"/>
      <c r="BG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</row>
    <row r="175" spans="1:84" ht="16.5" customHeight="1">
      <c r="A175" s="90">
        <f>SUBTOTAL(103,$B$2:$B175)</f>
        <v>174</v>
      </c>
      <c r="B175" s="48" t="s">
        <v>669</v>
      </c>
      <c r="C175" s="206" t="s">
        <v>1028</v>
      </c>
      <c r="D175" s="199" t="s">
        <v>13</v>
      </c>
      <c r="E175" s="189" t="s">
        <v>543</v>
      </c>
      <c r="F175" s="222" t="s">
        <v>91</v>
      </c>
      <c r="G175" s="219" t="str">
        <f>""</f>
        <v/>
      </c>
      <c r="H175" s="8"/>
      <c r="I175" s="8"/>
      <c r="J175" s="8" t="s">
        <v>927</v>
      </c>
      <c r="K175" s="11"/>
      <c r="L175" s="11" t="s">
        <v>922</v>
      </c>
      <c r="M175" s="53"/>
      <c r="N175" s="53"/>
      <c r="O175" s="9"/>
      <c r="P175" s="54"/>
      <c r="Q175" s="121" t="str">
        <f>""</f>
        <v/>
      </c>
      <c r="R175" s="55"/>
      <c r="S175" s="57"/>
      <c r="T175" s="147" t="str">
        <f>IF(MAX((AA175,AD175,AG175,AJ175,AM175,AP175))=AA175,"CDU",IF(MAX(AA175,AD175,AG175,AJ175,AM175,AP175)=AD175,"SPD",IF(MAX(AA175,AD175,AG175,AJ175,AM175,AP175)=AG175,"AfD",IF(MAX(AA175,AD175,AG175,AJ175,AM175,AP175)=AJ175,"Linke",IF(MAX(AA175,AD175,AG175,AJ175,AM175,AP175)=AM175,"Grüne","FDP")))))</f>
        <v>AfD</v>
      </c>
      <c r="U175" s="148" t="str">
        <f>IF(LARGE((AA175,AD175,AG175,AJ175,AM175,AP175),2)=AA175,"CDU",IF(LARGE((AA175,AD175,AG175,AJ175,AM175,AP175),2)=AD175,"SPD",IF(LARGE((AA175,AD175,AG175,AJ175,AM175,AP175),2)=AG175,"AfD",IF(LARGE((AA175,AD175,AG175,AJ175,AM175,AP175),2)=AJ175,"Linke",IF(LARGE((AA175,AD175,AG175,AJ175,AM175,AP175),2)=AM175,"Grüne","FDP")))))</f>
        <v>CDU</v>
      </c>
      <c r="V175" s="148" t="str">
        <f>IF(LARGE((AA175,AD175,AG175,AJ175,AM175,AP175),3)=AA175,"CDU",IF(LARGE((AA175,AD175,AG175,AJ175,AM175,AP175),3)=AD175,"SPD",IF(LARGE((AA175,AD175,AG175,AJ175,AM175,AP175),3)=AG175,"AfD",IF(LARGE((AA175,AD175,AG175,AJ175,AM175,AP175),3)=AJ175,"Linke",IF(LARGE((AA175,AD175,AG175,AJ175,AM175,AP175),3)=AM175,"Grüne","FDP")))))</f>
        <v>SPD</v>
      </c>
      <c r="W175" s="148" t="str">
        <f>IF(LARGE((AA175,AD175,AG175,AJ175,AM175,AP175),4)=AA175,"CDU",IF(LARGE((AA175,AD175,AG175,AJ175,AM175,AP175),4)=AD175,"SPD",IF(LARGE((AA175,AD175,AG175,AJ175,AM175,AP175),4)=AG175,"AfD",IF(LARGE((AA175,AD175,AG175,AJ175,AM175,AP175),4)=AJ175,"Linke",IF(LARGE((AA175,AD175,AG175,AJ175,AM175,AP175),4)=AM175,"Grüne","FDP")))))</f>
        <v>Linke</v>
      </c>
      <c r="X175" s="149">
        <f>(LARGE((AA175,AD175,AG175,AJ175,AM175,AP175),1))-(LARGE((AA175,AD175,AG175,AJ175,AM175,AP175),2))</f>
        <v>1.5075721236209316E-3</v>
      </c>
      <c r="Y175" s="148">
        <f>(LARGE((AA175,AD175,AG175,AJ175,AM175,AP175),1))-(LARGE((AA175,AD175,AG175,AJ175,AM175,AP175),3))</f>
        <v>1.493105522434654E-2</v>
      </c>
      <c r="Z175" s="234">
        <f>(LARGE((AA175,AD175,AG175,AJ175,AM175,AP175),1))-(LARGE((AA175,AD175,AG175,AJ175,AM175,AP175),4))</f>
        <v>0.1509247203758271</v>
      </c>
      <c r="AA175" s="236">
        <v>0.24922146843616041</v>
      </c>
      <c r="AB175" s="94">
        <v>0.21592023164438634</v>
      </c>
      <c r="AC175" s="95">
        <f>IF(Tabelle1[[#This Row],[CDU ES 2021]]="","",Tabelle1[[#This Row],[CDU ES 2021]]/Tabelle1[[#This Row],[CDU ZS 2021]])</f>
        <v>1.1542293491358426</v>
      </c>
      <c r="AD175" s="97">
        <v>0.23579798533543481</v>
      </c>
      <c r="AE175" s="97">
        <v>0.24402459321634581</v>
      </c>
      <c r="AF175" s="96">
        <f>IF(Tabelle1[[#This Row],[SPD ES 2021]]="","",Tabelle1[[#This Row],[SPD ES 2021]]/Tabelle1[[#This Row],[SPD ZS 2021]])</f>
        <v>0.96628779184720326</v>
      </c>
      <c r="AG175" s="99">
        <v>0.25072904055978135</v>
      </c>
      <c r="AH175" s="99">
        <v>0.23921386826365509</v>
      </c>
      <c r="AI175" s="98">
        <f>IF(Tabelle1[[#This Row],[AfD ES 2021]]="","",Tabelle1[[#This Row],[AfD ES 2021]]/Tabelle1[[#This Row],[AfD ZS 2021]])</f>
        <v>1.0481375615038946</v>
      </c>
      <c r="AJ175" s="100">
        <v>9.9804320183954257E-2</v>
      </c>
      <c r="AK175" s="100">
        <v>8.8766615240802246E-2</v>
      </c>
      <c r="AL175" s="101">
        <f>IF(Tabelle1[[#This Row],[Linke ES 2021]]="","",Tabelle1[[#This Row],[Linke ES 2021]]/Tabelle1[[#This Row],[Linke ZS 2021]])</f>
        <v>1.1243452272367196</v>
      </c>
      <c r="AM175" s="103">
        <v>2.9085482385009555E-2</v>
      </c>
      <c r="AN175" s="103">
        <v>3.674542677134237E-2</v>
      </c>
      <c r="AO175" s="102">
        <f>IF(Tabelle1[[#This Row],[Grüne ES 2021]]="","",Tabelle1[[#This Row],[Grüne ES 2021]]/Tabelle1[[#This Row],[Grüne ZS 2021]])</f>
        <v>0.79154019807692699</v>
      </c>
      <c r="AP175" s="104">
        <v>8.4431652923395537E-2</v>
      </c>
      <c r="AQ175" s="105">
        <v>9.7217683404138902E-2</v>
      </c>
      <c r="AR175" s="215">
        <f>IF(Tabelle1[[#This Row],[FDP ES 2021]]="","",Tabelle1[[#This Row],[FDP ES 2021]]/Tabelle1[[#This Row],[FDP ZS 2021]])</f>
        <v>0.86848040363612466</v>
      </c>
      <c r="AS175" s="214">
        <v>103.4</v>
      </c>
      <c r="AT175" s="186">
        <v>26956</v>
      </c>
      <c r="AU175" s="186">
        <v>19744</v>
      </c>
      <c r="AV175" s="186">
        <v>9.1</v>
      </c>
      <c r="AW175" s="186">
        <v>604.79999999999995</v>
      </c>
      <c r="AX175" s="186">
        <v>4.5999999999999996</v>
      </c>
      <c r="AY175" s="187">
        <v>15</v>
      </c>
      <c r="AZ175" s="114" t="s">
        <v>1729</v>
      </c>
      <c r="BA175" s="6"/>
      <c r="BB175" s="6"/>
      <c r="BC175" s="6"/>
      <c r="BD175" s="6"/>
      <c r="BE175" s="6"/>
      <c r="BF175" s="6"/>
      <c r="BG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</row>
    <row r="176" spans="1:84" ht="16.5" customHeight="1">
      <c r="A176" s="90">
        <f>SUBTOTAL(103,$B$2:$B176)</f>
        <v>175</v>
      </c>
      <c r="B176" s="47" t="s">
        <v>751</v>
      </c>
      <c r="C176" s="205" t="s">
        <v>753</v>
      </c>
      <c r="D176" s="200" t="s">
        <v>13</v>
      </c>
      <c r="E176" s="188" t="s">
        <v>543</v>
      </c>
      <c r="F176" s="222" t="s">
        <v>91</v>
      </c>
      <c r="G176" s="219" t="str">
        <f>""</f>
        <v/>
      </c>
      <c r="H176" s="10"/>
      <c r="I176" s="10"/>
      <c r="J176" s="8" t="s">
        <v>924</v>
      </c>
      <c r="K176" s="10"/>
      <c r="L176" s="10" t="s">
        <v>921</v>
      </c>
      <c r="M176" s="67"/>
      <c r="N176" s="67"/>
      <c r="O176" s="59"/>
      <c r="P176" s="83"/>
      <c r="Q176" s="121" t="str">
        <f>""</f>
        <v/>
      </c>
      <c r="R176" s="60"/>
      <c r="S176" s="61" t="s">
        <v>615</v>
      </c>
      <c r="T176" s="147" t="str">
        <f>IF(MAX((AA176,AD176,AG176,AJ176,AM176,AP176))=AA176,"CDU",IF(MAX(AA176,AD176,AG176,AJ176,AM176,AP176)=AD176,"SPD",IF(MAX(AA176,AD176,AG176,AJ176,AM176,AP176)=AG176,"AfD",IF(MAX(AA176,AD176,AG176,AJ176,AM176,AP176)=AJ176,"Linke",IF(MAX(AA176,AD176,AG176,AJ176,AM176,AP176)=AM176,"Grüne","FDP")))))</f>
        <v>AfD</v>
      </c>
      <c r="U176" s="148" t="str">
        <f>IF(LARGE((AA176,AD176,AG176,AJ176,AM176,AP176),2)=AA176,"CDU",IF(LARGE((AA176,AD176,AG176,AJ176,AM176,AP176),2)=AD176,"SPD",IF(LARGE((AA176,AD176,AG176,AJ176,AM176,AP176),2)=AG176,"AfD",IF(LARGE((AA176,AD176,AG176,AJ176,AM176,AP176),2)=AJ176,"Linke",IF(LARGE((AA176,AD176,AG176,AJ176,AM176,AP176),2)=AM176,"Grüne","FDP")))))</f>
        <v>CDU</v>
      </c>
      <c r="V176" s="148" t="str">
        <f>IF(LARGE((AA176,AD176,AG176,AJ176,AM176,AP176),3)=AA176,"CDU",IF(LARGE((AA176,AD176,AG176,AJ176,AM176,AP176),3)=AD176,"SPD",IF(LARGE((AA176,AD176,AG176,AJ176,AM176,AP176),3)=AG176,"AfD",IF(LARGE((AA176,AD176,AG176,AJ176,AM176,AP176),3)=AJ176,"Linke",IF(LARGE((AA176,AD176,AG176,AJ176,AM176,AP176),3)=AM176,"Grüne","FDP")))))</f>
        <v>SPD</v>
      </c>
      <c r="W176" s="148" t="str">
        <f>IF(LARGE((AA176,AD176,AG176,AJ176,AM176,AP176),4)=AA176,"CDU",IF(LARGE((AA176,AD176,AG176,AJ176,AM176,AP176),4)=AD176,"SPD",IF(LARGE((AA176,AD176,AG176,AJ176,AM176,AP176),4)=AG176,"AfD",IF(LARGE((AA176,AD176,AG176,AJ176,AM176,AP176),4)=AJ176,"Linke",IF(LARGE((AA176,AD176,AG176,AJ176,AM176,AP176),4)=AM176,"Grüne","FDP")))))</f>
        <v>Linke</v>
      </c>
      <c r="X176" s="149">
        <f>(LARGE((AA176,AD176,AG176,AJ176,AM176,AP176),1))-(LARGE((AA176,AD176,AG176,AJ176,AM176,AP176),2))</f>
        <v>1.5075721236209316E-3</v>
      </c>
      <c r="Y176" s="148">
        <f>(LARGE((AA176,AD176,AG176,AJ176,AM176,AP176),1))-(LARGE((AA176,AD176,AG176,AJ176,AM176,AP176),3))</f>
        <v>1.493105522434654E-2</v>
      </c>
      <c r="Z176" s="234">
        <f>(LARGE((AA176,AD176,AG176,AJ176,AM176,AP176),1))-(LARGE((AA176,AD176,AG176,AJ176,AM176,AP176),4))</f>
        <v>0.1509247203758271</v>
      </c>
      <c r="AA176" s="236">
        <v>0.24922146843616041</v>
      </c>
      <c r="AB176" s="94">
        <v>0.21592023164438634</v>
      </c>
      <c r="AC176" s="95">
        <f>IF(Tabelle1[[#This Row],[CDU ES 2021]]="","",Tabelle1[[#This Row],[CDU ES 2021]]/Tabelle1[[#This Row],[CDU ZS 2021]])</f>
        <v>1.1542293491358426</v>
      </c>
      <c r="AD176" s="97">
        <v>0.23579798533543481</v>
      </c>
      <c r="AE176" s="97">
        <v>0.24402459321634581</v>
      </c>
      <c r="AF176" s="96">
        <f>IF(Tabelle1[[#This Row],[SPD ES 2021]]="","",Tabelle1[[#This Row],[SPD ES 2021]]/Tabelle1[[#This Row],[SPD ZS 2021]])</f>
        <v>0.96628779184720326</v>
      </c>
      <c r="AG176" s="99">
        <v>0.25072904055978135</v>
      </c>
      <c r="AH176" s="99">
        <v>0.23921386826365509</v>
      </c>
      <c r="AI176" s="98">
        <f>IF(Tabelle1[[#This Row],[AfD ES 2021]]="","",Tabelle1[[#This Row],[AfD ES 2021]]/Tabelle1[[#This Row],[AfD ZS 2021]])</f>
        <v>1.0481375615038946</v>
      </c>
      <c r="AJ176" s="100">
        <v>9.9804320183954257E-2</v>
      </c>
      <c r="AK176" s="100">
        <v>8.8766615240802246E-2</v>
      </c>
      <c r="AL176" s="101">
        <f>IF(Tabelle1[[#This Row],[Linke ES 2021]]="","",Tabelle1[[#This Row],[Linke ES 2021]]/Tabelle1[[#This Row],[Linke ZS 2021]])</f>
        <v>1.1243452272367196</v>
      </c>
      <c r="AM176" s="103">
        <v>2.9085482385009555E-2</v>
      </c>
      <c r="AN176" s="103">
        <v>3.674542677134237E-2</v>
      </c>
      <c r="AO176" s="102">
        <f>IF(Tabelle1[[#This Row],[Grüne ES 2021]]="","",Tabelle1[[#This Row],[Grüne ES 2021]]/Tabelle1[[#This Row],[Grüne ZS 2021]])</f>
        <v>0.79154019807692699</v>
      </c>
      <c r="AP176" s="104">
        <v>8.4431652923395537E-2</v>
      </c>
      <c r="AQ176" s="105">
        <v>9.7217683404138902E-2</v>
      </c>
      <c r="AR176" s="215">
        <f>IF(Tabelle1[[#This Row],[FDP ES 2021]]="","",Tabelle1[[#This Row],[FDP ES 2021]]/Tabelle1[[#This Row],[FDP ZS 2021]])</f>
        <v>0.86848040363612466</v>
      </c>
      <c r="AS176" s="214">
        <v>103.4</v>
      </c>
      <c r="AT176" s="186">
        <v>26956</v>
      </c>
      <c r="AU176" s="186">
        <v>19744</v>
      </c>
      <c r="AV176" s="186">
        <v>9.1</v>
      </c>
      <c r="AW176" s="186">
        <v>604.79999999999995</v>
      </c>
      <c r="AX176" s="186">
        <v>4.5999999999999996</v>
      </c>
      <c r="AY176" s="187">
        <v>15</v>
      </c>
      <c r="AZ176" s="114" t="s">
        <v>1767</v>
      </c>
      <c r="BA176" s="6"/>
      <c r="BB176" s="6"/>
      <c r="BC176" s="6"/>
      <c r="BD176" s="6"/>
      <c r="BE176" s="6"/>
      <c r="BF176" s="6"/>
      <c r="BG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</row>
    <row r="177" spans="1:84" ht="16.5" customHeight="1">
      <c r="A177" s="90">
        <f>SUBTOTAL(103,$B$2:$B177)</f>
        <v>176</v>
      </c>
      <c r="B177" s="44" t="s">
        <v>697</v>
      </c>
      <c r="C177" s="201" t="s">
        <v>1029</v>
      </c>
      <c r="D177" s="199" t="s">
        <v>2</v>
      </c>
      <c r="E177" s="189" t="s">
        <v>542</v>
      </c>
      <c r="F177" s="198" t="s">
        <v>92</v>
      </c>
      <c r="G177" s="219" t="str">
        <f>""</f>
        <v/>
      </c>
      <c r="H177" s="8"/>
      <c r="I177" s="8"/>
      <c r="J177" s="8" t="s">
        <v>927</v>
      </c>
      <c r="K177" s="11"/>
      <c r="L177" s="11" t="s">
        <v>921</v>
      </c>
      <c r="M177" s="53"/>
      <c r="N177" s="53"/>
      <c r="O177" s="9"/>
      <c r="P177" s="159" t="s">
        <v>1431</v>
      </c>
      <c r="Q177" s="121" t="str">
        <f>""</f>
        <v/>
      </c>
      <c r="R177" s="55"/>
      <c r="S177" s="57"/>
      <c r="T177" s="147" t="str">
        <f>IF(MAX((AA177,AD177,AG177,AJ177,AM177,AP177))=AA177,"CDU",IF(MAX(AA177,AD177,AG177,AJ177,AM177,AP177)=AD177,"SPD",IF(MAX(AA177,AD177,AG177,AJ177,AM177,AP177)=AG177,"AfD",IF(MAX(AA177,AD177,AG177,AJ177,AM177,AP177)=AJ177,"Linke",IF(MAX(AA177,AD177,AG177,AJ177,AM177,AP177)=AM177,"Grüne","FDP")))))</f>
        <v>Grüne</v>
      </c>
      <c r="U177" s="148" t="str">
        <f>IF(LARGE((AA177,AD177,AG177,AJ177,AM177,AP177),2)=AA177,"CDU",IF(LARGE((AA177,AD177,AG177,AJ177,AM177,AP177),2)=AD177,"SPD",IF(LARGE((AA177,AD177,AG177,AJ177,AM177,AP177),2)=AG177,"AfD",IF(LARGE((AA177,AD177,AG177,AJ177,AM177,AP177),2)=AJ177,"Linke",IF(LARGE((AA177,AD177,AG177,AJ177,AM177,AP177),2)=AM177,"Grüne","FDP")))))</f>
        <v>SPD</v>
      </c>
      <c r="V177" s="148" t="str">
        <f>IF(LARGE((AA177,AD177,AG177,AJ177,AM177,AP177),3)=AA177,"CDU",IF(LARGE((AA177,AD177,AG177,AJ177,AM177,AP177),3)=AD177,"SPD",IF(LARGE((AA177,AD177,AG177,AJ177,AM177,AP177),3)=AG177,"AfD",IF(LARGE((AA177,AD177,AG177,AJ177,AM177,AP177),3)=AJ177,"Linke",IF(LARGE((AA177,AD177,AG177,AJ177,AM177,AP177),3)=AM177,"Grüne","FDP")))))</f>
        <v>Linke</v>
      </c>
      <c r="W177" s="148" t="str">
        <f>IF(LARGE((AA177,AD177,AG177,AJ177,AM177,AP177),4)=AA177,"CDU",IF(LARGE((AA177,AD177,AG177,AJ177,AM177,AP177),4)=AD177,"SPD",IF(LARGE((AA177,AD177,AG177,AJ177,AM177,AP177),4)=AG177,"AfD",IF(LARGE((AA177,AD177,AG177,AJ177,AM177,AP177),4)=AJ177,"Linke",IF(LARGE((AA177,AD177,AG177,AJ177,AM177,AP177),4)=AM177,"Grüne","FDP")))))</f>
        <v>CDU</v>
      </c>
      <c r="X177" s="148">
        <f>(LARGE((AA177,AD177,AG177,AJ177,AM177,AP177),1))-(LARGE((AA177,AD177,AG177,AJ177,AM177,AP177),2))</f>
        <v>7.8543372611677015E-2</v>
      </c>
      <c r="Y177" s="148">
        <f>(LARGE((AA177,AD177,AG177,AJ177,AM177,AP177),1))-(LARGE((AA177,AD177,AG177,AJ177,AM177,AP177),3))</f>
        <v>0.1636309167165968</v>
      </c>
      <c r="Z177" s="234">
        <f>(LARGE((AA177,AD177,AG177,AJ177,AM177,AP177),1))-(LARGE((AA177,AD177,AG177,AJ177,AM177,AP177),4))</f>
        <v>0.17221223620264964</v>
      </c>
      <c r="AA177" s="236">
        <v>0.13316024232740831</v>
      </c>
      <c r="AB177" s="94">
        <v>0.11206031152979344</v>
      </c>
      <c r="AC177" s="95">
        <f>IF(Tabelle1[[#This Row],[CDU ES 2021]]="","",Tabelle1[[#This Row],[CDU ES 2021]]/Tabelle1[[#This Row],[CDU ZS 2021]])</f>
        <v>1.1882908454346481</v>
      </c>
      <c r="AD177" s="97">
        <v>0.22682910591838093</v>
      </c>
      <c r="AE177" s="97">
        <v>0.21362327897406577</v>
      </c>
      <c r="AF177" s="96">
        <f>IF(Tabelle1[[#This Row],[SPD ES 2021]]="","",Tabelle1[[#This Row],[SPD ES 2021]]/Tabelle1[[#This Row],[SPD ZS 2021]])</f>
        <v>1.061818295308155</v>
      </c>
      <c r="AG177" s="99">
        <v>5.0575860462019839E-2</v>
      </c>
      <c r="AH177" s="99">
        <v>5.1416376920468826E-2</v>
      </c>
      <c r="AI177" s="98">
        <f>IF(Tabelle1[[#This Row],[AfD ES 2021]]="","",Tabelle1[[#This Row],[AfD ES 2021]]/Tabelle1[[#This Row],[AfD ZS 2021]])</f>
        <v>0.98365274823332838</v>
      </c>
      <c r="AJ177" s="100">
        <v>0.14174156181346115</v>
      </c>
      <c r="AK177" s="100">
        <v>0.13841336533283694</v>
      </c>
      <c r="AL177" s="101">
        <f>IF(Tabelle1[[#This Row],[Linke ES 2021]]="","",Tabelle1[[#This Row],[Linke ES 2021]]/Tabelle1[[#This Row],[Linke ZS 2021]])</f>
        <v>1.0240453403659469</v>
      </c>
      <c r="AM177" s="103">
        <v>0.30537247853005794</v>
      </c>
      <c r="AN177" s="103">
        <v>0.30661020216860901</v>
      </c>
      <c r="AO177" s="102">
        <f>IF(Tabelle1[[#This Row],[Grüne ES 2021]]="","",Tabelle1[[#This Row],[Grüne ES 2021]]/Tabelle1[[#This Row],[Grüne ZS 2021]])</f>
        <v>0.99596320138796157</v>
      </c>
      <c r="AP177" s="104">
        <v>6.6826442979828246E-2</v>
      </c>
      <c r="AQ177" s="105">
        <v>8.766179804413006E-2</v>
      </c>
      <c r="AR177" s="215">
        <f>IF(Tabelle1[[#This Row],[FDP ES 2021]]="","",Tabelle1[[#This Row],[FDP ES 2021]]/Tabelle1[[#This Row],[FDP ZS 2021]])</f>
        <v>0.76232115323697747</v>
      </c>
      <c r="AS177" s="214">
        <v>9579.7999999999993</v>
      </c>
      <c r="AT177" s="186">
        <v>40105</v>
      </c>
      <c r="AU177" s="186">
        <v>20972</v>
      </c>
      <c r="AV177" s="186">
        <v>10.6</v>
      </c>
      <c r="AW177" s="186">
        <v>332.9</v>
      </c>
      <c r="AX177" s="186">
        <v>7.2</v>
      </c>
      <c r="AY177" s="187">
        <v>10.3</v>
      </c>
      <c r="AZ177" s="114" t="s">
        <v>1644</v>
      </c>
      <c r="BA177" s="6"/>
      <c r="BB177" s="6"/>
      <c r="BC177" s="6"/>
      <c r="BD177" s="6"/>
      <c r="BE177" s="6"/>
      <c r="BF177" s="6"/>
      <c r="BG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</row>
    <row r="178" spans="1:84" ht="16.5" customHeight="1">
      <c r="A178" s="90">
        <f>SUBTOTAL(103,$B$2:$B178)</f>
        <v>177</v>
      </c>
      <c r="B178" s="48" t="s">
        <v>669</v>
      </c>
      <c r="C178" s="206" t="s">
        <v>1030</v>
      </c>
      <c r="D178" s="199" t="s">
        <v>2</v>
      </c>
      <c r="E178" s="189" t="s">
        <v>542</v>
      </c>
      <c r="F178" s="198" t="s">
        <v>92</v>
      </c>
      <c r="G178" s="219" t="str">
        <f>""</f>
        <v/>
      </c>
      <c r="H178" s="8"/>
      <c r="I178" s="8"/>
      <c r="J178" s="8" t="s">
        <v>927</v>
      </c>
      <c r="K178" s="18" t="s">
        <v>631</v>
      </c>
      <c r="L178" s="11" t="s">
        <v>921</v>
      </c>
      <c r="M178" s="53"/>
      <c r="N178" s="53"/>
      <c r="O178" s="64" t="s">
        <v>631</v>
      </c>
      <c r="P178" s="169" t="s">
        <v>1431</v>
      </c>
      <c r="Q178" s="121" t="str">
        <f>""</f>
        <v/>
      </c>
      <c r="R178" s="55"/>
      <c r="S178" s="57"/>
      <c r="T178" s="147" t="str">
        <f>IF(MAX((AA178,AD178,AG178,AJ178,AM178,AP178))=AA178,"CDU",IF(MAX(AA178,AD178,AG178,AJ178,AM178,AP178)=AD178,"SPD",IF(MAX(AA178,AD178,AG178,AJ178,AM178,AP178)=AG178,"AfD",IF(MAX(AA178,AD178,AG178,AJ178,AM178,AP178)=AJ178,"Linke",IF(MAX(AA178,AD178,AG178,AJ178,AM178,AP178)=AM178,"Grüne","FDP")))))</f>
        <v>Grüne</v>
      </c>
      <c r="U178" s="148" t="str">
        <f>IF(LARGE((AA178,AD178,AG178,AJ178,AM178,AP178),2)=AA178,"CDU",IF(LARGE((AA178,AD178,AG178,AJ178,AM178,AP178),2)=AD178,"SPD",IF(LARGE((AA178,AD178,AG178,AJ178,AM178,AP178),2)=AG178,"AfD",IF(LARGE((AA178,AD178,AG178,AJ178,AM178,AP178),2)=AJ178,"Linke",IF(LARGE((AA178,AD178,AG178,AJ178,AM178,AP178),2)=AM178,"Grüne","FDP")))))</f>
        <v>SPD</v>
      </c>
      <c r="V178" s="148" t="str">
        <f>IF(LARGE((AA178,AD178,AG178,AJ178,AM178,AP178),3)=AA178,"CDU",IF(LARGE((AA178,AD178,AG178,AJ178,AM178,AP178),3)=AD178,"SPD",IF(LARGE((AA178,AD178,AG178,AJ178,AM178,AP178),3)=AG178,"AfD",IF(LARGE((AA178,AD178,AG178,AJ178,AM178,AP178),3)=AJ178,"Linke",IF(LARGE((AA178,AD178,AG178,AJ178,AM178,AP178),3)=AM178,"Grüne","FDP")))))</f>
        <v>Linke</v>
      </c>
      <c r="W178" s="148" t="str">
        <f>IF(LARGE((AA178,AD178,AG178,AJ178,AM178,AP178),4)=AA178,"CDU",IF(LARGE((AA178,AD178,AG178,AJ178,AM178,AP178),4)=AD178,"SPD",IF(LARGE((AA178,AD178,AG178,AJ178,AM178,AP178),4)=AG178,"AfD",IF(LARGE((AA178,AD178,AG178,AJ178,AM178,AP178),4)=AJ178,"Linke",IF(LARGE((AA178,AD178,AG178,AJ178,AM178,AP178),4)=AM178,"Grüne","FDP")))))</f>
        <v>CDU</v>
      </c>
      <c r="X178" s="148">
        <f>(LARGE((AA178,AD178,AG178,AJ178,AM178,AP178),1))-(LARGE((AA178,AD178,AG178,AJ178,AM178,AP178),2))</f>
        <v>7.8543372611677015E-2</v>
      </c>
      <c r="Y178" s="148">
        <f>(LARGE((AA178,AD178,AG178,AJ178,AM178,AP178),1))-(LARGE((AA178,AD178,AG178,AJ178,AM178,AP178),3))</f>
        <v>0.1636309167165968</v>
      </c>
      <c r="Z178" s="234">
        <f>(LARGE((AA178,AD178,AG178,AJ178,AM178,AP178),1))-(LARGE((AA178,AD178,AG178,AJ178,AM178,AP178),4))</f>
        <v>0.17221223620264964</v>
      </c>
      <c r="AA178" s="236">
        <v>0.13316024232740831</v>
      </c>
      <c r="AB178" s="94">
        <v>0.11206031152979344</v>
      </c>
      <c r="AC178" s="95">
        <f>IF(Tabelle1[[#This Row],[CDU ES 2021]]="","",Tabelle1[[#This Row],[CDU ES 2021]]/Tabelle1[[#This Row],[CDU ZS 2021]])</f>
        <v>1.1882908454346481</v>
      </c>
      <c r="AD178" s="97">
        <v>0.22682910591838093</v>
      </c>
      <c r="AE178" s="97">
        <v>0.21362327897406577</v>
      </c>
      <c r="AF178" s="96">
        <f>IF(Tabelle1[[#This Row],[SPD ES 2021]]="","",Tabelle1[[#This Row],[SPD ES 2021]]/Tabelle1[[#This Row],[SPD ZS 2021]])</f>
        <v>1.061818295308155</v>
      </c>
      <c r="AG178" s="99">
        <v>5.0575860462019839E-2</v>
      </c>
      <c r="AH178" s="99">
        <v>5.1416376920468826E-2</v>
      </c>
      <c r="AI178" s="98">
        <f>IF(Tabelle1[[#This Row],[AfD ES 2021]]="","",Tabelle1[[#This Row],[AfD ES 2021]]/Tabelle1[[#This Row],[AfD ZS 2021]])</f>
        <v>0.98365274823332838</v>
      </c>
      <c r="AJ178" s="100">
        <v>0.14174156181346115</v>
      </c>
      <c r="AK178" s="100">
        <v>0.13841336533283694</v>
      </c>
      <c r="AL178" s="101">
        <f>IF(Tabelle1[[#This Row],[Linke ES 2021]]="","",Tabelle1[[#This Row],[Linke ES 2021]]/Tabelle1[[#This Row],[Linke ZS 2021]])</f>
        <v>1.0240453403659469</v>
      </c>
      <c r="AM178" s="103">
        <v>0.30537247853005794</v>
      </c>
      <c r="AN178" s="103">
        <v>0.30661020216860901</v>
      </c>
      <c r="AO178" s="102">
        <f>IF(Tabelle1[[#This Row],[Grüne ES 2021]]="","",Tabelle1[[#This Row],[Grüne ES 2021]]/Tabelle1[[#This Row],[Grüne ZS 2021]])</f>
        <v>0.99596320138796157</v>
      </c>
      <c r="AP178" s="104">
        <v>6.6826442979828246E-2</v>
      </c>
      <c r="AQ178" s="105">
        <v>8.766179804413006E-2</v>
      </c>
      <c r="AR178" s="215">
        <f>IF(Tabelle1[[#This Row],[FDP ES 2021]]="","",Tabelle1[[#This Row],[FDP ES 2021]]/Tabelle1[[#This Row],[FDP ZS 2021]])</f>
        <v>0.76232115323697747</v>
      </c>
      <c r="AS178" s="214">
        <v>9579.7999999999993</v>
      </c>
      <c r="AT178" s="186">
        <v>40105</v>
      </c>
      <c r="AU178" s="186">
        <v>20972</v>
      </c>
      <c r="AV178" s="186">
        <v>10.6</v>
      </c>
      <c r="AW178" s="186">
        <v>332.9</v>
      </c>
      <c r="AX178" s="186">
        <v>7.2</v>
      </c>
      <c r="AY178" s="187">
        <v>10.3</v>
      </c>
      <c r="AZ178" s="114" t="s">
        <v>1474</v>
      </c>
      <c r="BA178" s="6"/>
      <c r="BB178" s="6"/>
      <c r="BC178" s="6"/>
      <c r="BD178" s="6"/>
      <c r="BE178" s="6"/>
      <c r="BF178" s="6"/>
      <c r="BG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</row>
    <row r="179" spans="1:84" ht="16.5" customHeight="1">
      <c r="A179" s="90">
        <f>SUBTOTAL(103,$B$2:$B179)</f>
        <v>178</v>
      </c>
      <c r="B179" s="45" t="s">
        <v>932</v>
      </c>
      <c r="C179" s="203" t="s">
        <v>665</v>
      </c>
      <c r="D179" s="199" t="s">
        <v>2</v>
      </c>
      <c r="E179" s="190" t="s">
        <v>542</v>
      </c>
      <c r="F179" s="198" t="s">
        <v>92</v>
      </c>
      <c r="G179" s="219" t="str">
        <f>""</f>
        <v/>
      </c>
      <c r="H179" s="16" t="s">
        <v>2165</v>
      </c>
      <c r="I179" s="8"/>
      <c r="J179" s="8" t="s">
        <v>924</v>
      </c>
      <c r="K179" s="16" t="s">
        <v>631</v>
      </c>
      <c r="L179" s="8" t="s">
        <v>921</v>
      </c>
      <c r="M179" s="9"/>
      <c r="N179" s="9"/>
      <c r="O179" s="63" t="s">
        <v>631</v>
      </c>
      <c r="P179" s="156" t="s">
        <v>1431</v>
      </c>
      <c r="Q179" s="121" t="str">
        <f>""</f>
        <v/>
      </c>
      <c r="R179" s="55"/>
      <c r="S179" s="57"/>
      <c r="T179" s="147" t="str">
        <f>IF(MAX((AA179,AD179,AG179,AJ179,AM179,AP179))=AA179,"CDU",IF(MAX(AA179,AD179,AG179,AJ179,AM179,AP179)=AD179,"SPD",IF(MAX(AA179,AD179,AG179,AJ179,AM179,AP179)=AG179,"AfD",IF(MAX(AA179,AD179,AG179,AJ179,AM179,AP179)=AJ179,"Linke",IF(MAX(AA179,AD179,AG179,AJ179,AM179,AP179)=AM179,"Grüne","FDP")))))</f>
        <v>Grüne</v>
      </c>
      <c r="U179" s="148" t="str">
        <f>IF(LARGE((AA179,AD179,AG179,AJ179,AM179,AP179),2)=AA179,"CDU",IF(LARGE((AA179,AD179,AG179,AJ179,AM179,AP179),2)=AD179,"SPD",IF(LARGE((AA179,AD179,AG179,AJ179,AM179,AP179),2)=AG179,"AfD",IF(LARGE((AA179,AD179,AG179,AJ179,AM179,AP179),2)=AJ179,"Linke",IF(LARGE((AA179,AD179,AG179,AJ179,AM179,AP179),2)=AM179,"Grüne","FDP")))))</f>
        <v>SPD</v>
      </c>
      <c r="V179" s="148" t="str">
        <f>IF(LARGE((AA179,AD179,AG179,AJ179,AM179,AP179),3)=AA179,"CDU",IF(LARGE((AA179,AD179,AG179,AJ179,AM179,AP179),3)=AD179,"SPD",IF(LARGE((AA179,AD179,AG179,AJ179,AM179,AP179),3)=AG179,"AfD",IF(LARGE((AA179,AD179,AG179,AJ179,AM179,AP179),3)=AJ179,"Linke",IF(LARGE((AA179,AD179,AG179,AJ179,AM179,AP179),3)=AM179,"Grüne","FDP")))))</f>
        <v>Linke</v>
      </c>
      <c r="W179" s="148" t="str">
        <f>IF(LARGE((AA179,AD179,AG179,AJ179,AM179,AP179),4)=AA179,"CDU",IF(LARGE((AA179,AD179,AG179,AJ179,AM179,AP179),4)=AD179,"SPD",IF(LARGE((AA179,AD179,AG179,AJ179,AM179,AP179),4)=AG179,"AfD",IF(LARGE((AA179,AD179,AG179,AJ179,AM179,AP179),4)=AJ179,"Linke",IF(LARGE((AA179,AD179,AG179,AJ179,AM179,AP179),4)=AM179,"Grüne","FDP")))))</f>
        <v>CDU</v>
      </c>
      <c r="X179" s="148">
        <f>(LARGE((AA179,AD179,AG179,AJ179,AM179,AP179),1))-(LARGE((AA179,AD179,AG179,AJ179,AM179,AP179),2))</f>
        <v>7.8543372611677015E-2</v>
      </c>
      <c r="Y179" s="148">
        <f>(LARGE((AA179,AD179,AG179,AJ179,AM179,AP179),1))-(LARGE((AA179,AD179,AG179,AJ179,AM179,AP179),3))</f>
        <v>0.1636309167165968</v>
      </c>
      <c r="Z179" s="234">
        <f>(LARGE((AA179,AD179,AG179,AJ179,AM179,AP179),1))-(LARGE((AA179,AD179,AG179,AJ179,AM179,AP179),4))</f>
        <v>0.17221223620264964</v>
      </c>
      <c r="AA179" s="236">
        <v>0.13316024232740831</v>
      </c>
      <c r="AB179" s="94">
        <v>0.11206031152979344</v>
      </c>
      <c r="AC179" s="95">
        <f>IF(Tabelle1[[#This Row],[CDU ES 2021]]="","",Tabelle1[[#This Row],[CDU ES 2021]]/Tabelle1[[#This Row],[CDU ZS 2021]])</f>
        <v>1.1882908454346481</v>
      </c>
      <c r="AD179" s="97">
        <v>0.22682910591838093</v>
      </c>
      <c r="AE179" s="97">
        <v>0.21362327897406577</v>
      </c>
      <c r="AF179" s="96">
        <f>IF(Tabelle1[[#This Row],[SPD ES 2021]]="","",Tabelle1[[#This Row],[SPD ES 2021]]/Tabelle1[[#This Row],[SPD ZS 2021]])</f>
        <v>1.061818295308155</v>
      </c>
      <c r="AG179" s="99">
        <v>5.0575860462019839E-2</v>
      </c>
      <c r="AH179" s="99">
        <v>5.1416376920468826E-2</v>
      </c>
      <c r="AI179" s="98">
        <f>IF(Tabelle1[[#This Row],[AfD ES 2021]]="","",Tabelle1[[#This Row],[AfD ES 2021]]/Tabelle1[[#This Row],[AfD ZS 2021]])</f>
        <v>0.98365274823332838</v>
      </c>
      <c r="AJ179" s="100">
        <v>0.14174156181346115</v>
      </c>
      <c r="AK179" s="100">
        <v>0.13841336533283694</v>
      </c>
      <c r="AL179" s="101">
        <f>IF(Tabelle1[[#This Row],[Linke ES 2021]]="","",Tabelle1[[#This Row],[Linke ES 2021]]/Tabelle1[[#This Row],[Linke ZS 2021]])</f>
        <v>1.0240453403659469</v>
      </c>
      <c r="AM179" s="103">
        <v>0.30537247853005794</v>
      </c>
      <c r="AN179" s="103">
        <v>0.30661020216860901</v>
      </c>
      <c r="AO179" s="102">
        <f>IF(Tabelle1[[#This Row],[Grüne ES 2021]]="","",Tabelle1[[#This Row],[Grüne ES 2021]]/Tabelle1[[#This Row],[Grüne ZS 2021]])</f>
        <v>0.99596320138796157</v>
      </c>
      <c r="AP179" s="104">
        <v>6.6826442979828246E-2</v>
      </c>
      <c r="AQ179" s="105">
        <v>8.766179804413006E-2</v>
      </c>
      <c r="AR179" s="215">
        <f>IF(Tabelle1[[#This Row],[FDP ES 2021]]="","",Tabelle1[[#This Row],[FDP ES 2021]]/Tabelle1[[#This Row],[FDP ZS 2021]])</f>
        <v>0.76232115323697747</v>
      </c>
      <c r="AS179" s="214">
        <v>9579.7999999999993</v>
      </c>
      <c r="AT179" s="186">
        <v>40105</v>
      </c>
      <c r="AU179" s="186">
        <v>20972</v>
      </c>
      <c r="AV179" s="186">
        <v>10.6</v>
      </c>
      <c r="AW179" s="186">
        <v>332.9</v>
      </c>
      <c r="AX179" s="186">
        <v>7.2</v>
      </c>
      <c r="AY179" s="187">
        <v>10.3</v>
      </c>
      <c r="AZ179" s="114" t="s">
        <v>1599</v>
      </c>
      <c r="BA179" s="6"/>
      <c r="BB179" s="6"/>
      <c r="BC179" s="6"/>
      <c r="BD179" s="6"/>
      <c r="BE179" s="6"/>
      <c r="BF179" s="6"/>
      <c r="BG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</row>
    <row r="180" spans="1:84" ht="16.5" customHeight="1">
      <c r="A180" s="90">
        <f>SUBTOTAL(103,$B$2:$B180)</f>
        <v>179</v>
      </c>
      <c r="B180" s="47" t="s">
        <v>751</v>
      </c>
      <c r="C180" s="205" t="s">
        <v>1031</v>
      </c>
      <c r="D180" s="199" t="s">
        <v>2</v>
      </c>
      <c r="E180" s="189" t="s">
        <v>542</v>
      </c>
      <c r="F180" s="198" t="s">
        <v>92</v>
      </c>
      <c r="G180" s="219" t="str">
        <f>""</f>
        <v/>
      </c>
      <c r="H180" s="8"/>
      <c r="I180" s="8"/>
      <c r="J180" s="8" t="s">
        <v>927</v>
      </c>
      <c r="K180" s="11"/>
      <c r="L180" s="11" t="s">
        <v>922</v>
      </c>
      <c r="M180" s="53"/>
      <c r="N180" s="53"/>
      <c r="O180" s="9"/>
      <c r="P180" s="174" t="s">
        <v>1431</v>
      </c>
      <c r="Q180" s="121" t="str">
        <f>""</f>
        <v/>
      </c>
      <c r="R180" s="55"/>
      <c r="S180" s="57"/>
      <c r="T180" s="147" t="str">
        <f>IF(MAX((AA180,AD180,AG180,AJ180,AM180,AP180))=AA180,"CDU",IF(MAX(AA180,AD180,AG180,AJ180,AM180,AP180)=AD180,"SPD",IF(MAX(AA180,AD180,AG180,AJ180,AM180,AP180)=AG180,"AfD",IF(MAX(AA180,AD180,AG180,AJ180,AM180,AP180)=AJ180,"Linke",IF(MAX(AA180,AD180,AG180,AJ180,AM180,AP180)=AM180,"Grüne","FDP")))))</f>
        <v>Grüne</v>
      </c>
      <c r="U180" s="148" t="str">
        <f>IF(LARGE((AA180,AD180,AG180,AJ180,AM180,AP180),2)=AA180,"CDU",IF(LARGE((AA180,AD180,AG180,AJ180,AM180,AP180),2)=AD180,"SPD",IF(LARGE((AA180,AD180,AG180,AJ180,AM180,AP180),2)=AG180,"AfD",IF(LARGE((AA180,AD180,AG180,AJ180,AM180,AP180),2)=AJ180,"Linke",IF(LARGE((AA180,AD180,AG180,AJ180,AM180,AP180),2)=AM180,"Grüne","FDP")))))</f>
        <v>SPD</v>
      </c>
      <c r="V180" s="148" t="str">
        <f>IF(LARGE((AA180,AD180,AG180,AJ180,AM180,AP180),3)=AA180,"CDU",IF(LARGE((AA180,AD180,AG180,AJ180,AM180,AP180),3)=AD180,"SPD",IF(LARGE((AA180,AD180,AG180,AJ180,AM180,AP180),3)=AG180,"AfD",IF(LARGE((AA180,AD180,AG180,AJ180,AM180,AP180),3)=AJ180,"Linke",IF(LARGE((AA180,AD180,AG180,AJ180,AM180,AP180),3)=AM180,"Grüne","FDP")))))</f>
        <v>Linke</v>
      </c>
      <c r="W180" s="148" t="str">
        <f>IF(LARGE((AA180,AD180,AG180,AJ180,AM180,AP180),4)=AA180,"CDU",IF(LARGE((AA180,AD180,AG180,AJ180,AM180,AP180),4)=AD180,"SPD",IF(LARGE((AA180,AD180,AG180,AJ180,AM180,AP180),4)=AG180,"AfD",IF(LARGE((AA180,AD180,AG180,AJ180,AM180,AP180),4)=AJ180,"Linke",IF(LARGE((AA180,AD180,AG180,AJ180,AM180,AP180),4)=AM180,"Grüne","FDP")))))</f>
        <v>CDU</v>
      </c>
      <c r="X180" s="148">
        <f>(LARGE((AA180,AD180,AG180,AJ180,AM180,AP180),1))-(LARGE((AA180,AD180,AG180,AJ180,AM180,AP180),2))</f>
        <v>7.8543372611677015E-2</v>
      </c>
      <c r="Y180" s="148">
        <f>(LARGE((AA180,AD180,AG180,AJ180,AM180,AP180),1))-(LARGE((AA180,AD180,AG180,AJ180,AM180,AP180),3))</f>
        <v>0.1636309167165968</v>
      </c>
      <c r="Z180" s="234">
        <f>(LARGE((AA180,AD180,AG180,AJ180,AM180,AP180),1))-(LARGE((AA180,AD180,AG180,AJ180,AM180,AP180),4))</f>
        <v>0.17221223620264964</v>
      </c>
      <c r="AA180" s="236">
        <v>0.13316024232740831</v>
      </c>
      <c r="AB180" s="94">
        <v>0.11206031152979344</v>
      </c>
      <c r="AC180" s="95">
        <f>IF(Tabelle1[[#This Row],[CDU ES 2021]]="","",Tabelle1[[#This Row],[CDU ES 2021]]/Tabelle1[[#This Row],[CDU ZS 2021]])</f>
        <v>1.1882908454346481</v>
      </c>
      <c r="AD180" s="97">
        <v>0.22682910591838093</v>
      </c>
      <c r="AE180" s="97">
        <v>0.21362327897406577</v>
      </c>
      <c r="AF180" s="96">
        <f>IF(Tabelle1[[#This Row],[SPD ES 2021]]="","",Tabelle1[[#This Row],[SPD ES 2021]]/Tabelle1[[#This Row],[SPD ZS 2021]])</f>
        <v>1.061818295308155</v>
      </c>
      <c r="AG180" s="99">
        <v>5.0575860462019839E-2</v>
      </c>
      <c r="AH180" s="99">
        <v>5.1416376920468826E-2</v>
      </c>
      <c r="AI180" s="98">
        <f>IF(Tabelle1[[#This Row],[AfD ES 2021]]="","",Tabelle1[[#This Row],[AfD ES 2021]]/Tabelle1[[#This Row],[AfD ZS 2021]])</f>
        <v>0.98365274823332838</v>
      </c>
      <c r="AJ180" s="100">
        <v>0.14174156181346115</v>
      </c>
      <c r="AK180" s="100">
        <v>0.13841336533283694</v>
      </c>
      <c r="AL180" s="101">
        <f>IF(Tabelle1[[#This Row],[Linke ES 2021]]="","",Tabelle1[[#This Row],[Linke ES 2021]]/Tabelle1[[#This Row],[Linke ZS 2021]])</f>
        <v>1.0240453403659469</v>
      </c>
      <c r="AM180" s="103">
        <v>0.30537247853005794</v>
      </c>
      <c r="AN180" s="103">
        <v>0.30661020216860901</v>
      </c>
      <c r="AO180" s="102">
        <f>IF(Tabelle1[[#This Row],[Grüne ES 2021]]="","",Tabelle1[[#This Row],[Grüne ES 2021]]/Tabelle1[[#This Row],[Grüne ZS 2021]])</f>
        <v>0.99596320138796157</v>
      </c>
      <c r="AP180" s="104">
        <v>6.6826442979828246E-2</v>
      </c>
      <c r="AQ180" s="105">
        <v>8.766179804413006E-2</v>
      </c>
      <c r="AR180" s="215">
        <f>IF(Tabelle1[[#This Row],[FDP ES 2021]]="","",Tabelle1[[#This Row],[FDP ES 2021]]/Tabelle1[[#This Row],[FDP ZS 2021]])</f>
        <v>0.76232115323697747</v>
      </c>
      <c r="AS180" s="214">
        <v>9579.7999999999993</v>
      </c>
      <c r="AT180" s="186">
        <v>40105</v>
      </c>
      <c r="AU180" s="186">
        <v>20972</v>
      </c>
      <c r="AV180" s="186">
        <v>10.6</v>
      </c>
      <c r="AW180" s="186">
        <v>332.9</v>
      </c>
      <c r="AX180" s="186">
        <v>7.2</v>
      </c>
      <c r="AY180" s="187">
        <v>10.3</v>
      </c>
      <c r="AZ180" s="114" t="s">
        <v>2146</v>
      </c>
      <c r="BA180" s="6"/>
      <c r="BB180" s="6"/>
      <c r="BC180" s="6"/>
      <c r="BD180" s="6"/>
      <c r="BE180" s="6"/>
      <c r="BF180" s="6"/>
      <c r="BG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</row>
    <row r="181" spans="1:84" ht="16.5" customHeight="1">
      <c r="A181" s="90">
        <f>SUBTOTAL(103,$B$2:$B181)</f>
        <v>180</v>
      </c>
      <c r="B181" s="47" t="s">
        <v>751</v>
      </c>
      <c r="C181" s="205" t="s">
        <v>1032</v>
      </c>
      <c r="D181" s="199" t="s">
        <v>2</v>
      </c>
      <c r="E181" s="189" t="s">
        <v>541</v>
      </c>
      <c r="F181" s="222" t="s">
        <v>93</v>
      </c>
      <c r="G181" s="219" t="str">
        <f>""</f>
        <v/>
      </c>
      <c r="H181" s="8"/>
      <c r="I181" s="8"/>
      <c r="J181" s="8" t="s">
        <v>927</v>
      </c>
      <c r="K181" s="11"/>
      <c r="L181" s="11" t="s">
        <v>922</v>
      </c>
      <c r="M181" s="53"/>
      <c r="N181" s="53"/>
      <c r="O181" s="9"/>
      <c r="P181" s="174" t="s">
        <v>1406</v>
      </c>
      <c r="Q181" s="121" t="str">
        <f>""</f>
        <v/>
      </c>
      <c r="R181" s="55"/>
      <c r="S181" s="57"/>
      <c r="T181" s="147" t="str">
        <f>IF(MAX((AA181,AD181,AG181,AJ181,AM181,AP181))=AA181,"CDU",IF(MAX(AA181,AD181,AG181,AJ181,AM181,AP181)=AD181,"SPD",IF(MAX(AA181,AD181,AG181,AJ181,AM181,AP181)=AG181,"AfD",IF(MAX(AA181,AD181,AG181,AJ181,AM181,AP181)=AJ181,"Linke",IF(MAX(AA181,AD181,AG181,AJ181,AM181,AP181)=AM181,"Grüne","FDP")))))</f>
        <v>Grüne</v>
      </c>
      <c r="U181" s="148" t="str">
        <f>IF(LARGE((AA181,AD181,AG181,AJ181,AM181,AP181),2)=AA181,"CDU",IF(LARGE((AA181,AD181,AG181,AJ181,AM181,AP181),2)=AD181,"SPD",IF(LARGE((AA181,AD181,AG181,AJ181,AM181,AP181),2)=AG181,"AfD",IF(LARGE((AA181,AD181,AG181,AJ181,AM181,AP181),2)=AJ181,"Linke",IF(LARGE((AA181,AD181,AG181,AJ181,AM181,AP181),2)=AM181,"Grüne","FDP")))))</f>
        <v>SPD</v>
      </c>
      <c r="V181" s="148" t="str">
        <f>IF(LARGE((AA181,AD181,AG181,AJ181,AM181,AP181),3)=AA181,"CDU",IF(LARGE((AA181,AD181,AG181,AJ181,AM181,AP181),3)=AD181,"SPD",IF(LARGE((AA181,AD181,AG181,AJ181,AM181,AP181),3)=AG181,"AfD",IF(LARGE((AA181,AD181,AG181,AJ181,AM181,AP181),3)=AJ181,"Linke",IF(LARGE((AA181,AD181,AG181,AJ181,AM181,AP181),3)=AM181,"Grüne","FDP")))))</f>
        <v>Linke</v>
      </c>
      <c r="W181" s="148" t="str">
        <f>IF(LARGE((AA181,AD181,AG181,AJ181,AM181,AP181),4)=AA181,"CDU",IF(LARGE((AA181,AD181,AG181,AJ181,AM181,AP181),4)=AD181,"SPD",IF(LARGE((AA181,AD181,AG181,AJ181,AM181,AP181),4)=AG181,"AfD",IF(LARGE((AA181,AD181,AG181,AJ181,AM181,AP181),4)=AJ181,"Linke",IF(LARGE((AA181,AD181,AG181,AJ181,AM181,AP181),4)=AM181,"Grüne","FDP")))))</f>
        <v>CDU</v>
      </c>
      <c r="X181" s="148">
        <f>(LARGE((AA181,AD181,AG181,AJ181,AM181,AP181),1))-(LARGE((AA181,AD181,AG181,AJ181,AM181,AP181),2))</f>
        <v>3.9921803784608939E-2</v>
      </c>
      <c r="Y181" s="148">
        <f>(LARGE((AA181,AD181,AG181,AJ181,AM181,AP181),1))-(LARGE((AA181,AD181,AG181,AJ181,AM181,AP181),3))</f>
        <v>9.2484596883133985E-2</v>
      </c>
      <c r="Z181" s="234">
        <f>(LARGE((AA181,AD181,AG181,AJ181,AM181,AP181),1))-(LARGE((AA181,AD181,AG181,AJ181,AM181,AP181),4))</f>
        <v>0.12825497237872446</v>
      </c>
      <c r="AA181" s="236">
        <v>0.12654717582067587</v>
      </c>
      <c r="AB181" s="94">
        <v>0.11670431616808492</v>
      </c>
      <c r="AC181" s="95">
        <f>IF(Tabelle1[[#This Row],[CDU ES 2021]]="","",Tabelle1[[#This Row],[CDU ES 2021]]/Tabelle1[[#This Row],[CDU ZS 2021]])</f>
        <v>1.0843401510396122</v>
      </c>
      <c r="AD181" s="97">
        <v>0.2148803444147914</v>
      </c>
      <c r="AE181" s="97">
        <v>0.22027151504517939</v>
      </c>
      <c r="AF181" s="96">
        <f>IF(Tabelle1[[#This Row],[SPD ES 2021]]="","",Tabelle1[[#This Row],[SPD ES 2021]]/Tabelle1[[#This Row],[SPD ZS 2021]])</f>
        <v>0.97552488514330948</v>
      </c>
      <c r="AG181" s="99">
        <v>8.9189812526770121E-2</v>
      </c>
      <c r="AH181" s="99">
        <v>8.7518641986139137E-2</v>
      </c>
      <c r="AI181" s="98">
        <f>IF(Tabelle1[[#This Row],[AfD ES 2021]]="","",Tabelle1[[#This Row],[AfD ES 2021]]/Tabelle1[[#This Row],[AfD ZS 2021]])</f>
        <v>1.0190950236738781</v>
      </c>
      <c r="AJ181" s="100">
        <v>0.16231755131626635</v>
      </c>
      <c r="AK181" s="100">
        <v>0.13803842442319503</v>
      </c>
      <c r="AL181" s="101">
        <f>IF(Tabelle1[[#This Row],[Linke ES 2021]]="","",Tabelle1[[#This Row],[Linke ES 2021]]/Tabelle1[[#This Row],[Linke ZS 2021]])</f>
        <v>1.1758867286012837</v>
      </c>
      <c r="AM181" s="103">
        <v>0.25480214819940034</v>
      </c>
      <c r="AN181" s="103">
        <v>0.2638992455478551</v>
      </c>
      <c r="AO181" s="102">
        <f>IF(Tabelle1[[#This Row],[Grüne ES 2021]]="","",Tabelle1[[#This Row],[Grüne ES 2021]]/Tabelle1[[#This Row],[Grüne ZS 2021]])</f>
        <v>0.96552814188775271</v>
      </c>
      <c r="AP181" s="104">
        <v>6.8723710366489846E-2</v>
      </c>
      <c r="AQ181" s="105">
        <v>8.032502851127292E-2</v>
      </c>
      <c r="AR181" s="215">
        <f>IF(Tabelle1[[#This Row],[FDP ES 2021]]="","",Tabelle1[[#This Row],[FDP ES 2021]]/Tabelle1[[#This Row],[FDP ZS 2021]])</f>
        <v>0.85557032023767121</v>
      </c>
      <c r="AS181" s="214">
        <v>3409.9</v>
      </c>
      <c r="AT181" s="186">
        <v>40105</v>
      </c>
      <c r="AU181" s="186">
        <v>20972</v>
      </c>
      <c r="AV181" s="186">
        <v>10.6</v>
      </c>
      <c r="AW181" s="186">
        <v>332.9</v>
      </c>
      <c r="AX181" s="186">
        <v>7.2</v>
      </c>
      <c r="AY181" s="187">
        <v>10.3</v>
      </c>
      <c r="AZ181" s="114" t="s">
        <v>1780</v>
      </c>
      <c r="BA181" s="6"/>
      <c r="BB181" s="6"/>
      <c r="BC181" s="6"/>
      <c r="BD181" s="6"/>
      <c r="BE181" s="6"/>
      <c r="BF181" s="6"/>
      <c r="BG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</row>
    <row r="182" spans="1:84" ht="16.5" customHeight="1">
      <c r="A182" s="90">
        <f>SUBTOTAL(103,$B$2:$B182)</f>
        <v>181</v>
      </c>
      <c r="B182" s="46" t="s">
        <v>930</v>
      </c>
      <c r="C182" s="204" t="s">
        <v>1033</v>
      </c>
      <c r="D182" s="199" t="s">
        <v>2</v>
      </c>
      <c r="E182" s="189" t="s">
        <v>541</v>
      </c>
      <c r="F182" s="222" t="s">
        <v>93</v>
      </c>
      <c r="G182" s="224" t="s">
        <v>2167</v>
      </c>
      <c r="H182" s="8"/>
      <c r="I182" s="8"/>
      <c r="J182" s="8" t="s">
        <v>927</v>
      </c>
      <c r="K182" s="11"/>
      <c r="L182" s="11" t="s">
        <v>922</v>
      </c>
      <c r="M182" s="53"/>
      <c r="N182" s="53"/>
      <c r="O182" s="9"/>
      <c r="P182" s="166" t="s">
        <v>1406</v>
      </c>
      <c r="Q182" s="121" t="str">
        <f>""</f>
        <v/>
      </c>
      <c r="R182" s="55"/>
      <c r="S182" s="57"/>
      <c r="T182" s="147" t="str">
        <f>IF(MAX((AA182,AD182,AG182,AJ182,AM182,AP182))=AA182,"CDU",IF(MAX(AA182,AD182,AG182,AJ182,AM182,AP182)=AD182,"SPD",IF(MAX(AA182,AD182,AG182,AJ182,AM182,AP182)=AG182,"AfD",IF(MAX(AA182,AD182,AG182,AJ182,AM182,AP182)=AJ182,"Linke",IF(MAX(AA182,AD182,AG182,AJ182,AM182,AP182)=AM182,"Grüne","FDP")))))</f>
        <v>Grüne</v>
      </c>
      <c r="U182" s="148" t="str">
        <f>IF(LARGE((AA182,AD182,AG182,AJ182,AM182,AP182),2)=AA182,"CDU",IF(LARGE((AA182,AD182,AG182,AJ182,AM182,AP182),2)=AD182,"SPD",IF(LARGE((AA182,AD182,AG182,AJ182,AM182,AP182),2)=AG182,"AfD",IF(LARGE((AA182,AD182,AG182,AJ182,AM182,AP182),2)=AJ182,"Linke",IF(LARGE((AA182,AD182,AG182,AJ182,AM182,AP182),2)=AM182,"Grüne","FDP")))))</f>
        <v>SPD</v>
      </c>
      <c r="V182" s="148" t="str">
        <f>IF(LARGE((AA182,AD182,AG182,AJ182,AM182,AP182),3)=AA182,"CDU",IF(LARGE((AA182,AD182,AG182,AJ182,AM182,AP182),3)=AD182,"SPD",IF(LARGE((AA182,AD182,AG182,AJ182,AM182,AP182),3)=AG182,"AfD",IF(LARGE((AA182,AD182,AG182,AJ182,AM182,AP182),3)=AJ182,"Linke",IF(LARGE((AA182,AD182,AG182,AJ182,AM182,AP182),3)=AM182,"Grüne","FDP")))))</f>
        <v>Linke</v>
      </c>
      <c r="W182" s="148" t="str">
        <f>IF(LARGE((AA182,AD182,AG182,AJ182,AM182,AP182),4)=AA182,"CDU",IF(LARGE((AA182,AD182,AG182,AJ182,AM182,AP182),4)=AD182,"SPD",IF(LARGE((AA182,AD182,AG182,AJ182,AM182,AP182),4)=AG182,"AfD",IF(LARGE((AA182,AD182,AG182,AJ182,AM182,AP182),4)=AJ182,"Linke",IF(LARGE((AA182,AD182,AG182,AJ182,AM182,AP182),4)=AM182,"Grüne","FDP")))))</f>
        <v>CDU</v>
      </c>
      <c r="X182" s="148">
        <f>(LARGE((AA182,AD182,AG182,AJ182,AM182,AP182),1))-(LARGE((AA182,AD182,AG182,AJ182,AM182,AP182),2))</f>
        <v>3.9921803784608939E-2</v>
      </c>
      <c r="Y182" s="148">
        <f>(LARGE((AA182,AD182,AG182,AJ182,AM182,AP182),1))-(LARGE((AA182,AD182,AG182,AJ182,AM182,AP182),3))</f>
        <v>9.2484596883133985E-2</v>
      </c>
      <c r="Z182" s="234">
        <f>(LARGE((AA182,AD182,AG182,AJ182,AM182,AP182),1))-(LARGE((AA182,AD182,AG182,AJ182,AM182,AP182),4))</f>
        <v>0.12825497237872446</v>
      </c>
      <c r="AA182" s="236">
        <v>0.12654717582067587</v>
      </c>
      <c r="AB182" s="94">
        <v>0.11670431616808492</v>
      </c>
      <c r="AC182" s="95">
        <f>IF(Tabelle1[[#This Row],[CDU ES 2021]]="","",Tabelle1[[#This Row],[CDU ES 2021]]/Tabelle1[[#This Row],[CDU ZS 2021]])</f>
        <v>1.0843401510396122</v>
      </c>
      <c r="AD182" s="97">
        <v>0.2148803444147914</v>
      </c>
      <c r="AE182" s="97">
        <v>0.22027151504517939</v>
      </c>
      <c r="AF182" s="96">
        <f>IF(Tabelle1[[#This Row],[SPD ES 2021]]="","",Tabelle1[[#This Row],[SPD ES 2021]]/Tabelle1[[#This Row],[SPD ZS 2021]])</f>
        <v>0.97552488514330948</v>
      </c>
      <c r="AG182" s="99">
        <v>8.9189812526770121E-2</v>
      </c>
      <c r="AH182" s="99">
        <v>8.7518641986139137E-2</v>
      </c>
      <c r="AI182" s="98">
        <f>IF(Tabelle1[[#This Row],[AfD ES 2021]]="","",Tabelle1[[#This Row],[AfD ES 2021]]/Tabelle1[[#This Row],[AfD ZS 2021]])</f>
        <v>1.0190950236738781</v>
      </c>
      <c r="AJ182" s="100">
        <v>0.16231755131626635</v>
      </c>
      <c r="AK182" s="100">
        <v>0.13803842442319503</v>
      </c>
      <c r="AL182" s="101">
        <f>IF(Tabelle1[[#This Row],[Linke ES 2021]]="","",Tabelle1[[#This Row],[Linke ES 2021]]/Tabelle1[[#This Row],[Linke ZS 2021]])</f>
        <v>1.1758867286012837</v>
      </c>
      <c r="AM182" s="103">
        <v>0.25480214819940034</v>
      </c>
      <c r="AN182" s="103">
        <v>0.2638992455478551</v>
      </c>
      <c r="AO182" s="102">
        <f>IF(Tabelle1[[#This Row],[Grüne ES 2021]]="","",Tabelle1[[#This Row],[Grüne ES 2021]]/Tabelle1[[#This Row],[Grüne ZS 2021]])</f>
        <v>0.96552814188775271</v>
      </c>
      <c r="AP182" s="104">
        <v>6.8723710366489846E-2</v>
      </c>
      <c r="AQ182" s="105">
        <v>8.032502851127292E-2</v>
      </c>
      <c r="AR182" s="215">
        <f>IF(Tabelle1[[#This Row],[FDP ES 2021]]="","",Tabelle1[[#This Row],[FDP ES 2021]]/Tabelle1[[#This Row],[FDP ZS 2021]])</f>
        <v>0.85557032023767121</v>
      </c>
      <c r="AS182" s="214">
        <v>3409.9</v>
      </c>
      <c r="AT182" s="186">
        <v>40105</v>
      </c>
      <c r="AU182" s="186">
        <v>20972</v>
      </c>
      <c r="AV182" s="186">
        <v>10.6</v>
      </c>
      <c r="AW182" s="186">
        <v>332.9</v>
      </c>
      <c r="AX182" s="186">
        <v>7.2</v>
      </c>
      <c r="AY182" s="187">
        <v>10.3</v>
      </c>
      <c r="AZ182" s="114" t="s">
        <v>1881</v>
      </c>
      <c r="BA182" s="6"/>
      <c r="BB182" s="6"/>
      <c r="BC182" s="6"/>
      <c r="BD182" s="6"/>
      <c r="BE182" s="6"/>
      <c r="BF182" s="6"/>
      <c r="BG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</row>
    <row r="183" spans="1:84" ht="16.5" customHeight="1">
      <c r="A183" s="90">
        <f>SUBTOTAL(103,$B$2:$B183)</f>
        <v>182</v>
      </c>
      <c r="B183" s="45" t="s">
        <v>932</v>
      </c>
      <c r="C183" s="203" t="s">
        <v>754</v>
      </c>
      <c r="D183" s="200" t="s">
        <v>2</v>
      </c>
      <c r="E183" s="188" t="s">
        <v>541</v>
      </c>
      <c r="F183" s="222" t="s">
        <v>93</v>
      </c>
      <c r="G183" s="219" t="str">
        <f>""</f>
        <v/>
      </c>
      <c r="H183" s="16" t="s">
        <v>2175</v>
      </c>
      <c r="I183" s="43" t="s">
        <v>2175</v>
      </c>
      <c r="J183" s="8" t="s">
        <v>924</v>
      </c>
      <c r="K183" s="10"/>
      <c r="L183" s="10" t="s">
        <v>922</v>
      </c>
      <c r="M183" s="67"/>
      <c r="N183" s="67"/>
      <c r="O183" s="59"/>
      <c r="P183" s="156" t="s">
        <v>1406</v>
      </c>
      <c r="Q183" s="121" t="str">
        <f>""</f>
        <v/>
      </c>
      <c r="R183" s="84" t="s">
        <v>631</v>
      </c>
      <c r="S183" s="78" t="s">
        <v>615</v>
      </c>
      <c r="T183" s="147" t="str">
        <f>IF(MAX((AA183,AD183,AG183,AJ183,AM183,AP183))=AA183,"CDU",IF(MAX(AA183,AD183,AG183,AJ183,AM183,AP183)=AD183,"SPD",IF(MAX(AA183,AD183,AG183,AJ183,AM183,AP183)=AG183,"AfD",IF(MAX(AA183,AD183,AG183,AJ183,AM183,AP183)=AJ183,"Linke",IF(MAX(AA183,AD183,AG183,AJ183,AM183,AP183)=AM183,"Grüne","FDP")))))</f>
        <v>Grüne</v>
      </c>
      <c r="U183" s="148" t="str">
        <f>IF(LARGE((AA183,AD183,AG183,AJ183,AM183,AP183),2)=AA183,"CDU",IF(LARGE((AA183,AD183,AG183,AJ183,AM183,AP183),2)=AD183,"SPD",IF(LARGE((AA183,AD183,AG183,AJ183,AM183,AP183),2)=AG183,"AfD",IF(LARGE((AA183,AD183,AG183,AJ183,AM183,AP183),2)=AJ183,"Linke",IF(LARGE((AA183,AD183,AG183,AJ183,AM183,AP183),2)=AM183,"Grüne","FDP")))))</f>
        <v>SPD</v>
      </c>
      <c r="V183" s="148" t="str">
        <f>IF(LARGE((AA183,AD183,AG183,AJ183,AM183,AP183),3)=AA183,"CDU",IF(LARGE((AA183,AD183,AG183,AJ183,AM183,AP183),3)=AD183,"SPD",IF(LARGE((AA183,AD183,AG183,AJ183,AM183,AP183),3)=AG183,"AfD",IF(LARGE((AA183,AD183,AG183,AJ183,AM183,AP183),3)=AJ183,"Linke",IF(LARGE((AA183,AD183,AG183,AJ183,AM183,AP183),3)=AM183,"Grüne","FDP")))))</f>
        <v>Linke</v>
      </c>
      <c r="W183" s="148" t="str">
        <f>IF(LARGE((AA183,AD183,AG183,AJ183,AM183,AP183),4)=AA183,"CDU",IF(LARGE((AA183,AD183,AG183,AJ183,AM183,AP183),4)=AD183,"SPD",IF(LARGE((AA183,AD183,AG183,AJ183,AM183,AP183),4)=AG183,"AfD",IF(LARGE((AA183,AD183,AG183,AJ183,AM183,AP183),4)=AJ183,"Linke",IF(LARGE((AA183,AD183,AG183,AJ183,AM183,AP183),4)=AM183,"Grüne","FDP")))))</f>
        <v>CDU</v>
      </c>
      <c r="X183" s="148">
        <f>(LARGE((AA183,AD183,AG183,AJ183,AM183,AP183),1))-(LARGE((AA183,AD183,AG183,AJ183,AM183,AP183),2))</f>
        <v>3.9921803784608939E-2</v>
      </c>
      <c r="Y183" s="148">
        <f>(LARGE((AA183,AD183,AG183,AJ183,AM183,AP183),1))-(LARGE((AA183,AD183,AG183,AJ183,AM183,AP183),3))</f>
        <v>9.2484596883133985E-2</v>
      </c>
      <c r="Z183" s="234">
        <f>(LARGE((AA183,AD183,AG183,AJ183,AM183,AP183),1))-(LARGE((AA183,AD183,AG183,AJ183,AM183,AP183),4))</f>
        <v>0.12825497237872446</v>
      </c>
      <c r="AA183" s="236">
        <v>0.12654717582067587</v>
      </c>
      <c r="AB183" s="94">
        <v>0.11670431616808492</v>
      </c>
      <c r="AC183" s="95">
        <f>IF(Tabelle1[[#This Row],[CDU ES 2021]]="","",Tabelle1[[#This Row],[CDU ES 2021]]/Tabelle1[[#This Row],[CDU ZS 2021]])</f>
        <v>1.0843401510396122</v>
      </c>
      <c r="AD183" s="97">
        <v>0.2148803444147914</v>
      </c>
      <c r="AE183" s="97">
        <v>0.22027151504517939</v>
      </c>
      <c r="AF183" s="96">
        <f>IF(Tabelle1[[#This Row],[SPD ES 2021]]="","",Tabelle1[[#This Row],[SPD ES 2021]]/Tabelle1[[#This Row],[SPD ZS 2021]])</f>
        <v>0.97552488514330948</v>
      </c>
      <c r="AG183" s="99">
        <v>8.9189812526770121E-2</v>
      </c>
      <c r="AH183" s="99">
        <v>8.7518641986139137E-2</v>
      </c>
      <c r="AI183" s="98">
        <f>IF(Tabelle1[[#This Row],[AfD ES 2021]]="","",Tabelle1[[#This Row],[AfD ES 2021]]/Tabelle1[[#This Row],[AfD ZS 2021]])</f>
        <v>1.0190950236738781</v>
      </c>
      <c r="AJ183" s="100">
        <v>0.16231755131626635</v>
      </c>
      <c r="AK183" s="100">
        <v>0.13803842442319503</v>
      </c>
      <c r="AL183" s="101">
        <f>IF(Tabelle1[[#This Row],[Linke ES 2021]]="","",Tabelle1[[#This Row],[Linke ES 2021]]/Tabelle1[[#This Row],[Linke ZS 2021]])</f>
        <v>1.1758867286012837</v>
      </c>
      <c r="AM183" s="103">
        <v>0.25480214819940034</v>
      </c>
      <c r="AN183" s="103">
        <v>0.2638992455478551</v>
      </c>
      <c r="AO183" s="102">
        <f>IF(Tabelle1[[#This Row],[Grüne ES 2021]]="","",Tabelle1[[#This Row],[Grüne ES 2021]]/Tabelle1[[#This Row],[Grüne ZS 2021]])</f>
        <v>0.96552814188775271</v>
      </c>
      <c r="AP183" s="104">
        <v>6.8723710366489846E-2</v>
      </c>
      <c r="AQ183" s="105">
        <v>8.032502851127292E-2</v>
      </c>
      <c r="AR183" s="215">
        <f>IF(Tabelle1[[#This Row],[FDP ES 2021]]="","",Tabelle1[[#This Row],[FDP ES 2021]]/Tabelle1[[#This Row],[FDP ZS 2021]])</f>
        <v>0.85557032023767121</v>
      </c>
      <c r="AS183" s="214">
        <v>3409.9</v>
      </c>
      <c r="AT183" s="186">
        <v>40105</v>
      </c>
      <c r="AU183" s="186">
        <v>20972</v>
      </c>
      <c r="AV183" s="186">
        <v>10.6</v>
      </c>
      <c r="AW183" s="186">
        <v>332.9</v>
      </c>
      <c r="AX183" s="186">
        <v>7.2</v>
      </c>
      <c r="AY183" s="187">
        <v>10.3</v>
      </c>
      <c r="AZ183" s="114" t="s">
        <v>1786</v>
      </c>
      <c r="BA183" s="6"/>
      <c r="BB183" s="6"/>
      <c r="BC183" s="6"/>
      <c r="BD183" s="6"/>
      <c r="BE183" s="6"/>
      <c r="BF183" s="6"/>
      <c r="BG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</row>
    <row r="184" spans="1:84" ht="16.5" customHeight="1">
      <c r="A184" s="90">
        <f>SUBTOTAL(103,$B$2:$B184)</f>
        <v>183</v>
      </c>
      <c r="B184" s="44" t="s">
        <v>697</v>
      </c>
      <c r="C184" s="201" t="s">
        <v>755</v>
      </c>
      <c r="D184" s="199" t="s">
        <v>2</v>
      </c>
      <c r="E184" s="190" t="s">
        <v>540</v>
      </c>
      <c r="F184" s="198" t="s">
        <v>94</v>
      </c>
      <c r="G184" s="219" t="str">
        <f>""</f>
        <v/>
      </c>
      <c r="H184" s="8"/>
      <c r="I184" s="8"/>
      <c r="J184" s="8" t="s">
        <v>924</v>
      </c>
      <c r="K184" s="8"/>
      <c r="L184" s="8" t="s">
        <v>922</v>
      </c>
      <c r="M184" s="53"/>
      <c r="N184" s="53"/>
      <c r="O184" s="9"/>
      <c r="P184" s="159" t="s">
        <v>1406</v>
      </c>
      <c r="Q184" s="121" t="str">
        <f>""</f>
        <v/>
      </c>
      <c r="R184" s="55"/>
      <c r="S184" s="57"/>
      <c r="T184" s="147" t="str">
        <f>IF(MAX((AA184,AD184,AG184,AJ184,AM184,AP184))=AA184,"CDU",IF(MAX(AA184,AD184,AG184,AJ184,AM184,AP184)=AD184,"SPD",IF(MAX(AA184,AD184,AG184,AJ184,AM184,AP184)=AG184,"AfD",IF(MAX(AA184,AD184,AG184,AJ184,AM184,AP184)=AJ184,"Linke",IF(MAX(AA184,AD184,AG184,AJ184,AM184,AP184)=AM184,"Grüne","FDP")))))</f>
        <v>CDU</v>
      </c>
      <c r="U184" s="148" t="str">
        <f>IF(LARGE((AA184,AD184,AG184,AJ184,AM184,AP184),2)=AA184,"CDU",IF(LARGE((AA184,AD184,AG184,AJ184,AM184,AP184),2)=AD184,"SPD",IF(LARGE((AA184,AD184,AG184,AJ184,AM184,AP184),2)=AG184,"AfD",IF(LARGE((AA184,AD184,AG184,AJ184,AM184,AP184),2)=AJ184,"Linke",IF(LARGE((AA184,AD184,AG184,AJ184,AM184,AP184),2)=AM184,"Grüne","FDP")))))</f>
        <v>SPD</v>
      </c>
      <c r="V184" s="148" t="str">
        <f>IF(LARGE((AA184,AD184,AG184,AJ184,AM184,AP184),3)=AA184,"CDU",IF(LARGE((AA184,AD184,AG184,AJ184,AM184,AP184),3)=AD184,"SPD",IF(LARGE((AA184,AD184,AG184,AJ184,AM184,AP184),3)=AG184,"AfD",IF(LARGE((AA184,AD184,AG184,AJ184,AM184,AP184),3)=AJ184,"Linke",IF(LARGE((AA184,AD184,AG184,AJ184,AM184,AP184),3)=AM184,"Grüne","FDP")))))</f>
        <v>Grüne</v>
      </c>
      <c r="W184" s="148" t="str">
        <f>IF(LARGE((AA184,AD184,AG184,AJ184,AM184,AP184),4)=AA184,"CDU",IF(LARGE((AA184,AD184,AG184,AJ184,AM184,AP184),4)=AD184,"SPD",IF(LARGE((AA184,AD184,AG184,AJ184,AM184,AP184),4)=AG184,"AfD",IF(LARGE((AA184,AD184,AG184,AJ184,AM184,AP184),4)=AJ184,"Linke",IF(LARGE((AA184,AD184,AG184,AJ184,AM184,AP184),4)=AM184,"Grüne","FDP")))))</f>
        <v>AfD</v>
      </c>
      <c r="X184" s="148">
        <f>(LARGE((AA184,AD184,AG184,AJ184,AM184,AP184),1))-(LARGE((AA184,AD184,AG184,AJ184,AM184,AP184),2))</f>
        <v>1.4232722525591823E-2</v>
      </c>
      <c r="Y184" s="148">
        <f>(LARGE((AA184,AD184,AG184,AJ184,AM184,AP184),1))-(LARGE((AA184,AD184,AG184,AJ184,AM184,AP184),3))</f>
        <v>0.13223377326349642</v>
      </c>
      <c r="Z184" s="234">
        <f>(LARGE((AA184,AD184,AG184,AJ184,AM184,AP184),1))-(LARGE((AA184,AD184,AG184,AJ184,AM184,AP184),4))</f>
        <v>0.17499562192539764</v>
      </c>
      <c r="AA184" s="236">
        <v>0.27249932338847055</v>
      </c>
      <c r="AB184" s="94">
        <v>0.24044670728123338</v>
      </c>
      <c r="AC184" s="95">
        <f>IF(Tabelle1[[#This Row],[CDU ES 2021]]="","",Tabelle1[[#This Row],[CDU ES 2021]]/Tabelle1[[#This Row],[CDU ZS 2021]])</f>
        <v>1.133304450161372</v>
      </c>
      <c r="AD184" s="97">
        <v>0.25826660086287873</v>
      </c>
      <c r="AE184" s="97">
        <v>0.24977958522307564</v>
      </c>
      <c r="AF184" s="96">
        <f>IF(Tabelle1[[#This Row],[SPD ES 2021]]="","",Tabelle1[[#This Row],[SPD ES 2021]]/Tabelle1[[#This Row],[SPD ZS 2021]])</f>
        <v>1.0339780195896451</v>
      </c>
      <c r="AG184" s="99">
        <v>9.7503701463072925E-2</v>
      </c>
      <c r="AH184" s="99">
        <v>9.7665589083312812E-2</v>
      </c>
      <c r="AI184" s="98">
        <f>IF(Tabelle1[[#This Row],[AfD ES 2021]]="","",Tabelle1[[#This Row],[AfD ES 2021]]/Tabelle1[[#This Row],[AfD ZS 2021]])</f>
        <v>0.99834242928589934</v>
      </c>
      <c r="AJ184" s="100">
        <v>4.8612548357824019E-2</v>
      </c>
      <c r="AK184" s="100">
        <v>4.6410217714199474E-2</v>
      </c>
      <c r="AL184" s="101">
        <f>IF(Tabelle1[[#This Row],[Linke ES 2021]]="","",Tabelle1[[#This Row],[Linke ES 2021]]/Tabelle1[[#This Row],[Linke ZS 2021]])</f>
        <v>1.0474535727711256</v>
      </c>
      <c r="AM184" s="103">
        <v>0.14026555012497413</v>
      </c>
      <c r="AN184" s="103">
        <v>0.15552943232273489</v>
      </c>
      <c r="AO184" s="102">
        <f>IF(Tabelle1[[#This Row],[Grüne ES 2021]]="","",Tabelle1[[#This Row],[Grüne ES 2021]]/Tabelle1[[#This Row],[Grüne ZS 2021]])</f>
        <v>0.90185856162525502</v>
      </c>
      <c r="AP184" s="104">
        <v>8.6980402146052571E-2</v>
      </c>
      <c r="AQ184" s="105">
        <v>0.10688726677733738</v>
      </c>
      <c r="AR184" s="215">
        <f>IF(Tabelle1[[#This Row],[FDP ES 2021]]="","",Tabelle1[[#This Row],[FDP ES 2021]]/Tabelle1[[#This Row],[FDP ZS 2021]])</f>
        <v>0.81375831535898591</v>
      </c>
      <c r="AS184" s="214">
        <v>2913.5</v>
      </c>
      <c r="AT184" s="186">
        <v>40105</v>
      </c>
      <c r="AU184" s="186">
        <v>20972</v>
      </c>
      <c r="AV184" s="186">
        <v>10.6</v>
      </c>
      <c r="AW184" s="186">
        <v>332.9</v>
      </c>
      <c r="AX184" s="186">
        <v>7.2</v>
      </c>
      <c r="AY184" s="187">
        <v>10.3</v>
      </c>
      <c r="AZ184" s="114" t="s">
        <v>1803</v>
      </c>
      <c r="BA184" s="6"/>
      <c r="BB184" s="6"/>
      <c r="BC184" s="6"/>
      <c r="BD184" s="6"/>
      <c r="BE184" s="6"/>
      <c r="BF184" s="6"/>
      <c r="BG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</row>
    <row r="185" spans="1:84" ht="16.5" customHeight="1">
      <c r="A185" s="90">
        <f>SUBTOTAL(103,$B$2:$B185)</f>
        <v>184</v>
      </c>
      <c r="B185" s="48" t="s">
        <v>669</v>
      </c>
      <c r="C185" s="206" t="s">
        <v>756</v>
      </c>
      <c r="D185" s="200" t="s">
        <v>2</v>
      </c>
      <c r="E185" s="188" t="s">
        <v>539</v>
      </c>
      <c r="F185" s="222" t="s">
        <v>95</v>
      </c>
      <c r="G185" s="219" t="str">
        <f>""</f>
        <v/>
      </c>
      <c r="H185" s="42" t="s">
        <v>2173</v>
      </c>
      <c r="I185" s="10"/>
      <c r="J185" s="8" t="s">
        <v>924</v>
      </c>
      <c r="K185" s="10"/>
      <c r="L185" s="10" t="s">
        <v>921</v>
      </c>
      <c r="M185" s="67"/>
      <c r="N185" s="67"/>
      <c r="O185" s="59"/>
      <c r="P185" s="169" t="s">
        <v>1406</v>
      </c>
      <c r="Q185" s="121" t="str">
        <f>""</f>
        <v/>
      </c>
      <c r="R185" s="60"/>
      <c r="S185" s="78"/>
      <c r="T185" s="147" t="str">
        <f>IF(MAX((AA185,AD185,AG185,AJ185,AM185,AP185))=AA185,"CDU",IF(MAX(AA185,AD185,AG185,AJ185,AM185,AP185)=AD185,"SPD",IF(MAX(AA185,AD185,AG185,AJ185,AM185,AP185)=AG185,"AfD",IF(MAX(AA185,AD185,AG185,AJ185,AM185,AP185)=AJ185,"Linke",IF(MAX(AA185,AD185,AG185,AJ185,AM185,AP185)=AM185,"Grüne","FDP")))))</f>
        <v>SPD</v>
      </c>
      <c r="U185" s="148" t="str">
        <f>IF(LARGE((AA185,AD185,AG185,AJ185,AM185,AP185),2)=AA185,"CDU",IF(LARGE((AA185,AD185,AG185,AJ185,AM185,AP185),2)=AD185,"SPD",IF(LARGE((AA185,AD185,AG185,AJ185,AM185,AP185),2)=AG185,"AfD",IF(LARGE((AA185,AD185,AG185,AJ185,AM185,AP185),2)=AJ185,"Linke",IF(LARGE((AA185,AD185,AG185,AJ185,AM185,AP185),2)=AM185,"Grüne","FDP")))))</f>
        <v>CDU</v>
      </c>
      <c r="V185" s="148" t="str">
        <f>IF(LARGE((AA185,AD185,AG185,AJ185,AM185,AP185),3)=AA185,"CDU",IF(LARGE((AA185,AD185,AG185,AJ185,AM185,AP185),3)=AD185,"SPD",IF(LARGE((AA185,AD185,AG185,AJ185,AM185,AP185),3)=AG185,"AfD",IF(LARGE((AA185,AD185,AG185,AJ185,AM185,AP185),3)=AJ185,"Linke",IF(LARGE((AA185,AD185,AG185,AJ185,AM185,AP185),3)=AM185,"Grüne","FDP")))))</f>
        <v>Grüne</v>
      </c>
      <c r="W185" s="148" t="str">
        <f>IF(LARGE((AA185,AD185,AG185,AJ185,AM185,AP185),4)=AA185,"CDU",IF(LARGE((AA185,AD185,AG185,AJ185,AM185,AP185),4)=AD185,"SPD",IF(LARGE((AA185,AD185,AG185,AJ185,AM185,AP185),4)=AG185,"AfD",IF(LARGE((AA185,AD185,AG185,AJ185,AM185,AP185),4)=AJ185,"Linke",IF(LARGE((AA185,AD185,AG185,AJ185,AM185,AP185),4)=AM185,"Grüne","FDP")))))</f>
        <v>AfD</v>
      </c>
      <c r="X185" s="148">
        <f>(LARGE((AA185,AD185,AG185,AJ185,AM185,AP185),1))-(LARGE((AA185,AD185,AG185,AJ185,AM185,AP185),2))</f>
        <v>9.3758373458268734E-2</v>
      </c>
      <c r="Y185" s="148">
        <f>(LARGE((AA185,AD185,AG185,AJ185,AM185,AP185),1))-(LARGE((AA185,AD185,AG185,AJ185,AM185,AP185),3))</f>
        <v>0.20925322961748014</v>
      </c>
      <c r="Z185" s="234">
        <f>(LARGE((AA185,AD185,AG185,AJ185,AM185,AP185),1))-(LARGE((AA185,AD185,AG185,AJ185,AM185,AP185),4))</f>
        <v>0.22738455792200202</v>
      </c>
      <c r="AA185" s="236">
        <v>0.23469230332015231</v>
      </c>
      <c r="AB185" s="94">
        <v>0.21263023257696573</v>
      </c>
      <c r="AC185" s="95">
        <f>IF(Tabelle1[[#This Row],[CDU ES 2021]]="","",Tabelle1[[#This Row],[CDU ES 2021]]/Tabelle1[[#This Row],[CDU ZS 2021]])</f>
        <v>1.1037579203851022</v>
      </c>
      <c r="AD185" s="97">
        <v>0.32845067677842105</v>
      </c>
      <c r="AE185" s="97">
        <v>0.27712520946498392</v>
      </c>
      <c r="AF185" s="96">
        <f>IF(Tabelle1[[#This Row],[SPD ES 2021]]="","",Tabelle1[[#This Row],[SPD ES 2021]]/Tabelle1[[#This Row],[SPD ZS 2021]])</f>
        <v>1.1852067785984743</v>
      </c>
      <c r="AG185" s="99">
        <v>0.10106611885641904</v>
      </c>
      <c r="AH185" s="99">
        <v>0.10348177351067361</v>
      </c>
      <c r="AI185" s="98">
        <f>IF(Tabelle1[[#This Row],[AfD ES 2021]]="","",Tabelle1[[#This Row],[AfD ES 2021]]/Tabelle1[[#This Row],[AfD ZS 2021]])</f>
        <v>0.97665623063557749</v>
      </c>
      <c r="AJ185" s="100">
        <v>5.4978604545417635E-2</v>
      </c>
      <c r="AK185" s="100">
        <v>5.1429219049777784E-2</v>
      </c>
      <c r="AL185" s="101">
        <f>IF(Tabelle1[[#This Row],[Linke ES 2021]]="","",Tabelle1[[#This Row],[Linke ES 2021]]/Tabelle1[[#This Row],[Linke ZS 2021]])</f>
        <v>1.0690149600017149</v>
      </c>
      <c r="AM185" s="103">
        <v>0.11919744716094091</v>
      </c>
      <c r="AN185" s="103">
        <v>0.14541524662225064</v>
      </c>
      <c r="AO185" s="102">
        <f>IF(Tabelle1[[#This Row],[Grüne ES 2021]]="","",Tabelle1[[#This Row],[Grüne ES 2021]]/Tabelle1[[#This Row],[Grüne ZS 2021]])</f>
        <v>0.81970391640282081</v>
      </c>
      <c r="AP185" s="104">
        <v>8.519207190821472E-2</v>
      </c>
      <c r="AQ185" s="105">
        <v>0.10111795610747273</v>
      </c>
      <c r="AR185" s="215">
        <f>IF(Tabelle1[[#This Row],[FDP ES 2021]]="","",Tabelle1[[#This Row],[FDP ES 2021]]/Tabelle1[[#This Row],[FDP ZS 2021]])</f>
        <v>0.8425019174405457</v>
      </c>
      <c r="AS185" s="214">
        <v>2734.2</v>
      </c>
      <c r="AT185" s="186">
        <v>40105</v>
      </c>
      <c r="AU185" s="186">
        <v>20972</v>
      </c>
      <c r="AV185" s="186">
        <v>10.6</v>
      </c>
      <c r="AW185" s="186">
        <v>332.9</v>
      </c>
      <c r="AX185" s="186">
        <v>7.2</v>
      </c>
      <c r="AY185" s="187">
        <v>10.3</v>
      </c>
      <c r="AZ185" s="115" t="s">
        <v>1472</v>
      </c>
      <c r="BA185" s="6"/>
      <c r="BB185" s="6"/>
      <c r="BC185" s="6"/>
      <c r="BD185" s="6"/>
      <c r="BE185" s="6"/>
      <c r="BF185" s="6"/>
      <c r="BG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</row>
    <row r="186" spans="1:84" ht="16.5" customHeight="1">
      <c r="A186" s="90">
        <f>SUBTOTAL(103,$B$2:$B186)</f>
        <v>185</v>
      </c>
      <c r="B186" s="44" t="s">
        <v>697</v>
      </c>
      <c r="C186" s="201" t="s">
        <v>641</v>
      </c>
      <c r="D186" s="199" t="s">
        <v>2</v>
      </c>
      <c r="E186" s="190" t="s">
        <v>537</v>
      </c>
      <c r="F186" s="198" t="s">
        <v>96</v>
      </c>
      <c r="G186" s="219" t="str">
        <f>""</f>
        <v/>
      </c>
      <c r="H186" s="13" t="s">
        <v>2171</v>
      </c>
      <c r="I186" s="8"/>
      <c r="J186" s="8" t="s">
        <v>924</v>
      </c>
      <c r="K186" s="8"/>
      <c r="L186" s="8" t="s">
        <v>922</v>
      </c>
      <c r="M186" s="53"/>
      <c r="N186" s="53"/>
      <c r="O186" s="9"/>
      <c r="P186" s="159" t="s">
        <v>1406</v>
      </c>
      <c r="Q186" s="121" t="str">
        <f>""</f>
        <v/>
      </c>
      <c r="R186" s="55"/>
      <c r="S186" s="66" t="s">
        <v>631</v>
      </c>
      <c r="T186" s="147" t="str">
        <f>IF(MAX((AA186,AD186,AG186,AJ186,AM186,AP186))=AA186,"CDU",IF(MAX(AA186,AD186,AG186,AJ186,AM186,AP186)=AD186,"SPD",IF(MAX(AA186,AD186,AG186,AJ186,AM186,AP186)=AG186,"AfD",IF(MAX(AA186,AD186,AG186,AJ186,AM186,AP186)=AJ186,"Linke",IF(MAX(AA186,AD186,AG186,AJ186,AM186,AP186)=AM186,"Grüne","FDP")))))</f>
        <v>CDU</v>
      </c>
      <c r="U186" s="148" t="str">
        <f>IF(LARGE((AA186,AD186,AG186,AJ186,AM186,AP186),2)=AA186,"CDU",IF(LARGE((AA186,AD186,AG186,AJ186,AM186,AP186),2)=AD186,"SPD",IF(LARGE((AA186,AD186,AG186,AJ186,AM186,AP186),2)=AG186,"AfD",IF(LARGE((AA186,AD186,AG186,AJ186,AM186,AP186),2)=AJ186,"Linke",IF(LARGE((AA186,AD186,AG186,AJ186,AM186,AP186),2)=AM186,"Grüne","FDP")))))</f>
        <v>SPD</v>
      </c>
      <c r="V186" s="148" t="str">
        <f>IF(LARGE((AA186,AD186,AG186,AJ186,AM186,AP186),3)=AA186,"CDU",IF(LARGE((AA186,AD186,AG186,AJ186,AM186,AP186),3)=AD186,"SPD",IF(LARGE((AA186,AD186,AG186,AJ186,AM186,AP186),3)=AG186,"AfD",IF(LARGE((AA186,AD186,AG186,AJ186,AM186,AP186),3)=AJ186,"Linke",IF(LARGE((AA186,AD186,AG186,AJ186,AM186,AP186),3)=AM186,"Grüne","FDP")))))</f>
        <v>Grüne</v>
      </c>
      <c r="W186" s="148" t="str">
        <f>IF(LARGE((AA186,AD186,AG186,AJ186,AM186,AP186),4)=AA186,"CDU",IF(LARGE((AA186,AD186,AG186,AJ186,AM186,AP186),4)=AD186,"SPD",IF(LARGE((AA186,AD186,AG186,AJ186,AM186,AP186),4)=AG186,"AfD",IF(LARGE((AA186,AD186,AG186,AJ186,AM186,AP186),4)=AJ186,"Linke",IF(LARGE((AA186,AD186,AG186,AJ186,AM186,AP186),4)=AM186,"Grüne","FDP")))))</f>
        <v>FDP</v>
      </c>
      <c r="X186" s="148">
        <f>(LARGE((AA186,AD186,AG186,AJ186,AM186,AP186),1))-(LARGE((AA186,AD186,AG186,AJ186,AM186,AP186),2))</f>
        <v>3.1426610227662743E-2</v>
      </c>
      <c r="Y186" s="148">
        <f>(LARGE((AA186,AD186,AG186,AJ186,AM186,AP186),1))-(LARGE((AA186,AD186,AG186,AJ186,AM186,AP186),3))</f>
        <v>5.7693627731380842E-2</v>
      </c>
      <c r="Z186" s="234">
        <f>(LARGE((AA186,AD186,AG186,AJ186,AM186,AP186),1))-(LARGE((AA186,AD186,AG186,AJ186,AM186,AP186),4))</f>
        <v>0.18871982610685276</v>
      </c>
      <c r="AA186" s="236">
        <v>0.2800537695915799</v>
      </c>
      <c r="AB186" s="94">
        <v>0.22841670050151827</v>
      </c>
      <c r="AC186" s="95">
        <f>IF(Tabelle1[[#This Row],[CDU ES 2021]]="","",Tabelle1[[#This Row],[CDU ES 2021]]/Tabelle1[[#This Row],[CDU ZS 2021]])</f>
        <v>1.2260652087902759</v>
      </c>
      <c r="AD186" s="97">
        <v>0.24862715936391716</v>
      </c>
      <c r="AE186" s="97">
        <v>0.24538368721728837</v>
      </c>
      <c r="AF186" s="96">
        <f>IF(Tabelle1[[#This Row],[SPD ES 2021]]="","",Tabelle1[[#This Row],[SPD ES 2021]]/Tabelle1[[#This Row],[SPD ZS 2021]])</f>
        <v>1.0132179615662742</v>
      </c>
      <c r="AG186" s="99">
        <v>5.2745681272165654E-2</v>
      </c>
      <c r="AH186" s="99">
        <v>5.6699586547644239E-2</v>
      </c>
      <c r="AI186" s="98">
        <f>IF(Tabelle1[[#This Row],[AfD ES 2021]]="","",Tabelle1[[#This Row],[AfD ES 2021]]/Tabelle1[[#This Row],[AfD ZS 2021]])</f>
        <v>0.93026571239357891</v>
      </c>
      <c r="AJ186" s="100">
        <v>4.2643862258322847E-2</v>
      </c>
      <c r="AK186" s="100">
        <v>4.7527005930153431E-2</v>
      </c>
      <c r="AL186" s="101">
        <f>IF(Tabelle1[[#This Row],[Linke ES 2021]]="","",Tabelle1[[#This Row],[Linke ES 2021]]/Tabelle1[[#This Row],[Linke ZS 2021]])</f>
        <v>0.89725539035623358</v>
      </c>
      <c r="AM186" s="103">
        <v>0.22236014186019906</v>
      </c>
      <c r="AN186" s="103">
        <v>0.22616930387890363</v>
      </c>
      <c r="AO186" s="102">
        <f>IF(Tabelle1[[#This Row],[Grüne ES 2021]]="","",Tabelle1[[#This Row],[Grüne ES 2021]]/Tabelle1[[#This Row],[Grüne ZS 2021]])</f>
        <v>0.98315791774844885</v>
      </c>
      <c r="AP186" s="104">
        <v>9.1333943484727148E-2</v>
      </c>
      <c r="AQ186" s="105">
        <v>0.12699792416037148</v>
      </c>
      <c r="AR186" s="215">
        <f>IF(Tabelle1[[#This Row],[FDP ES 2021]]="","",Tabelle1[[#This Row],[FDP ES 2021]]/Tabelle1[[#This Row],[FDP ZS 2021]])</f>
        <v>0.71917666441060657</v>
      </c>
      <c r="AS186" s="214">
        <v>2865.8</v>
      </c>
      <c r="AT186" s="186">
        <v>40105</v>
      </c>
      <c r="AU186" s="186">
        <v>20972</v>
      </c>
      <c r="AV186" s="186">
        <v>10.6</v>
      </c>
      <c r="AW186" s="186">
        <v>332.9</v>
      </c>
      <c r="AX186" s="186">
        <v>7.2</v>
      </c>
      <c r="AY186" s="187">
        <v>10.3</v>
      </c>
      <c r="AZ186" s="114" t="s">
        <v>1822</v>
      </c>
      <c r="BA186" s="6"/>
      <c r="BB186" s="6"/>
      <c r="BC186" s="6"/>
      <c r="BD186" s="6"/>
      <c r="BE186" s="6"/>
      <c r="BF186" s="6"/>
      <c r="BG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</row>
    <row r="187" spans="1:84" ht="16.5" customHeight="1">
      <c r="A187" s="90">
        <f>SUBTOTAL(103,$B$2:$B187)</f>
        <v>186</v>
      </c>
      <c r="B187" s="45" t="s">
        <v>932</v>
      </c>
      <c r="C187" s="203" t="s">
        <v>1034</v>
      </c>
      <c r="D187" s="199" t="s">
        <v>2</v>
      </c>
      <c r="E187" s="189" t="s">
        <v>537</v>
      </c>
      <c r="F187" s="198" t="s">
        <v>96</v>
      </c>
      <c r="G187" s="219" t="str">
        <f>""</f>
        <v/>
      </c>
      <c r="H187" s="8"/>
      <c r="I187" s="8"/>
      <c r="J187" s="8" t="s">
        <v>927</v>
      </c>
      <c r="K187" s="11"/>
      <c r="L187" s="11" t="s">
        <v>921</v>
      </c>
      <c r="M187" s="53"/>
      <c r="N187" s="53"/>
      <c r="O187" s="9"/>
      <c r="P187" s="156" t="s">
        <v>1406</v>
      </c>
      <c r="Q187" s="121" t="str">
        <f>""</f>
        <v/>
      </c>
      <c r="R187" s="55"/>
      <c r="S187" s="57"/>
      <c r="T187" s="147" t="str">
        <f>IF(MAX((AA187,AD187,AG187,AJ187,AM187,AP187))=AA187,"CDU",IF(MAX(AA187,AD187,AG187,AJ187,AM187,AP187)=AD187,"SPD",IF(MAX(AA187,AD187,AG187,AJ187,AM187,AP187)=AG187,"AfD",IF(MAX(AA187,AD187,AG187,AJ187,AM187,AP187)=AJ187,"Linke",IF(MAX(AA187,AD187,AG187,AJ187,AM187,AP187)=AM187,"Grüne","FDP")))))</f>
        <v>CDU</v>
      </c>
      <c r="U187" s="148" t="str">
        <f>IF(LARGE((AA187,AD187,AG187,AJ187,AM187,AP187),2)=AA187,"CDU",IF(LARGE((AA187,AD187,AG187,AJ187,AM187,AP187),2)=AD187,"SPD",IF(LARGE((AA187,AD187,AG187,AJ187,AM187,AP187),2)=AG187,"AfD",IF(LARGE((AA187,AD187,AG187,AJ187,AM187,AP187),2)=AJ187,"Linke",IF(LARGE((AA187,AD187,AG187,AJ187,AM187,AP187),2)=AM187,"Grüne","FDP")))))</f>
        <v>SPD</v>
      </c>
      <c r="V187" s="148" t="str">
        <f>IF(LARGE((AA187,AD187,AG187,AJ187,AM187,AP187),3)=AA187,"CDU",IF(LARGE((AA187,AD187,AG187,AJ187,AM187,AP187),3)=AD187,"SPD",IF(LARGE((AA187,AD187,AG187,AJ187,AM187,AP187),3)=AG187,"AfD",IF(LARGE((AA187,AD187,AG187,AJ187,AM187,AP187),3)=AJ187,"Linke",IF(LARGE((AA187,AD187,AG187,AJ187,AM187,AP187),3)=AM187,"Grüne","FDP")))))</f>
        <v>Grüne</v>
      </c>
      <c r="W187" s="148" t="str">
        <f>IF(LARGE((AA187,AD187,AG187,AJ187,AM187,AP187),4)=AA187,"CDU",IF(LARGE((AA187,AD187,AG187,AJ187,AM187,AP187),4)=AD187,"SPD",IF(LARGE((AA187,AD187,AG187,AJ187,AM187,AP187),4)=AG187,"AfD",IF(LARGE((AA187,AD187,AG187,AJ187,AM187,AP187),4)=AJ187,"Linke",IF(LARGE((AA187,AD187,AG187,AJ187,AM187,AP187),4)=AM187,"Grüne","FDP")))))</f>
        <v>FDP</v>
      </c>
      <c r="X187" s="148">
        <f>(LARGE((AA187,AD187,AG187,AJ187,AM187,AP187),1))-(LARGE((AA187,AD187,AG187,AJ187,AM187,AP187),2))</f>
        <v>3.1426610227662743E-2</v>
      </c>
      <c r="Y187" s="148">
        <f>(LARGE((AA187,AD187,AG187,AJ187,AM187,AP187),1))-(LARGE((AA187,AD187,AG187,AJ187,AM187,AP187),3))</f>
        <v>5.7693627731380842E-2</v>
      </c>
      <c r="Z187" s="234">
        <f>(LARGE((AA187,AD187,AG187,AJ187,AM187,AP187),1))-(LARGE((AA187,AD187,AG187,AJ187,AM187,AP187),4))</f>
        <v>0.18871982610685276</v>
      </c>
      <c r="AA187" s="236">
        <v>0.2800537695915799</v>
      </c>
      <c r="AB187" s="94">
        <v>0.22841670050151827</v>
      </c>
      <c r="AC187" s="95">
        <f>IF(Tabelle1[[#This Row],[CDU ES 2021]]="","",Tabelle1[[#This Row],[CDU ES 2021]]/Tabelle1[[#This Row],[CDU ZS 2021]])</f>
        <v>1.2260652087902759</v>
      </c>
      <c r="AD187" s="97">
        <v>0.24862715936391716</v>
      </c>
      <c r="AE187" s="97">
        <v>0.24538368721728837</v>
      </c>
      <c r="AF187" s="96">
        <f>IF(Tabelle1[[#This Row],[SPD ES 2021]]="","",Tabelle1[[#This Row],[SPD ES 2021]]/Tabelle1[[#This Row],[SPD ZS 2021]])</f>
        <v>1.0132179615662742</v>
      </c>
      <c r="AG187" s="99">
        <v>5.2745681272165654E-2</v>
      </c>
      <c r="AH187" s="99">
        <v>5.6699586547644239E-2</v>
      </c>
      <c r="AI187" s="98">
        <f>IF(Tabelle1[[#This Row],[AfD ES 2021]]="","",Tabelle1[[#This Row],[AfD ES 2021]]/Tabelle1[[#This Row],[AfD ZS 2021]])</f>
        <v>0.93026571239357891</v>
      </c>
      <c r="AJ187" s="100">
        <v>4.2643862258322847E-2</v>
      </c>
      <c r="AK187" s="100">
        <v>4.7527005930153431E-2</v>
      </c>
      <c r="AL187" s="101">
        <f>IF(Tabelle1[[#This Row],[Linke ES 2021]]="","",Tabelle1[[#This Row],[Linke ES 2021]]/Tabelle1[[#This Row],[Linke ZS 2021]])</f>
        <v>0.89725539035623358</v>
      </c>
      <c r="AM187" s="103">
        <v>0.22236014186019906</v>
      </c>
      <c r="AN187" s="103">
        <v>0.22616930387890363</v>
      </c>
      <c r="AO187" s="102">
        <f>IF(Tabelle1[[#This Row],[Grüne ES 2021]]="","",Tabelle1[[#This Row],[Grüne ES 2021]]/Tabelle1[[#This Row],[Grüne ZS 2021]])</f>
        <v>0.98315791774844885</v>
      </c>
      <c r="AP187" s="104">
        <v>9.1333943484727148E-2</v>
      </c>
      <c r="AQ187" s="105">
        <v>0.12699792416037148</v>
      </c>
      <c r="AR187" s="215">
        <f>IF(Tabelle1[[#This Row],[FDP ES 2021]]="","",Tabelle1[[#This Row],[FDP ES 2021]]/Tabelle1[[#This Row],[FDP ZS 2021]])</f>
        <v>0.71917666441060657</v>
      </c>
      <c r="AS187" s="214">
        <v>2865.8</v>
      </c>
      <c r="AT187" s="186">
        <v>40105</v>
      </c>
      <c r="AU187" s="186">
        <v>20972</v>
      </c>
      <c r="AV187" s="186">
        <v>10.6</v>
      </c>
      <c r="AW187" s="186">
        <v>332.9</v>
      </c>
      <c r="AX187" s="186">
        <v>7.2</v>
      </c>
      <c r="AY187" s="187">
        <v>10.3</v>
      </c>
      <c r="AZ187" s="114" t="s">
        <v>1597</v>
      </c>
      <c r="BA187" s="6"/>
      <c r="BB187" s="6"/>
      <c r="BC187" s="6"/>
      <c r="BD187" s="6"/>
      <c r="BE187" s="6"/>
      <c r="BF187" s="6"/>
      <c r="BG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</row>
    <row r="188" spans="1:84" ht="16.5" customHeight="1">
      <c r="A188" s="90">
        <f>SUBTOTAL(103,$B$2:$B188)</f>
        <v>187</v>
      </c>
      <c r="B188" s="48" t="s">
        <v>669</v>
      </c>
      <c r="C188" s="206" t="s">
        <v>1035</v>
      </c>
      <c r="D188" s="199" t="s">
        <v>2</v>
      </c>
      <c r="E188" s="189" t="s">
        <v>537</v>
      </c>
      <c r="F188" s="198" t="s">
        <v>96</v>
      </c>
      <c r="G188" s="219" t="str">
        <f>""</f>
        <v/>
      </c>
      <c r="H188" s="8"/>
      <c r="I188" s="8"/>
      <c r="J188" s="8" t="s">
        <v>927</v>
      </c>
      <c r="K188" s="11"/>
      <c r="L188" s="11" t="s">
        <v>921</v>
      </c>
      <c r="M188" s="53"/>
      <c r="N188" s="53"/>
      <c r="O188" s="9"/>
      <c r="P188" s="169" t="s">
        <v>1430</v>
      </c>
      <c r="Q188" s="121" t="str">
        <f>""</f>
        <v/>
      </c>
      <c r="R188" s="55"/>
      <c r="S188" s="57"/>
      <c r="T188" s="147" t="str">
        <f>IF(MAX((AA188,AD188,AG188,AJ188,AM188,AP188))=AA188,"CDU",IF(MAX(AA188,AD188,AG188,AJ188,AM188,AP188)=AD188,"SPD",IF(MAX(AA188,AD188,AG188,AJ188,AM188,AP188)=AG188,"AfD",IF(MAX(AA188,AD188,AG188,AJ188,AM188,AP188)=AJ188,"Linke",IF(MAX(AA188,AD188,AG188,AJ188,AM188,AP188)=AM188,"Grüne","FDP")))))</f>
        <v>CDU</v>
      </c>
      <c r="U188" s="148" t="str">
        <f>IF(LARGE((AA188,AD188,AG188,AJ188,AM188,AP188),2)=AA188,"CDU",IF(LARGE((AA188,AD188,AG188,AJ188,AM188,AP188),2)=AD188,"SPD",IF(LARGE((AA188,AD188,AG188,AJ188,AM188,AP188),2)=AG188,"AfD",IF(LARGE((AA188,AD188,AG188,AJ188,AM188,AP188),2)=AJ188,"Linke",IF(LARGE((AA188,AD188,AG188,AJ188,AM188,AP188),2)=AM188,"Grüne","FDP")))))</f>
        <v>SPD</v>
      </c>
      <c r="V188" s="148" t="str">
        <f>IF(LARGE((AA188,AD188,AG188,AJ188,AM188,AP188),3)=AA188,"CDU",IF(LARGE((AA188,AD188,AG188,AJ188,AM188,AP188),3)=AD188,"SPD",IF(LARGE((AA188,AD188,AG188,AJ188,AM188,AP188),3)=AG188,"AfD",IF(LARGE((AA188,AD188,AG188,AJ188,AM188,AP188),3)=AJ188,"Linke",IF(LARGE((AA188,AD188,AG188,AJ188,AM188,AP188),3)=AM188,"Grüne","FDP")))))</f>
        <v>Grüne</v>
      </c>
      <c r="W188" s="148" t="str">
        <f>IF(LARGE((AA188,AD188,AG188,AJ188,AM188,AP188),4)=AA188,"CDU",IF(LARGE((AA188,AD188,AG188,AJ188,AM188,AP188),4)=AD188,"SPD",IF(LARGE((AA188,AD188,AG188,AJ188,AM188,AP188),4)=AG188,"AfD",IF(LARGE((AA188,AD188,AG188,AJ188,AM188,AP188),4)=AJ188,"Linke",IF(LARGE((AA188,AD188,AG188,AJ188,AM188,AP188),4)=AM188,"Grüne","FDP")))))</f>
        <v>FDP</v>
      </c>
      <c r="X188" s="148">
        <f>(LARGE((AA188,AD188,AG188,AJ188,AM188,AP188),1))-(LARGE((AA188,AD188,AG188,AJ188,AM188,AP188),2))</f>
        <v>3.1426610227662743E-2</v>
      </c>
      <c r="Y188" s="148">
        <f>(LARGE((AA188,AD188,AG188,AJ188,AM188,AP188),1))-(LARGE((AA188,AD188,AG188,AJ188,AM188,AP188),3))</f>
        <v>5.7693627731380842E-2</v>
      </c>
      <c r="Z188" s="234">
        <f>(LARGE((AA188,AD188,AG188,AJ188,AM188,AP188),1))-(LARGE((AA188,AD188,AG188,AJ188,AM188,AP188),4))</f>
        <v>0.18871982610685276</v>
      </c>
      <c r="AA188" s="236">
        <v>0.2800537695915799</v>
      </c>
      <c r="AB188" s="94">
        <v>0.22841670050151827</v>
      </c>
      <c r="AC188" s="95">
        <f>IF(Tabelle1[[#This Row],[CDU ES 2021]]="","",Tabelle1[[#This Row],[CDU ES 2021]]/Tabelle1[[#This Row],[CDU ZS 2021]])</f>
        <v>1.2260652087902759</v>
      </c>
      <c r="AD188" s="97">
        <v>0.24862715936391716</v>
      </c>
      <c r="AE188" s="97">
        <v>0.24538368721728837</v>
      </c>
      <c r="AF188" s="96">
        <f>IF(Tabelle1[[#This Row],[SPD ES 2021]]="","",Tabelle1[[#This Row],[SPD ES 2021]]/Tabelle1[[#This Row],[SPD ZS 2021]])</f>
        <v>1.0132179615662742</v>
      </c>
      <c r="AG188" s="99">
        <v>5.2745681272165654E-2</v>
      </c>
      <c r="AH188" s="99">
        <v>5.6699586547644239E-2</v>
      </c>
      <c r="AI188" s="98">
        <f>IF(Tabelle1[[#This Row],[AfD ES 2021]]="","",Tabelle1[[#This Row],[AfD ES 2021]]/Tabelle1[[#This Row],[AfD ZS 2021]])</f>
        <v>0.93026571239357891</v>
      </c>
      <c r="AJ188" s="100">
        <v>4.2643862258322847E-2</v>
      </c>
      <c r="AK188" s="100">
        <v>4.7527005930153431E-2</v>
      </c>
      <c r="AL188" s="101">
        <f>IF(Tabelle1[[#This Row],[Linke ES 2021]]="","",Tabelle1[[#This Row],[Linke ES 2021]]/Tabelle1[[#This Row],[Linke ZS 2021]])</f>
        <v>0.89725539035623358</v>
      </c>
      <c r="AM188" s="103">
        <v>0.22236014186019906</v>
      </c>
      <c r="AN188" s="103">
        <v>0.22616930387890363</v>
      </c>
      <c r="AO188" s="102">
        <f>IF(Tabelle1[[#This Row],[Grüne ES 2021]]="","",Tabelle1[[#This Row],[Grüne ES 2021]]/Tabelle1[[#This Row],[Grüne ZS 2021]])</f>
        <v>0.98315791774844885</v>
      </c>
      <c r="AP188" s="104">
        <v>9.1333943484727148E-2</v>
      </c>
      <c r="AQ188" s="105">
        <v>0.12699792416037148</v>
      </c>
      <c r="AR188" s="215">
        <f>IF(Tabelle1[[#This Row],[FDP ES 2021]]="","",Tabelle1[[#This Row],[FDP ES 2021]]/Tabelle1[[#This Row],[FDP ZS 2021]])</f>
        <v>0.71917666441060657</v>
      </c>
      <c r="AS188" s="214">
        <v>2865.8</v>
      </c>
      <c r="AT188" s="186">
        <v>40105</v>
      </c>
      <c r="AU188" s="186">
        <v>20972</v>
      </c>
      <c r="AV188" s="186">
        <v>10.6</v>
      </c>
      <c r="AW188" s="186">
        <v>332.9</v>
      </c>
      <c r="AX188" s="186">
        <v>7.2</v>
      </c>
      <c r="AY188" s="187">
        <v>10.3</v>
      </c>
      <c r="AZ188" s="114" t="s">
        <v>1524</v>
      </c>
      <c r="BA188" s="6"/>
      <c r="BB188" s="6"/>
      <c r="BC188" s="6"/>
      <c r="BD188" s="6"/>
      <c r="BE188" s="6"/>
      <c r="BF188" s="6"/>
      <c r="BG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</row>
    <row r="189" spans="1:84" ht="16.5" customHeight="1">
      <c r="A189" s="90">
        <f>SUBTOTAL(103,$B$2:$B189)</f>
        <v>188</v>
      </c>
      <c r="B189" s="46" t="s">
        <v>930</v>
      </c>
      <c r="C189" s="204" t="s">
        <v>1036</v>
      </c>
      <c r="D189" s="199" t="s">
        <v>2</v>
      </c>
      <c r="E189" s="189" t="s">
        <v>536</v>
      </c>
      <c r="F189" s="222" t="s">
        <v>97</v>
      </c>
      <c r="G189" s="224" t="s">
        <v>2184</v>
      </c>
      <c r="H189" s="8"/>
      <c r="I189" s="8"/>
      <c r="J189" s="8" t="s">
        <v>927</v>
      </c>
      <c r="K189" s="11"/>
      <c r="L189" s="11" t="s">
        <v>922</v>
      </c>
      <c r="M189" s="53"/>
      <c r="N189" s="53"/>
      <c r="O189" s="9"/>
      <c r="P189" s="166" t="s">
        <v>1429</v>
      </c>
      <c r="Q189" s="121" t="str">
        <f>""</f>
        <v/>
      </c>
      <c r="R189" s="55"/>
      <c r="S189" s="57"/>
      <c r="T189" s="147" t="str">
        <f>IF(MAX((AA189,AD189,AG189,AJ189,AM189,AP189))=AA189,"CDU",IF(MAX(AA189,AD189,AG189,AJ189,AM189,AP189)=AD189,"SPD",IF(MAX(AA189,AD189,AG189,AJ189,AM189,AP189)=AG189,"AfD",IF(MAX(AA189,AD189,AG189,AJ189,AM189,AP189)=AJ189,"Linke",IF(MAX(AA189,AD189,AG189,AJ189,AM189,AP189)=AM189,"Grüne","FDP")))))</f>
        <v>SPD</v>
      </c>
      <c r="U189" s="148" t="str">
        <f>IF(LARGE((AA189,AD189,AG189,AJ189,AM189,AP189),2)=AA189,"CDU",IF(LARGE((AA189,AD189,AG189,AJ189,AM189,AP189),2)=AD189,"SPD",IF(LARGE((AA189,AD189,AG189,AJ189,AM189,AP189),2)=AG189,"AfD",IF(LARGE((AA189,AD189,AG189,AJ189,AM189,AP189),2)=AJ189,"Linke",IF(LARGE((AA189,AD189,AG189,AJ189,AM189,AP189),2)=AM189,"Grüne","FDP")))))</f>
        <v>Grüne</v>
      </c>
      <c r="V189" s="148" t="str">
        <f>IF(LARGE((AA189,AD189,AG189,AJ189,AM189,AP189),3)=AA189,"CDU",IF(LARGE((AA189,AD189,AG189,AJ189,AM189,AP189),3)=AD189,"SPD",IF(LARGE((AA189,AD189,AG189,AJ189,AM189,AP189),3)=AG189,"AfD",IF(LARGE((AA189,AD189,AG189,AJ189,AM189,AP189),3)=AJ189,"Linke",IF(LARGE((AA189,AD189,AG189,AJ189,AM189,AP189),3)=AM189,"Grüne","FDP")))))</f>
        <v>CDU</v>
      </c>
      <c r="W189" s="148" t="str">
        <f>IF(LARGE((AA189,AD189,AG189,AJ189,AM189,AP189),4)=AA189,"CDU",IF(LARGE((AA189,AD189,AG189,AJ189,AM189,AP189),4)=AD189,"SPD",IF(LARGE((AA189,AD189,AG189,AJ189,AM189,AP189),4)=AG189,"AfD",IF(LARGE((AA189,AD189,AG189,AJ189,AM189,AP189),4)=AJ189,"Linke",IF(LARGE((AA189,AD189,AG189,AJ189,AM189,AP189),4)=AM189,"Grüne","FDP")))))</f>
        <v>FDP</v>
      </c>
      <c r="X189" s="148">
        <f>(LARGE((AA189,AD189,AG189,AJ189,AM189,AP189),1))-(LARGE((AA189,AD189,AG189,AJ189,AM189,AP189),2))</f>
        <v>3.5128668582500022E-2</v>
      </c>
      <c r="Y189" s="148">
        <f>(LARGE((AA189,AD189,AG189,AJ189,AM189,AP189),1))-(LARGE((AA189,AD189,AG189,AJ189,AM189,AP189),3))</f>
        <v>5.6083637829473509E-2</v>
      </c>
      <c r="Z189" s="234">
        <f>(LARGE((AA189,AD189,AG189,AJ189,AM189,AP189),1))-(LARGE((AA189,AD189,AG189,AJ189,AM189,AP189),4))</f>
        <v>0.18173543294799943</v>
      </c>
      <c r="AA189" s="236">
        <v>0.22306021871708515</v>
      </c>
      <c r="AB189" s="94">
        <v>0.1898714422270342</v>
      </c>
      <c r="AC189" s="95">
        <f>IF(Tabelle1[[#This Row],[CDU ES 2021]]="","",Tabelle1[[#This Row],[CDU ES 2021]]/Tabelle1[[#This Row],[CDU ZS 2021]])</f>
        <v>1.1747960414729788</v>
      </c>
      <c r="AD189" s="97">
        <v>0.27914385654655866</v>
      </c>
      <c r="AE189" s="97">
        <v>0.24050772842251744</v>
      </c>
      <c r="AF189" s="96">
        <f>IF(Tabelle1[[#This Row],[SPD ES 2021]]="","",Tabelle1[[#This Row],[SPD ES 2021]]/Tabelle1[[#This Row],[SPD ZS 2021]])</f>
        <v>1.1606440191234366</v>
      </c>
      <c r="AG189" s="99">
        <v>4.2514596309636818E-2</v>
      </c>
      <c r="AH189" s="99">
        <v>4.7931175747644411E-2</v>
      </c>
      <c r="AI189" s="98">
        <f>IF(Tabelle1[[#This Row],[AfD ES 2021]]="","",Tabelle1[[#This Row],[AfD ES 2021]]/Tabelle1[[#This Row],[AfD ZS 2021]])</f>
        <v>0.88699256061387577</v>
      </c>
      <c r="AJ189" s="100">
        <v>5.7227936491424262E-2</v>
      </c>
      <c r="AK189" s="100">
        <v>6.4682051982338756E-2</v>
      </c>
      <c r="AL189" s="101">
        <f>IF(Tabelle1[[#This Row],[Linke ES 2021]]="","",Tabelle1[[#This Row],[Linke ES 2021]]/Tabelle1[[#This Row],[Linke ZS 2021]])</f>
        <v>0.88475759097825435</v>
      </c>
      <c r="AM189" s="103">
        <v>0.24401518796405863</v>
      </c>
      <c r="AN189" s="103">
        <v>0.26316953109251345</v>
      </c>
      <c r="AO189" s="102">
        <f>IF(Tabelle1[[#This Row],[Grüne ES 2021]]="","",Tabelle1[[#This Row],[Grüne ES 2021]]/Tabelle1[[#This Row],[Grüne ZS 2021]])</f>
        <v>0.92721671445422238</v>
      </c>
      <c r="AP189" s="104">
        <v>9.7408423598559224E-2</v>
      </c>
      <c r="AQ189" s="105">
        <v>0.13124337540560399</v>
      </c>
      <c r="AR189" s="215">
        <f>IF(Tabelle1[[#This Row],[FDP ES 2021]]="","",Tabelle1[[#This Row],[FDP ES 2021]]/Tabelle1[[#This Row],[FDP ZS 2021]])</f>
        <v>0.74219687887119035</v>
      </c>
      <c r="AS189" s="214">
        <v>5011.3</v>
      </c>
      <c r="AT189" s="186">
        <v>40105</v>
      </c>
      <c r="AU189" s="186">
        <v>20972</v>
      </c>
      <c r="AV189" s="186">
        <v>10.6</v>
      </c>
      <c r="AW189" s="186">
        <v>332.9</v>
      </c>
      <c r="AX189" s="186">
        <v>7.2</v>
      </c>
      <c r="AY189" s="187">
        <v>10.3</v>
      </c>
      <c r="AZ189" s="114" t="s">
        <v>1942</v>
      </c>
      <c r="BA189" s="6"/>
      <c r="BB189" s="6"/>
      <c r="BC189" s="6"/>
      <c r="BD189" s="6"/>
      <c r="BE189" s="6"/>
      <c r="BF189" s="6"/>
      <c r="BG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</row>
    <row r="190" spans="1:84" ht="16.5" customHeight="1">
      <c r="A190" s="90">
        <f>SUBTOTAL(103,$B$2:$B190)</f>
        <v>189</v>
      </c>
      <c r="B190" s="48" t="s">
        <v>669</v>
      </c>
      <c r="C190" s="206" t="s">
        <v>757</v>
      </c>
      <c r="D190" s="200" t="s">
        <v>2</v>
      </c>
      <c r="E190" s="188" t="s">
        <v>536</v>
      </c>
      <c r="F190" s="222" t="s">
        <v>97</v>
      </c>
      <c r="G190" s="219" t="str">
        <f>""</f>
        <v/>
      </c>
      <c r="H190" s="10"/>
      <c r="I190" s="10"/>
      <c r="J190" s="8" t="s">
        <v>924</v>
      </c>
      <c r="K190" s="10"/>
      <c r="L190" s="10" t="s">
        <v>921</v>
      </c>
      <c r="M190" s="67"/>
      <c r="N190" s="67"/>
      <c r="O190" s="59"/>
      <c r="P190" s="169" t="s">
        <v>1429</v>
      </c>
      <c r="Q190" s="121" t="str">
        <f>""</f>
        <v/>
      </c>
      <c r="R190" s="60"/>
      <c r="S190" s="61"/>
      <c r="T190" s="147" t="str">
        <f>IF(MAX((AA190,AD190,AG190,AJ190,AM190,AP190))=AA190,"CDU",IF(MAX(AA190,AD190,AG190,AJ190,AM190,AP190)=AD190,"SPD",IF(MAX(AA190,AD190,AG190,AJ190,AM190,AP190)=AG190,"AfD",IF(MAX(AA190,AD190,AG190,AJ190,AM190,AP190)=AJ190,"Linke",IF(MAX(AA190,AD190,AG190,AJ190,AM190,AP190)=AM190,"Grüne","FDP")))))</f>
        <v>SPD</v>
      </c>
      <c r="U190" s="148" t="str">
        <f>IF(LARGE((AA190,AD190,AG190,AJ190,AM190,AP190),2)=AA190,"CDU",IF(LARGE((AA190,AD190,AG190,AJ190,AM190,AP190),2)=AD190,"SPD",IF(LARGE((AA190,AD190,AG190,AJ190,AM190,AP190),2)=AG190,"AfD",IF(LARGE((AA190,AD190,AG190,AJ190,AM190,AP190),2)=AJ190,"Linke",IF(LARGE((AA190,AD190,AG190,AJ190,AM190,AP190),2)=AM190,"Grüne","FDP")))))</f>
        <v>Grüne</v>
      </c>
      <c r="V190" s="148" t="str">
        <f>IF(LARGE((AA190,AD190,AG190,AJ190,AM190,AP190),3)=AA190,"CDU",IF(LARGE((AA190,AD190,AG190,AJ190,AM190,AP190),3)=AD190,"SPD",IF(LARGE((AA190,AD190,AG190,AJ190,AM190,AP190),3)=AG190,"AfD",IF(LARGE((AA190,AD190,AG190,AJ190,AM190,AP190),3)=AJ190,"Linke",IF(LARGE((AA190,AD190,AG190,AJ190,AM190,AP190),3)=AM190,"Grüne","FDP")))))</f>
        <v>CDU</v>
      </c>
      <c r="W190" s="148" t="str">
        <f>IF(LARGE((AA190,AD190,AG190,AJ190,AM190,AP190),4)=AA190,"CDU",IF(LARGE((AA190,AD190,AG190,AJ190,AM190,AP190),4)=AD190,"SPD",IF(LARGE((AA190,AD190,AG190,AJ190,AM190,AP190),4)=AG190,"AfD",IF(LARGE((AA190,AD190,AG190,AJ190,AM190,AP190),4)=AJ190,"Linke",IF(LARGE((AA190,AD190,AG190,AJ190,AM190,AP190),4)=AM190,"Grüne","FDP")))))</f>
        <v>FDP</v>
      </c>
      <c r="X190" s="148">
        <f>(LARGE((AA190,AD190,AG190,AJ190,AM190,AP190),1))-(LARGE((AA190,AD190,AG190,AJ190,AM190,AP190),2))</f>
        <v>3.5128668582500022E-2</v>
      </c>
      <c r="Y190" s="148">
        <f>(LARGE((AA190,AD190,AG190,AJ190,AM190,AP190),1))-(LARGE((AA190,AD190,AG190,AJ190,AM190,AP190),3))</f>
        <v>5.6083637829473509E-2</v>
      </c>
      <c r="Z190" s="234">
        <f>(LARGE((AA190,AD190,AG190,AJ190,AM190,AP190),1))-(LARGE((AA190,AD190,AG190,AJ190,AM190,AP190),4))</f>
        <v>0.18173543294799943</v>
      </c>
      <c r="AA190" s="236">
        <v>0.22306021871708515</v>
      </c>
      <c r="AB190" s="94">
        <v>0.1898714422270342</v>
      </c>
      <c r="AC190" s="95">
        <f>IF(Tabelle1[[#This Row],[CDU ES 2021]]="","",Tabelle1[[#This Row],[CDU ES 2021]]/Tabelle1[[#This Row],[CDU ZS 2021]])</f>
        <v>1.1747960414729788</v>
      </c>
      <c r="AD190" s="97">
        <v>0.27914385654655866</v>
      </c>
      <c r="AE190" s="97">
        <v>0.24050772842251744</v>
      </c>
      <c r="AF190" s="96">
        <f>IF(Tabelle1[[#This Row],[SPD ES 2021]]="","",Tabelle1[[#This Row],[SPD ES 2021]]/Tabelle1[[#This Row],[SPD ZS 2021]])</f>
        <v>1.1606440191234366</v>
      </c>
      <c r="AG190" s="99">
        <v>4.2514596309636818E-2</v>
      </c>
      <c r="AH190" s="99">
        <v>4.7931175747644411E-2</v>
      </c>
      <c r="AI190" s="98">
        <f>IF(Tabelle1[[#This Row],[AfD ES 2021]]="","",Tabelle1[[#This Row],[AfD ES 2021]]/Tabelle1[[#This Row],[AfD ZS 2021]])</f>
        <v>0.88699256061387577</v>
      </c>
      <c r="AJ190" s="100">
        <v>5.7227936491424262E-2</v>
      </c>
      <c r="AK190" s="100">
        <v>6.4682051982338756E-2</v>
      </c>
      <c r="AL190" s="101">
        <f>IF(Tabelle1[[#This Row],[Linke ES 2021]]="","",Tabelle1[[#This Row],[Linke ES 2021]]/Tabelle1[[#This Row],[Linke ZS 2021]])</f>
        <v>0.88475759097825435</v>
      </c>
      <c r="AM190" s="103">
        <v>0.24401518796405863</v>
      </c>
      <c r="AN190" s="103">
        <v>0.26316953109251345</v>
      </c>
      <c r="AO190" s="102">
        <f>IF(Tabelle1[[#This Row],[Grüne ES 2021]]="","",Tabelle1[[#This Row],[Grüne ES 2021]]/Tabelle1[[#This Row],[Grüne ZS 2021]])</f>
        <v>0.92721671445422238</v>
      </c>
      <c r="AP190" s="104">
        <v>9.7408423598559224E-2</v>
      </c>
      <c r="AQ190" s="105">
        <v>0.13124337540560399</v>
      </c>
      <c r="AR190" s="215">
        <f>IF(Tabelle1[[#This Row],[FDP ES 2021]]="","",Tabelle1[[#This Row],[FDP ES 2021]]/Tabelle1[[#This Row],[FDP ZS 2021]])</f>
        <v>0.74219687887119035</v>
      </c>
      <c r="AS190" s="214">
        <v>5011.3</v>
      </c>
      <c r="AT190" s="186">
        <v>40105</v>
      </c>
      <c r="AU190" s="186">
        <v>20972</v>
      </c>
      <c r="AV190" s="186">
        <v>10.6</v>
      </c>
      <c r="AW190" s="186">
        <v>332.9</v>
      </c>
      <c r="AX190" s="186">
        <v>7.2</v>
      </c>
      <c r="AY190" s="187">
        <v>10.3</v>
      </c>
      <c r="AZ190" s="115" t="s">
        <v>1495</v>
      </c>
      <c r="BA190" s="6"/>
      <c r="BB190" s="6"/>
      <c r="BC190" s="6"/>
      <c r="BD190" s="6"/>
      <c r="BE190" s="6"/>
      <c r="BF190" s="6"/>
      <c r="BG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</row>
    <row r="191" spans="1:84" ht="16.5" customHeight="1">
      <c r="A191" s="90">
        <f>SUBTOTAL(103,$B$2:$B191)</f>
        <v>190</v>
      </c>
      <c r="B191" s="45" t="s">
        <v>932</v>
      </c>
      <c r="C191" s="203" t="s">
        <v>1037</v>
      </c>
      <c r="D191" s="199" t="s">
        <v>2</v>
      </c>
      <c r="E191" s="189" t="s">
        <v>536</v>
      </c>
      <c r="F191" s="222" t="s">
        <v>97</v>
      </c>
      <c r="G191" s="225" t="s">
        <v>2184</v>
      </c>
      <c r="H191" s="16" t="s">
        <v>2187</v>
      </c>
      <c r="I191" s="8"/>
      <c r="J191" s="8" t="s">
        <v>927</v>
      </c>
      <c r="K191" s="11"/>
      <c r="L191" s="11" t="s">
        <v>922</v>
      </c>
      <c r="M191" s="53"/>
      <c r="N191" s="53"/>
      <c r="O191" s="9"/>
      <c r="P191" s="156" t="s">
        <v>1429</v>
      </c>
      <c r="Q191" s="121" t="str">
        <f>""</f>
        <v/>
      </c>
      <c r="R191" s="58" t="s">
        <v>631</v>
      </c>
      <c r="S191" s="57"/>
      <c r="T191" s="147" t="str">
        <f>IF(MAX((AA191,AD191,AG191,AJ191,AM191,AP191))=AA191,"CDU",IF(MAX(AA191,AD191,AG191,AJ191,AM191,AP191)=AD191,"SPD",IF(MAX(AA191,AD191,AG191,AJ191,AM191,AP191)=AG191,"AfD",IF(MAX(AA191,AD191,AG191,AJ191,AM191,AP191)=AJ191,"Linke",IF(MAX(AA191,AD191,AG191,AJ191,AM191,AP191)=AM191,"Grüne","FDP")))))</f>
        <v>SPD</v>
      </c>
      <c r="U191" s="148" t="str">
        <f>IF(LARGE((AA191,AD191,AG191,AJ191,AM191,AP191),2)=AA191,"CDU",IF(LARGE((AA191,AD191,AG191,AJ191,AM191,AP191),2)=AD191,"SPD",IF(LARGE((AA191,AD191,AG191,AJ191,AM191,AP191),2)=AG191,"AfD",IF(LARGE((AA191,AD191,AG191,AJ191,AM191,AP191),2)=AJ191,"Linke",IF(LARGE((AA191,AD191,AG191,AJ191,AM191,AP191),2)=AM191,"Grüne","FDP")))))</f>
        <v>Grüne</v>
      </c>
      <c r="V191" s="148" t="str">
        <f>IF(LARGE((AA191,AD191,AG191,AJ191,AM191,AP191),3)=AA191,"CDU",IF(LARGE((AA191,AD191,AG191,AJ191,AM191,AP191),3)=AD191,"SPD",IF(LARGE((AA191,AD191,AG191,AJ191,AM191,AP191),3)=AG191,"AfD",IF(LARGE((AA191,AD191,AG191,AJ191,AM191,AP191),3)=AJ191,"Linke",IF(LARGE((AA191,AD191,AG191,AJ191,AM191,AP191),3)=AM191,"Grüne","FDP")))))</f>
        <v>CDU</v>
      </c>
      <c r="W191" s="148" t="str">
        <f>IF(LARGE((AA191,AD191,AG191,AJ191,AM191,AP191),4)=AA191,"CDU",IF(LARGE((AA191,AD191,AG191,AJ191,AM191,AP191),4)=AD191,"SPD",IF(LARGE((AA191,AD191,AG191,AJ191,AM191,AP191),4)=AG191,"AfD",IF(LARGE((AA191,AD191,AG191,AJ191,AM191,AP191),4)=AJ191,"Linke",IF(LARGE((AA191,AD191,AG191,AJ191,AM191,AP191),4)=AM191,"Grüne","FDP")))))</f>
        <v>FDP</v>
      </c>
      <c r="X191" s="148">
        <f>(LARGE((AA191,AD191,AG191,AJ191,AM191,AP191),1))-(LARGE((AA191,AD191,AG191,AJ191,AM191,AP191),2))</f>
        <v>3.5128668582500022E-2</v>
      </c>
      <c r="Y191" s="148">
        <f>(LARGE((AA191,AD191,AG191,AJ191,AM191,AP191),1))-(LARGE((AA191,AD191,AG191,AJ191,AM191,AP191),3))</f>
        <v>5.6083637829473509E-2</v>
      </c>
      <c r="Z191" s="234">
        <f>(LARGE((AA191,AD191,AG191,AJ191,AM191,AP191),1))-(LARGE((AA191,AD191,AG191,AJ191,AM191,AP191),4))</f>
        <v>0.18173543294799943</v>
      </c>
      <c r="AA191" s="236">
        <v>0.22306021871708515</v>
      </c>
      <c r="AB191" s="94">
        <v>0.1898714422270342</v>
      </c>
      <c r="AC191" s="95">
        <f>IF(Tabelle1[[#This Row],[CDU ES 2021]]="","",Tabelle1[[#This Row],[CDU ES 2021]]/Tabelle1[[#This Row],[CDU ZS 2021]])</f>
        <v>1.1747960414729788</v>
      </c>
      <c r="AD191" s="97">
        <v>0.27914385654655866</v>
      </c>
      <c r="AE191" s="97">
        <v>0.24050772842251744</v>
      </c>
      <c r="AF191" s="96">
        <f>IF(Tabelle1[[#This Row],[SPD ES 2021]]="","",Tabelle1[[#This Row],[SPD ES 2021]]/Tabelle1[[#This Row],[SPD ZS 2021]])</f>
        <v>1.1606440191234366</v>
      </c>
      <c r="AG191" s="99">
        <v>4.2514596309636818E-2</v>
      </c>
      <c r="AH191" s="99">
        <v>4.7931175747644411E-2</v>
      </c>
      <c r="AI191" s="98">
        <f>IF(Tabelle1[[#This Row],[AfD ES 2021]]="","",Tabelle1[[#This Row],[AfD ES 2021]]/Tabelle1[[#This Row],[AfD ZS 2021]])</f>
        <v>0.88699256061387577</v>
      </c>
      <c r="AJ191" s="100">
        <v>5.7227936491424262E-2</v>
      </c>
      <c r="AK191" s="100">
        <v>6.4682051982338756E-2</v>
      </c>
      <c r="AL191" s="101">
        <f>IF(Tabelle1[[#This Row],[Linke ES 2021]]="","",Tabelle1[[#This Row],[Linke ES 2021]]/Tabelle1[[#This Row],[Linke ZS 2021]])</f>
        <v>0.88475759097825435</v>
      </c>
      <c r="AM191" s="103">
        <v>0.24401518796405863</v>
      </c>
      <c r="AN191" s="103">
        <v>0.26316953109251345</v>
      </c>
      <c r="AO191" s="102">
        <f>IF(Tabelle1[[#This Row],[Grüne ES 2021]]="","",Tabelle1[[#This Row],[Grüne ES 2021]]/Tabelle1[[#This Row],[Grüne ZS 2021]])</f>
        <v>0.92721671445422238</v>
      </c>
      <c r="AP191" s="104">
        <v>9.7408423598559224E-2</v>
      </c>
      <c r="AQ191" s="105">
        <v>0.13124337540560399</v>
      </c>
      <c r="AR191" s="215">
        <f>IF(Tabelle1[[#This Row],[FDP ES 2021]]="","",Tabelle1[[#This Row],[FDP ES 2021]]/Tabelle1[[#This Row],[FDP ZS 2021]])</f>
        <v>0.74219687887119035</v>
      </c>
      <c r="AS191" s="214">
        <v>5011.3</v>
      </c>
      <c r="AT191" s="186">
        <v>40105</v>
      </c>
      <c r="AU191" s="186">
        <v>20972</v>
      </c>
      <c r="AV191" s="186">
        <v>10.6</v>
      </c>
      <c r="AW191" s="186">
        <v>332.9</v>
      </c>
      <c r="AX191" s="186">
        <v>7.2</v>
      </c>
      <c r="AY191" s="187">
        <v>10.3</v>
      </c>
      <c r="AZ191" s="114" t="s">
        <v>1981</v>
      </c>
      <c r="BA191" s="6"/>
      <c r="BB191" s="6"/>
      <c r="BC191" s="6"/>
      <c r="BD191" s="6"/>
      <c r="BE191" s="6"/>
      <c r="BF191" s="6"/>
      <c r="BG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</row>
    <row r="192" spans="1:84" ht="16.5" customHeight="1">
      <c r="A192" s="90">
        <f>SUBTOTAL(103,$B$2:$B192)</f>
        <v>191</v>
      </c>
      <c r="B192" s="51" t="s">
        <v>669</v>
      </c>
      <c r="C192" s="206" t="s">
        <v>758</v>
      </c>
      <c r="D192" s="199" t="s">
        <v>2</v>
      </c>
      <c r="E192" s="190" t="s">
        <v>535</v>
      </c>
      <c r="F192" s="198" t="s">
        <v>98</v>
      </c>
      <c r="G192" s="223" t="s">
        <v>2190</v>
      </c>
      <c r="H192" s="14" t="s">
        <v>2196</v>
      </c>
      <c r="I192" s="8"/>
      <c r="J192" s="8" t="s">
        <v>924</v>
      </c>
      <c r="K192" s="8"/>
      <c r="L192" s="8" t="s">
        <v>921</v>
      </c>
      <c r="M192" s="53"/>
      <c r="N192" s="53"/>
      <c r="O192" s="64" t="s">
        <v>631</v>
      </c>
      <c r="P192" s="169" t="s">
        <v>1406</v>
      </c>
      <c r="Q192" s="121" t="str">
        <f>""</f>
        <v/>
      </c>
      <c r="R192" s="55"/>
      <c r="S192" s="57" t="s">
        <v>615</v>
      </c>
      <c r="T192" s="147" t="str">
        <f>IF(MAX((AA192,AD192,AG192,AJ192,AM192,AP192))=AA192,"CDU",IF(MAX(AA192,AD192,AG192,AJ192,AM192,AP192)=AD192,"SPD",IF(MAX(AA192,AD192,AG192,AJ192,AM192,AP192)=AG192,"AfD",IF(MAX(AA192,AD192,AG192,AJ192,AM192,AP192)=AJ192,"Linke",IF(MAX(AA192,AD192,AG192,AJ192,AM192,AP192)=AM192,"Grüne","FDP")))))</f>
        <v>SPD</v>
      </c>
      <c r="U192" s="148" t="str">
        <f>IF(LARGE((AA192,AD192,AG192,AJ192,AM192,AP192),2)=AA192,"CDU",IF(LARGE((AA192,AD192,AG192,AJ192,AM192,AP192),2)=AD192,"SPD",IF(LARGE((AA192,AD192,AG192,AJ192,AM192,AP192),2)=AG192,"AfD",IF(LARGE((AA192,AD192,AG192,AJ192,AM192,AP192),2)=AJ192,"Linke",IF(LARGE((AA192,AD192,AG192,AJ192,AM192,AP192),2)=AM192,"Grüne","FDP")))))</f>
        <v>Grüne</v>
      </c>
      <c r="V192" s="148" t="str">
        <f>IF(LARGE((AA192,AD192,AG192,AJ192,AM192,AP192),3)=AA192,"CDU",IF(LARGE((AA192,AD192,AG192,AJ192,AM192,AP192),3)=AD192,"SPD",IF(LARGE((AA192,AD192,AG192,AJ192,AM192,AP192),3)=AG192,"AfD",IF(LARGE((AA192,AD192,AG192,AJ192,AM192,AP192),3)=AJ192,"Linke",IF(LARGE((AA192,AD192,AG192,AJ192,AM192,AP192),3)=AM192,"Grüne","FDP")))))</f>
        <v>CDU</v>
      </c>
      <c r="W192" s="148" t="str">
        <f>IF(LARGE((AA192,AD192,AG192,AJ192,AM192,AP192),4)=AA192,"CDU",IF(LARGE((AA192,AD192,AG192,AJ192,AM192,AP192),4)=AD192,"SPD",IF(LARGE((AA192,AD192,AG192,AJ192,AM192,AP192),4)=AG192,"AfD",IF(LARGE((AA192,AD192,AG192,AJ192,AM192,AP192),4)=AJ192,"Linke",IF(LARGE((AA192,AD192,AG192,AJ192,AM192,AP192),4)=AM192,"Grüne","FDP")))))</f>
        <v>FDP</v>
      </c>
      <c r="X192" s="148">
        <f>(LARGE((AA192,AD192,AG192,AJ192,AM192,AP192),1))-(LARGE((AA192,AD192,AG192,AJ192,AM192,AP192),2))</f>
        <v>1.9572151624260292E-2</v>
      </c>
      <c r="Y192" s="148">
        <f>(LARGE((AA192,AD192,AG192,AJ192,AM192,AP192),1))-(LARGE((AA192,AD192,AG192,AJ192,AM192,AP192),3))</f>
        <v>5.1646514388099196E-2</v>
      </c>
      <c r="Z192" s="234">
        <f>(LARGE((AA192,AD192,AG192,AJ192,AM192,AP192),1))-(LARGE((AA192,AD192,AG192,AJ192,AM192,AP192),4))</f>
        <v>0.19759884507186914</v>
      </c>
      <c r="AA192" s="236">
        <v>0.21911679952524693</v>
      </c>
      <c r="AB192" s="94">
        <v>0.18204605537379309</v>
      </c>
      <c r="AC192" s="95">
        <f>IF(Tabelle1[[#This Row],[CDU ES 2021]]="","",Tabelle1[[#This Row],[CDU ES 2021]]/Tabelle1[[#This Row],[CDU ZS 2021]])</f>
        <v>1.2036338775665141</v>
      </c>
      <c r="AD192" s="97">
        <v>0.27076331391334613</v>
      </c>
      <c r="AE192" s="97">
        <v>0.24769751680113283</v>
      </c>
      <c r="AF192" s="96">
        <f>IF(Tabelle1[[#This Row],[SPD ES 2021]]="","",Tabelle1[[#This Row],[SPD ES 2021]]/Tabelle1[[#This Row],[SPD ZS 2021]])</f>
        <v>1.0931208249888591</v>
      </c>
      <c r="AG192" s="99">
        <v>5.7090197376304573E-2</v>
      </c>
      <c r="AH192" s="99">
        <v>6.2276960322490395E-2</v>
      </c>
      <c r="AI192" s="98">
        <f>IF(Tabelle1[[#This Row],[AfD ES 2021]]="","",Tabelle1[[#This Row],[AfD ES 2021]]/Tabelle1[[#This Row],[AfD ZS 2021]])</f>
        <v>0.91671457760097674</v>
      </c>
      <c r="AJ192" s="100">
        <v>6.0901916701379177E-2</v>
      </c>
      <c r="AK192" s="100">
        <v>7.5141175194276474E-2</v>
      </c>
      <c r="AL192" s="101">
        <f>IF(Tabelle1[[#This Row],[Linke ES 2021]]="","",Tabelle1[[#This Row],[Linke ES 2021]]/Tabelle1[[#This Row],[Linke ZS 2021]])</f>
        <v>0.81049992289737427</v>
      </c>
      <c r="AM192" s="103">
        <v>0.25119116228908583</v>
      </c>
      <c r="AN192" s="103">
        <v>0.25242524423736845</v>
      </c>
      <c r="AO192" s="102">
        <f>IF(Tabelle1[[#This Row],[Grüne ES 2021]]="","",Tabelle1[[#This Row],[Grüne ES 2021]]/Tabelle1[[#This Row],[Grüne ZS 2021]])</f>
        <v>0.99511109931967756</v>
      </c>
      <c r="AP192" s="104">
        <v>7.3164468841476982E-2</v>
      </c>
      <c r="AQ192" s="105">
        <v>9.5234016798277921E-2</v>
      </c>
      <c r="AR192" s="215">
        <f>IF(Tabelle1[[#This Row],[FDP ES 2021]]="","",Tabelle1[[#This Row],[FDP ES 2021]]/Tabelle1[[#This Row],[FDP ZS 2021]])</f>
        <v>0.76825982250073466</v>
      </c>
      <c r="AS192" s="214">
        <v>6476.2</v>
      </c>
      <c r="AT192" s="186">
        <v>40105</v>
      </c>
      <c r="AU192" s="186">
        <v>20972</v>
      </c>
      <c r="AV192" s="186">
        <v>10.6</v>
      </c>
      <c r="AW192" s="186">
        <v>332.9</v>
      </c>
      <c r="AX192" s="186">
        <v>7.2</v>
      </c>
      <c r="AY192" s="187">
        <v>10.3</v>
      </c>
      <c r="AZ192" s="114" t="s">
        <v>1479</v>
      </c>
      <c r="BA192" s="6"/>
      <c r="BB192" s="6"/>
      <c r="BC192" s="6"/>
      <c r="BD192" s="6"/>
      <c r="BE192" s="6"/>
      <c r="BF192" s="6"/>
      <c r="BG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</row>
    <row r="193" spans="1:84" ht="16.5" customHeight="1">
      <c r="A193" s="90">
        <f>SUBTOTAL(103,$B$2:$B193)</f>
        <v>192</v>
      </c>
      <c r="B193" s="45" t="s">
        <v>932</v>
      </c>
      <c r="C193" s="203" t="s">
        <v>1038</v>
      </c>
      <c r="D193" s="199" t="s">
        <v>2</v>
      </c>
      <c r="E193" s="189" t="s">
        <v>535</v>
      </c>
      <c r="F193" s="198" t="s">
        <v>98</v>
      </c>
      <c r="G193" s="219" t="str">
        <f>""</f>
        <v/>
      </c>
      <c r="H193" s="16" t="s">
        <v>2179</v>
      </c>
      <c r="I193" s="16" t="s">
        <v>2179</v>
      </c>
      <c r="J193" s="8" t="s">
        <v>927</v>
      </c>
      <c r="K193" s="11"/>
      <c r="L193" s="11" t="s">
        <v>922</v>
      </c>
      <c r="M193" s="53"/>
      <c r="N193" s="53"/>
      <c r="O193" s="9"/>
      <c r="P193" s="156" t="s">
        <v>1406</v>
      </c>
      <c r="Q193" s="121" t="str">
        <f>""</f>
        <v/>
      </c>
      <c r="R193" s="55"/>
      <c r="S193" s="57"/>
      <c r="T193" s="147" t="str">
        <f>IF(MAX((AA193,AD193,AG193,AJ193,AM193,AP193))=AA193,"CDU",IF(MAX(AA193,AD193,AG193,AJ193,AM193,AP193)=AD193,"SPD",IF(MAX(AA193,AD193,AG193,AJ193,AM193,AP193)=AG193,"AfD",IF(MAX(AA193,AD193,AG193,AJ193,AM193,AP193)=AJ193,"Linke",IF(MAX(AA193,AD193,AG193,AJ193,AM193,AP193)=AM193,"Grüne","FDP")))))</f>
        <v>SPD</v>
      </c>
      <c r="U193" s="148" t="str">
        <f>IF(LARGE((AA193,AD193,AG193,AJ193,AM193,AP193),2)=AA193,"CDU",IF(LARGE((AA193,AD193,AG193,AJ193,AM193,AP193),2)=AD193,"SPD",IF(LARGE((AA193,AD193,AG193,AJ193,AM193,AP193),2)=AG193,"AfD",IF(LARGE((AA193,AD193,AG193,AJ193,AM193,AP193),2)=AJ193,"Linke",IF(LARGE((AA193,AD193,AG193,AJ193,AM193,AP193),2)=AM193,"Grüne","FDP")))))</f>
        <v>Grüne</v>
      </c>
      <c r="V193" s="148" t="str">
        <f>IF(LARGE((AA193,AD193,AG193,AJ193,AM193,AP193),3)=AA193,"CDU",IF(LARGE((AA193,AD193,AG193,AJ193,AM193,AP193),3)=AD193,"SPD",IF(LARGE((AA193,AD193,AG193,AJ193,AM193,AP193),3)=AG193,"AfD",IF(LARGE((AA193,AD193,AG193,AJ193,AM193,AP193),3)=AJ193,"Linke",IF(LARGE((AA193,AD193,AG193,AJ193,AM193,AP193),3)=AM193,"Grüne","FDP")))))</f>
        <v>CDU</v>
      </c>
      <c r="W193" s="148" t="str">
        <f>IF(LARGE((AA193,AD193,AG193,AJ193,AM193,AP193),4)=AA193,"CDU",IF(LARGE((AA193,AD193,AG193,AJ193,AM193,AP193),4)=AD193,"SPD",IF(LARGE((AA193,AD193,AG193,AJ193,AM193,AP193),4)=AG193,"AfD",IF(LARGE((AA193,AD193,AG193,AJ193,AM193,AP193),4)=AJ193,"Linke",IF(LARGE((AA193,AD193,AG193,AJ193,AM193,AP193),4)=AM193,"Grüne","FDP")))))</f>
        <v>FDP</v>
      </c>
      <c r="X193" s="148">
        <f>(LARGE((AA193,AD193,AG193,AJ193,AM193,AP193),1))-(LARGE((AA193,AD193,AG193,AJ193,AM193,AP193),2))</f>
        <v>1.9572151624260292E-2</v>
      </c>
      <c r="Y193" s="148">
        <f>(LARGE((AA193,AD193,AG193,AJ193,AM193,AP193),1))-(LARGE((AA193,AD193,AG193,AJ193,AM193,AP193),3))</f>
        <v>5.1646514388099196E-2</v>
      </c>
      <c r="Z193" s="234">
        <f>(LARGE((AA193,AD193,AG193,AJ193,AM193,AP193),1))-(LARGE((AA193,AD193,AG193,AJ193,AM193,AP193),4))</f>
        <v>0.19759884507186914</v>
      </c>
      <c r="AA193" s="236">
        <v>0.21911679952524693</v>
      </c>
      <c r="AB193" s="94">
        <v>0.18204605537379309</v>
      </c>
      <c r="AC193" s="95">
        <f>IF(Tabelle1[[#This Row],[CDU ES 2021]]="","",Tabelle1[[#This Row],[CDU ES 2021]]/Tabelle1[[#This Row],[CDU ZS 2021]])</f>
        <v>1.2036338775665141</v>
      </c>
      <c r="AD193" s="97">
        <v>0.27076331391334613</v>
      </c>
      <c r="AE193" s="97">
        <v>0.24769751680113283</v>
      </c>
      <c r="AF193" s="96">
        <f>IF(Tabelle1[[#This Row],[SPD ES 2021]]="","",Tabelle1[[#This Row],[SPD ES 2021]]/Tabelle1[[#This Row],[SPD ZS 2021]])</f>
        <v>1.0931208249888591</v>
      </c>
      <c r="AG193" s="99">
        <v>5.7090197376304573E-2</v>
      </c>
      <c r="AH193" s="99">
        <v>6.2276960322490395E-2</v>
      </c>
      <c r="AI193" s="98">
        <f>IF(Tabelle1[[#This Row],[AfD ES 2021]]="","",Tabelle1[[#This Row],[AfD ES 2021]]/Tabelle1[[#This Row],[AfD ZS 2021]])</f>
        <v>0.91671457760097674</v>
      </c>
      <c r="AJ193" s="100">
        <v>6.0901916701379177E-2</v>
      </c>
      <c r="AK193" s="100">
        <v>7.5141175194276474E-2</v>
      </c>
      <c r="AL193" s="101">
        <f>IF(Tabelle1[[#This Row],[Linke ES 2021]]="","",Tabelle1[[#This Row],[Linke ES 2021]]/Tabelle1[[#This Row],[Linke ZS 2021]])</f>
        <v>0.81049992289737427</v>
      </c>
      <c r="AM193" s="103">
        <v>0.25119116228908583</v>
      </c>
      <c r="AN193" s="103">
        <v>0.25242524423736845</v>
      </c>
      <c r="AO193" s="102">
        <f>IF(Tabelle1[[#This Row],[Grüne ES 2021]]="","",Tabelle1[[#This Row],[Grüne ES 2021]]/Tabelle1[[#This Row],[Grüne ZS 2021]])</f>
        <v>0.99511109931967756</v>
      </c>
      <c r="AP193" s="104">
        <v>7.3164468841476982E-2</v>
      </c>
      <c r="AQ193" s="105">
        <v>9.5234016798277921E-2</v>
      </c>
      <c r="AR193" s="215">
        <f>IF(Tabelle1[[#This Row],[FDP ES 2021]]="","",Tabelle1[[#This Row],[FDP ES 2021]]/Tabelle1[[#This Row],[FDP ZS 2021]])</f>
        <v>0.76825982250073466</v>
      </c>
      <c r="AS193" s="214">
        <v>6476.2</v>
      </c>
      <c r="AT193" s="186">
        <v>40105</v>
      </c>
      <c r="AU193" s="186">
        <v>20972</v>
      </c>
      <c r="AV193" s="186">
        <v>10.6</v>
      </c>
      <c r="AW193" s="186">
        <v>332.9</v>
      </c>
      <c r="AX193" s="186">
        <v>7.2</v>
      </c>
      <c r="AY193" s="187">
        <v>10.3</v>
      </c>
      <c r="AZ193" s="114" t="s">
        <v>1902</v>
      </c>
      <c r="BA193" s="6"/>
      <c r="BB193" s="6"/>
      <c r="BC193" s="6"/>
      <c r="BD193" s="6"/>
      <c r="BE193" s="6"/>
      <c r="BF193" s="6"/>
      <c r="BG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</row>
    <row r="194" spans="1:84" ht="16.5" customHeight="1">
      <c r="A194" s="90">
        <f>SUBTOTAL(103,$B$2:$B194)</f>
        <v>193</v>
      </c>
      <c r="B194" s="46" t="s">
        <v>930</v>
      </c>
      <c r="C194" s="204" t="s">
        <v>1039</v>
      </c>
      <c r="D194" s="199" t="s">
        <v>2</v>
      </c>
      <c r="E194" s="189" t="s">
        <v>535</v>
      </c>
      <c r="F194" s="198" t="s">
        <v>98</v>
      </c>
      <c r="G194" s="219" t="str">
        <f>""</f>
        <v/>
      </c>
      <c r="H194" s="143" t="s">
        <v>2173</v>
      </c>
      <c r="I194" s="8"/>
      <c r="J194" s="8" t="s">
        <v>927</v>
      </c>
      <c r="K194" s="11"/>
      <c r="L194" s="11" t="s">
        <v>921</v>
      </c>
      <c r="M194" s="53"/>
      <c r="N194" s="53"/>
      <c r="O194" s="9"/>
      <c r="P194" s="166" t="s">
        <v>1406</v>
      </c>
      <c r="Q194" s="121" t="str">
        <f>""</f>
        <v/>
      </c>
      <c r="R194" s="55"/>
      <c r="S194" s="57"/>
      <c r="T194" s="147" t="str">
        <f>IF(MAX((AA194,AD194,AG194,AJ194,AM194,AP194))=AA194,"CDU",IF(MAX(AA194,AD194,AG194,AJ194,AM194,AP194)=AD194,"SPD",IF(MAX(AA194,AD194,AG194,AJ194,AM194,AP194)=AG194,"AfD",IF(MAX(AA194,AD194,AG194,AJ194,AM194,AP194)=AJ194,"Linke",IF(MAX(AA194,AD194,AG194,AJ194,AM194,AP194)=AM194,"Grüne","FDP")))))</f>
        <v>SPD</v>
      </c>
      <c r="U194" s="148" t="str">
        <f>IF(LARGE((AA194,AD194,AG194,AJ194,AM194,AP194),2)=AA194,"CDU",IF(LARGE((AA194,AD194,AG194,AJ194,AM194,AP194),2)=AD194,"SPD",IF(LARGE((AA194,AD194,AG194,AJ194,AM194,AP194),2)=AG194,"AfD",IF(LARGE((AA194,AD194,AG194,AJ194,AM194,AP194),2)=AJ194,"Linke",IF(LARGE((AA194,AD194,AG194,AJ194,AM194,AP194),2)=AM194,"Grüne","FDP")))))</f>
        <v>Grüne</v>
      </c>
      <c r="V194" s="148" t="str">
        <f>IF(LARGE((AA194,AD194,AG194,AJ194,AM194,AP194),3)=AA194,"CDU",IF(LARGE((AA194,AD194,AG194,AJ194,AM194,AP194),3)=AD194,"SPD",IF(LARGE((AA194,AD194,AG194,AJ194,AM194,AP194),3)=AG194,"AfD",IF(LARGE((AA194,AD194,AG194,AJ194,AM194,AP194),3)=AJ194,"Linke",IF(LARGE((AA194,AD194,AG194,AJ194,AM194,AP194),3)=AM194,"Grüne","FDP")))))</f>
        <v>CDU</v>
      </c>
      <c r="W194" s="148" t="str">
        <f>IF(LARGE((AA194,AD194,AG194,AJ194,AM194,AP194),4)=AA194,"CDU",IF(LARGE((AA194,AD194,AG194,AJ194,AM194,AP194),4)=AD194,"SPD",IF(LARGE((AA194,AD194,AG194,AJ194,AM194,AP194),4)=AG194,"AfD",IF(LARGE((AA194,AD194,AG194,AJ194,AM194,AP194),4)=AJ194,"Linke",IF(LARGE((AA194,AD194,AG194,AJ194,AM194,AP194),4)=AM194,"Grüne","FDP")))))</f>
        <v>FDP</v>
      </c>
      <c r="X194" s="148">
        <f>(LARGE((AA194,AD194,AG194,AJ194,AM194,AP194),1))-(LARGE((AA194,AD194,AG194,AJ194,AM194,AP194),2))</f>
        <v>1.9572151624260292E-2</v>
      </c>
      <c r="Y194" s="148">
        <f>(LARGE((AA194,AD194,AG194,AJ194,AM194,AP194),1))-(LARGE((AA194,AD194,AG194,AJ194,AM194,AP194),3))</f>
        <v>5.1646514388099196E-2</v>
      </c>
      <c r="Z194" s="234">
        <f>(LARGE((AA194,AD194,AG194,AJ194,AM194,AP194),1))-(LARGE((AA194,AD194,AG194,AJ194,AM194,AP194),4))</f>
        <v>0.19759884507186914</v>
      </c>
      <c r="AA194" s="236">
        <v>0.21911679952524693</v>
      </c>
      <c r="AB194" s="94">
        <v>0.18204605537379309</v>
      </c>
      <c r="AC194" s="95">
        <f>IF(Tabelle1[[#This Row],[CDU ES 2021]]="","",Tabelle1[[#This Row],[CDU ES 2021]]/Tabelle1[[#This Row],[CDU ZS 2021]])</f>
        <v>1.2036338775665141</v>
      </c>
      <c r="AD194" s="97">
        <v>0.27076331391334613</v>
      </c>
      <c r="AE194" s="97">
        <v>0.24769751680113283</v>
      </c>
      <c r="AF194" s="96">
        <f>IF(Tabelle1[[#This Row],[SPD ES 2021]]="","",Tabelle1[[#This Row],[SPD ES 2021]]/Tabelle1[[#This Row],[SPD ZS 2021]])</f>
        <v>1.0931208249888591</v>
      </c>
      <c r="AG194" s="99">
        <v>5.7090197376304573E-2</v>
      </c>
      <c r="AH194" s="99">
        <v>6.2276960322490395E-2</v>
      </c>
      <c r="AI194" s="98">
        <f>IF(Tabelle1[[#This Row],[AfD ES 2021]]="","",Tabelle1[[#This Row],[AfD ES 2021]]/Tabelle1[[#This Row],[AfD ZS 2021]])</f>
        <v>0.91671457760097674</v>
      </c>
      <c r="AJ194" s="100">
        <v>6.0901916701379177E-2</v>
      </c>
      <c r="AK194" s="100">
        <v>7.5141175194276474E-2</v>
      </c>
      <c r="AL194" s="101">
        <f>IF(Tabelle1[[#This Row],[Linke ES 2021]]="","",Tabelle1[[#This Row],[Linke ES 2021]]/Tabelle1[[#This Row],[Linke ZS 2021]])</f>
        <v>0.81049992289737427</v>
      </c>
      <c r="AM194" s="103">
        <v>0.25119116228908583</v>
      </c>
      <c r="AN194" s="103">
        <v>0.25242524423736845</v>
      </c>
      <c r="AO194" s="102">
        <f>IF(Tabelle1[[#This Row],[Grüne ES 2021]]="","",Tabelle1[[#This Row],[Grüne ES 2021]]/Tabelle1[[#This Row],[Grüne ZS 2021]])</f>
        <v>0.99511109931967756</v>
      </c>
      <c r="AP194" s="104">
        <v>7.3164468841476982E-2</v>
      </c>
      <c r="AQ194" s="105">
        <v>9.5234016798277921E-2</v>
      </c>
      <c r="AR194" s="215">
        <f>IF(Tabelle1[[#This Row],[FDP ES 2021]]="","",Tabelle1[[#This Row],[FDP ES 2021]]/Tabelle1[[#This Row],[FDP ZS 2021]])</f>
        <v>0.76825982250073466</v>
      </c>
      <c r="AS194" s="214">
        <v>6476.2</v>
      </c>
      <c r="AT194" s="186">
        <v>40105</v>
      </c>
      <c r="AU194" s="186">
        <v>20972</v>
      </c>
      <c r="AV194" s="186">
        <v>10.6</v>
      </c>
      <c r="AW194" s="186">
        <v>332.9</v>
      </c>
      <c r="AX194" s="186">
        <v>7.2</v>
      </c>
      <c r="AY194" s="187">
        <v>10.3</v>
      </c>
      <c r="AZ194" s="114" t="s">
        <v>1619</v>
      </c>
      <c r="BA194" s="6"/>
      <c r="BB194" s="6"/>
      <c r="BC194" s="6"/>
      <c r="BD194" s="6"/>
      <c r="BE194" s="6"/>
      <c r="BF194" s="6"/>
      <c r="BG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</row>
    <row r="195" spans="1:84" ht="16.5" customHeight="1">
      <c r="A195" s="90">
        <f>SUBTOTAL(103,$B$2:$B195)</f>
        <v>194</v>
      </c>
      <c r="B195" s="44" t="s">
        <v>697</v>
      </c>
      <c r="C195" s="201" t="s">
        <v>1040</v>
      </c>
      <c r="D195" s="199" t="s">
        <v>2</v>
      </c>
      <c r="E195" s="189" t="s">
        <v>535</v>
      </c>
      <c r="F195" s="198" t="s">
        <v>98</v>
      </c>
      <c r="G195" s="219" t="str">
        <f>""</f>
        <v/>
      </c>
      <c r="H195" s="13" t="s">
        <v>2165</v>
      </c>
      <c r="I195" s="13" t="s">
        <v>2165</v>
      </c>
      <c r="J195" s="8" t="s">
        <v>927</v>
      </c>
      <c r="K195" s="11"/>
      <c r="L195" s="10" t="s">
        <v>922</v>
      </c>
      <c r="M195" s="53"/>
      <c r="N195" s="53"/>
      <c r="O195" s="9"/>
      <c r="P195" s="159" t="s">
        <v>1406</v>
      </c>
      <c r="Q195" s="121" t="str">
        <f>""</f>
        <v/>
      </c>
      <c r="R195" s="55"/>
      <c r="S195" s="57"/>
      <c r="T195" s="147" t="str">
        <f>IF(MAX((AA195,AD195,AG195,AJ195,AM195,AP195))=AA195,"CDU",IF(MAX(AA195,AD195,AG195,AJ195,AM195,AP195)=AD195,"SPD",IF(MAX(AA195,AD195,AG195,AJ195,AM195,AP195)=AG195,"AfD",IF(MAX(AA195,AD195,AG195,AJ195,AM195,AP195)=AJ195,"Linke",IF(MAX(AA195,AD195,AG195,AJ195,AM195,AP195)=AM195,"Grüne","FDP")))))</f>
        <v>SPD</v>
      </c>
      <c r="U195" s="148" t="str">
        <f>IF(LARGE((AA195,AD195,AG195,AJ195,AM195,AP195),2)=AA195,"CDU",IF(LARGE((AA195,AD195,AG195,AJ195,AM195,AP195),2)=AD195,"SPD",IF(LARGE((AA195,AD195,AG195,AJ195,AM195,AP195),2)=AG195,"AfD",IF(LARGE((AA195,AD195,AG195,AJ195,AM195,AP195),2)=AJ195,"Linke",IF(LARGE((AA195,AD195,AG195,AJ195,AM195,AP195),2)=AM195,"Grüne","FDP")))))</f>
        <v>Grüne</v>
      </c>
      <c r="V195" s="148" t="str">
        <f>IF(LARGE((AA195,AD195,AG195,AJ195,AM195,AP195),3)=AA195,"CDU",IF(LARGE((AA195,AD195,AG195,AJ195,AM195,AP195),3)=AD195,"SPD",IF(LARGE((AA195,AD195,AG195,AJ195,AM195,AP195),3)=AG195,"AfD",IF(LARGE((AA195,AD195,AG195,AJ195,AM195,AP195),3)=AJ195,"Linke",IF(LARGE((AA195,AD195,AG195,AJ195,AM195,AP195),3)=AM195,"Grüne","FDP")))))</f>
        <v>CDU</v>
      </c>
      <c r="W195" s="148" t="str">
        <f>IF(LARGE((AA195,AD195,AG195,AJ195,AM195,AP195),4)=AA195,"CDU",IF(LARGE((AA195,AD195,AG195,AJ195,AM195,AP195),4)=AD195,"SPD",IF(LARGE((AA195,AD195,AG195,AJ195,AM195,AP195),4)=AG195,"AfD",IF(LARGE((AA195,AD195,AG195,AJ195,AM195,AP195),4)=AJ195,"Linke",IF(LARGE((AA195,AD195,AG195,AJ195,AM195,AP195),4)=AM195,"Grüne","FDP")))))</f>
        <v>FDP</v>
      </c>
      <c r="X195" s="148">
        <f>(LARGE((AA195,AD195,AG195,AJ195,AM195,AP195),1))-(LARGE((AA195,AD195,AG195,AJ195,AM195,AP195),2))</f>
        <v>1.9572151624260292E-2</v>
      </c>
      <c r="Y195" s="148">
        <f>(LARGE((AA195,AD195,AG195,AJ195,AM195,AP195),1))-(LARGE((AA195,AD195,AG195,AJ195,AM195,AP195),3))</f>
        <v>5.1646514388099196E-2</v>
      </c>
      <c r="Z195" s="234">
        <f>(LARGE((AA195,AD195,AG195,AJ195,AM195,AP195),1))-(LARGE((AA195,AD195,AG195,AJ195,AM195,AP195),4))</f>
        <v>0.19759884507186914</v>
      </c>
      <c r="AA195" s="236">
        <v>0.21911679952524693</v>
      </c>
      <c r="AB195" s="94">
        <v>0.18204605537379309</v>
      </c>
      <c r="AC195" s="95">
        <f>IF(Tabelle1[[#This Row],[CDU ES 2021]]="","",Tabelle1[[#This Row],[CDU ES 2021]]/Tabelle1[[#This Row],[CDU ZS 2021]])</f>
        <v>1.2036338775665141</v>
      </c>
      <c r="AD195" s="97">
        <v>0.27076331391334613</v>
      </c>
      <c r="AE195" s="97">
        <v>0.24769751680113283</v>
      </c>
      <c r="AF195" s="96">
        <f>IF(Tabelle1[[#This Row],[SPD ES 2021]]="","",Tabelle1[[#This Row],[SPD ES 2021]]/Tabelle1[[#This Row],[SPD ZS 2021]])</f>
        <v>1.0931208249888591</v>
      </c>
      <c r="AG195" s="99">
        <v>5.7090197376304573E-2</v>
      </c>
      <c r="AH195" s="99">
        <v>6.2276960322490395E-2</v>
      </c>
      <c r="AI195" s="98">
        <f>IF(Tabelle1[[#This Row],[AfD ES 2021]]="","",Tabelle1[[#This Row],[AfD ES 2021]]/Tabelle1[[#This Row],[AfD ZS 2021]])</f>
        <v>0.91671457760097674</v>
      </c>
      <c r="AJ195" s="100">
        <v>6.0901916701379177E-2</v>
      </c>
      <c r="AK195" s="100">
        <v>7.5141175194276474E-2</v>
      </c>
      <c r="AL195" s="101">
        <f>IF(Tabelle1[[#This Row],[Linke ES 2021]]="","",Tabelle1[[#This Row],[Linke ES 2021]]/Tabelle1[[#This Row],[Linke ZS 2021]])</f>
        <v>0.81049992289737427</v>
      </c>
      <c r="AM195" s="103">
        <v>0.25119116228908583</v>
      </c>
      <c r="AN195" s="103">
        <v>0.25242524423736845</v>
      </c>
      <c r="AO195" s="102">
        <f>IF(Tabelle1[[#This Row],[Grüne ES 2021]]="","",Tabelle1[[#This Row],[Grüne ES 2021]]/Tabelle1[[#This Row],[Grüne ZS 2021]])</f>
        <v>0.99511109931967756</v>
      </c>
      <c r="AP195" s="104">
        <v>7.3164468841476982E-2</v>
      </c>
      <c r="AQ195" s="105">
        <v>9.5234016798277921E-2</v>
      </c>
      <c r="AR195" s="215">
        <f>IF(Tabelle1[[#This Row],[FDP ES 2021]]="","",Tabelle1[[#This Row],[FDP ES 2021]]/Tabelle1[[#This Row],[FDP ZS 2021]])</f>
        <v>0.76825982250073466</v>
      </c>
      <c r="AS195" s="214">
        <v>6476.2</v>
      </c>
      <c r="AT195" s="186">
        <v>40105</v>
      </c>
      <c r="AU195" s="186">
        <v>20972</v>
      </c>
      <c r="AV195" s="186">
        <v>10.6</v>
      </c>
      <c r="AW195" s="186">
        <v>332.9</v>
      </c>
      <c r="AX195" s="186">
        <v>7.2</v>
      </c>
      <c r="AY195" s="187">
        <v>10.3</v>
      </c>
      <c r="AZ195" s="114" t="s">
        <v>1927</v>
      </c>
      <c r="BA195" s="6"/>
      <c r="BB195" s="6"/>
      <c r="BC195" s="6"/>
      <c r="BD195" s="6"/>
      <c r="BE195" s="6"/>
      <c r="BF195" s="6"/>
      <c r="BG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</row>
    <row r="196" spans="1:84" ht="16.5" customHeight="1">
      <c r="A196" s="90">
        <f>SUBTOTAL(103,$B$2:$B196)</f>
        <v>195</v>
      </c>
      <c r="B196" s="48" t="s">
        <v>669</v>
      </c>
      <c r="C196" s="206" t="s">
        <v>759</v>
      </c>
      <c r="D196" s="200" t="s">
        <v>2</v>
      </c>
      <c r="E196" s="188" t="s">
        <v>534</v>
      </c>
      <c r="F196" s="222" t="s">
        <v>99</v>
      </c>
      <c r="G196" s="219" t="str">
        <f>""</f>
        <v/>
      </c>
      <c r="H196" s="10"/>
      <c r="I196" s="10"/>
      <c r="J196" s="8" t="s">
        <v>924</v>
      </c>
      <c r="K196" s="10"/>
      <c r="L196" s="10" t="s">
        <v>921</v>
      </c>
      <c r="M196" s="67"/>
      <c r="N196" s="67"/>
      <c r="O196" s="69" t="s">
        <v>631</v>
      </c>
      <c r="P196" s="169" t="s">
        <v>1406</v>
      </c>
      <c r="Q196" s="121" t="str">
        <f>""</f>
        <v/>
      </c>
      <c r="R196" s="60"/>
      <c r="S196" s="61"/>
      <c r="T196" s="147" t="str">
        <f>IF(MAX((AA196,AD196,AG196,AJ196,AM196,AP196))=AA196,"CDU",IF(MAX(AA196,AD196,AG196,AJ196,AM196,AP196)=AD196,"SPD",IF(MAX(AA196,AD196,AG196,AJ196,AM196,AP196)=AG196,"AfD",IF(MAX(AA196,AD196,AG196,AJ196,AM196,AP196)=AJ196,"Linke",IF(MAX(AA196,AD196,AG196,AJ196,AM196,AP196)=AM196,"Grüne","FDP")))))</f>
        <v>SPD</v>
      </c>
      <c r="U196" s="148" t="str">
        <f>IF(LARGE((AA196,AD196,AG196,AJ196,AM196,AP196),2)=AA196,"CDU",IF(LARGE((AA196,AD196,AG196,AJ196,AM196,AP196),2)=AD196,"SPD",IF(LARGE((AA196,AD196,AG196,AJ196,AM196,AP196),2)=AG196,"AfD",IF(LARGE((AA196,AD196,AG196,AJ196,AM196,AP196),2)=AJ196,"Linke",IF(LARGE((AA196,AD196,AG196,AJ196,AM196,AP196),2)=AM196,"Grüne","FDP")))))</f>
        <v>Grüne</v>
      </c>
      <c r="V196" s="148" t="str">
        <f>IF(LARGE((AA196,AD196,AG196,AJ196,AM196,AP196),3)=AA196,"CDU",IF(LARGE((AA196,AD196,AG196,AJ196,AM196,AP196),3)=AD196,"SPD",IF(LARGE((AA196,AD196,AG196,AJ196,AM196,AP196),3)=AG196,"AfD",IF(LARGE((AA196,AD196,AG196,AJ196,AM196,AP196),3)=AJ196,"Linke",IF(LARGE((AA196,AD196,AG196,AJ196,AM196,AP196),3)=AM196,"Grüne","FDP")))))</f>
        <v>CDU</v>
      </c>
      <c r="W196" s="148" t="str">
        <f>IF(LARGE((AA196,AD196,AG196,AJ196,AM196,AP196),4)=AA196,"CDU",IF(LARGE((AA196,AD196,AG196,AJ196,AM196,AP196),4)=AD196,"SPD",IF(LARGE((AA196,AD196,AG196,AJ196,AM196,AP196),4)=AG196,"AfD",IF(LARGE((AA196,AD196,AG196,AJ196,AM196,AP196),4)=AJ196,"Linke",IF(LARGE((AA196,AD196,AG196,AJ196,AM196,AP196),4)=AM196,"Grüne","FDP")))))</f>
        <v>Linke</v>
      </c>
      <c r="X196" s="148">
        <f>(LARGE((AA196,AD196,AG196,AJ196,AM196,AP196),1))-(LARGE((AA196,AD196,AG196,AJ196,AM196,AP196),2))</f>
        <v>6.170859423633232E-2</v>
      </c>
      <c r="Y196" s="148">
        <f>(LARGE((AA196,AD196,AG196,AJ196,AM196,AP196),1))-(LARGE((AA196,AD196,AG196,AJ196,AM196,AP196),3))</f>
        <v>7.2891720678164684E-2</v>
      </c>
      <c r="Z196" s="234">
        <f>(LARGE((AA196,AD196,AG196,AJ196,AM196,AP196),1))-(LARGE((AA196,AD196,AG196,AJ196,AM196,AP196),4))</f>
        <v>0.12912959097733345</v>
      </c>
      <c r="AA196" s="236">
        <v>0.1873155370024534</v>
      </c>
      <c r="AB196" s="94">
        <v>0.16564363445270819</v>
      </c>
      <c r="AC196" s="95">
        <f>IF(Tabelle1[[#This Row],[CDU ES 2021]]="","",Tabelle1[[#This Row],[CDU ES 2021]]/Tabelle1[[#This Row],[CDU ZS 2021]])</f>
        <v>1.130834502764624</v>
      </c>
      <c r="AD196" s="97">
        <v>0.26020725768061809</v>
      </c>
      <c r="AE196" s="97">
        <v>0.24144046828356847</v>
      </c>
      <c r="AF196" s="96">
        <f>IF(Tabelle1[[#This Row],[SPD ES 2021]]="","",Tabelle1[[#This Row],[SPD ES 2021]]/Tabelle1[[#This Row],[SPD ZS 2021]])</f>
        <v>1.0777284335574113</v>
      </c>
      <c r="AG196" s="99">
        <v>7.4356439269105429E-2</v>
      </c>
      <c r="AH196" s="99">
        <v>7.4256811496887107E-2</v>
      </c>
      <c r="AI196" s="98">
        <f>IF(Tabelle1[[#This Row],[AfD ES 2021]]="","",Tabelle1[[#This Row],[AfD ES 2021]]/Tabelle1[[#This Row],[AfD ZS 2021]])</f>
        <v>1.0013416650972484</v>
      </c>
      <c r="AJ196" s="100">
        <v>0.13107766670328463</v>
      </c>
      <c r="AK196" s="100">
        <v>0.11921670522804738</v>
      </c>
      <c r="AL196" s="101">
        <f>IF(Tabelle1[[#This Row],[Linke ES 2021]]="","",Tabelle1[[#This Row],[Linke ES 2021]]/Tabelle1[[#This Row],[Linke ZS 2021]])</f>
        <v>1.0994907672758498</v>
      </c>
      <c r="AM196" s="103">
        <v>0.19849866344428577</v>
      </c>
      <c r="AN196" s="103">
        <v>0.22668252913999606</v>
      </c>
      <c r="AO196" s="102">
        <f>IF(Tabelle1[[#This Row],[Grüne ES 2021]]="","",Tabelle1[[#This Row],[Grüne ES 2021]]/Tabelle1[[#This Row],[Grüne ZS 2021]])</f>
        <v>0.87566811698000635</v>
      </c>
      <c r="AP196" s="104">
        <v>6.323922516386539E-2</v>
      </c>
      <c r="AQ196" s="105">
        <v>7.1337337877980606E-2</v>
      </c>
      <c r="AR196" s="215">
        <f>IF(Tabelle1[[#This Row],[FDP ES 2021]]="","",Tabelle1[[#This Row],[FDP ES 2021]]/Tabelle1[[#This Row],[FDP ZS 2021]])</f>
        <v>0.88648142816926134</v>
      </c>
      <c r="AS196" s="214">
        <v>7146.3</v>
      </c>
      <c r="AT196" s="186">
        <v>40105</v>
      </c>
      <c r="AU196" s="186">
        <v>20972</v>
      </c>
      <c r="AV196" s="186">
        <v>10.6</v>
      </c>
      <c r="AW196" s="186">
        <v>332.9</v>
      </c>
      <c r="AX196" s="186">
        <v>7.2</v>
      </c>
      <c r="AY196" s="187">
        <v>10.3</v>
      </c>
      <c r="AZ196" s="115" t="s">
        <v>1450</v>
      </c>
      <c r="BA196" s="6"/>
      <c r="BB196" s="6"/>
      <c r="BC196" s="6"/>
      <c r="BD196" s="6"/>
      <c r="BE196" s="6"/>
      <c r="BF196" s="6"/>
      <c r="BG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</row>
    <row r="197" spans="1:84" ht="16.5" customHeight="1">
      <c r="A197" s="90">
        <f>SUBTOTAL(103,$B$2:$B197)</f>
        <v>196</v>
      </c>
      <c r="B197" s="45" t="s">
        <v>932</v>
      </c>
      <c r="C197" s="203" t="s">
        <v>1041</v>
      </c>
      <c r="D197" s="199" t="s">
        <v>2</v>
      </c>
      <c r="E197" s="189" t="s">
        <v>534</v>
      </c>
      <c r="F197" s="222" t="s">
        <v>99</v>
      </c>
      <c r="G197" s="219" t="str">
        <f>""</f>
        <v/>
      </c>
      <c r="H197" s="8"/>
      <c r="I197" s="8"/>
      <c r="J197" s="8" t="s">
        <v>927</v>
      </c>
      <c r="K197" s="11"/>
      <c r="L197" s="11" t="s">
        <v>921</v>
      </c>
      <c r="M197" s="53"/>
      <c r="N197" s="53"/>
      <c r="O197" s="9"/>
      <c r="P197" s="156" t="s">
        <v>1406</v>
      </c>
      <c r="Q197" s="121" t="str">
        <f>""</f>
        <v/>
      </c>
      <c r="R197" s="58" t="s">
        <v>631</v>
      </c>
      <c r="S197" s="57"/>
      <c r="T197" s="147" t="str">
        <f>IF(MAX((AA197,AD197,AG197,AJ197,AM197,AP197))=AA197,"CDU",IF(MAX(AA197,AD197,AG197,AJ197,AM197,AP197)=AD197,"SPD",IF(MAX(AA197,AD197,AG197,AJ197,AM197,AP197)=AG197,"AfD",IF(MAX(AA197,AD197,AG197,AJ197,AM197,AP197)=AJ197,"Linke",IF(MAX(AA197,AD197,AG197,AJ197,AM197,AP197)=AM197,"Grüne","FDP")))))</f>
        <v>SPD</v>
      </c>
      <c r="U197" s="148" t="str">
        <f>IF(LARGE((AA197,AD197,AG197,AJ197,AM197,AP197),2)=AA197,"CDU",IF(LARGE((AA197,AD197,AG197,AJ197,AM197,AP197),2)=AD197,"SPD",IF(LARGE((AA197,AD197,AG197,AJ197,AM197,AP197),2)=AG197,"AfD",IF(LARGE((AA197,AD197,AG197,AJ197,AM197,AP197),2)=AJ197,"Linke",IF(LARGE((AA197,AD197,AG197,AJ197,AM197,AP197),2)=AM197,"Grüne","FDP")))))</f>
        <v>Grüne</v>
      </c>
      <c r="V197" s="148" t="str">
        <f>IF(LARGE((AA197,AD197,AG197,AJ197,AM197,AP197),3)=AA197,"CDU",IF(LARGE((AA197,AD197,AG197,AJ197,AM197,AP197),3)=AD197,"SPD",IF(LARGE((AA197,AD197,AG197,AJ197,AM197,AP197),3)=AG197,"AfD",IF(LARGE((AA197,AD197,AG197,AJ197,AM197,AP197),3)=AJ197,"Linke",IF(LARGE((AA197,AD197,AG197,AJ197,AM197,AP197),3)=AM197,"Grüne","FDP")))))</f>
        <v>CDU</v>
      </c>
      <c r="W197" s="148" t="str">
        <f>IF(LARGE((AA197,AD197,AG197,AJ197,AM197,AP197),4)=AA197,"CDU",IF(LARGE((AA197,AD197,AG197,AJ197,AM197,AP197),4)=AD197,"SPD",IF(LARGE((AA197,AD197,AG197,AJ197,AM197,AP197),4)=AG197,"AfD",IF(LARGE((AA197,AD197,AG197,AJ197,AM197,AP197),4)=AJ197,"Linke",IF(LARGE((AA197,AD197,AG197,AJ197,AM197,AP197),4)=AM197,"Grüne","FDP")))))</f>
        <v>Linke</v>
      </c>
      <c r="X197" s="148">
        <f>(LARGE((AA197,AD197,AG197,AJ197,AM197,AP197),1))-(LARGE((AA197,AD197,AG197,AJ197,AM197,AP197),2))</f>
        <v>6.170859423633232E-2</v>
      </c>
      <c r="Y197" s="148">
        <f>(LARGE((AA197,AD197,AG197,AJ197,AM197,AP197),1))-(LARGE((AA197,AD197,AG197,AJ197,AM197,AP197),3))</f>
        <v>7.2891720678164684E-2</v>
      </c>
      <c r="Z197" s="234">
        <f>(LARGE((AA197,AD197,AG197,AJ197,AM197,AP197),1))-(LARGE((AA197,AD197,AG197,AJ197,AM197,AP197),4))</f>
        <v>0.12912959097733345</v>
      </c>
      <c r="AA197" s="236">
        <v>0.1873155370024534</v>
      </c>
      <c r="AB197" s="94">
        <v>0.16564363445270819</v>
      </c>
      <c r="AC197" s="95">
        <f>IF(Tabelle1[[#This Row],[CDU ES 2021]]="","",Tabelle1[[#This Row],[CDU ES 2021]]/Tabelle1[[#This Row],[CDU ZS 2021]])</f>
        <v>1.130834502764624</v>
      </c>
      <c r="AD197" s="97">
        <v>0.26020725768061809</v>
      </c>
      <c r="AE197" s="97">
        <v>0.24144046828356847</v>
      </c>
      <c r="AF197" s="96">
        <f>IF(Tabelle1[[#This Row],[SPD ES 2021]]="","",Tabelle1[[#This Row],[SPD ES 2021]]/Tabelle1[[#This Row],[SPD ZS 2021]])</f>
        <v>1.0777284335574113</v>
      </c>
      <c r="AG197" s="99">
        <v>7.4356439269105429E-2</v>
      </c>
      <c r="AH197" s="99">
        <v>7.4256811496887107E-2</v>
      </c>
      <c r="AI197" s="98">
        <f>IF(Tabelle1[[#This Row],[AfD ES 2021]]="","",Tabelle1[[#This Row],[AfD ES 2021]]/Tabelle1[[#This Row],[AfD ZS 2021]])</f>
        <v>1.0013416650972484</v>
      </c>
      <c r="AJ197" s="100">
        <v>0.13107766670328463</v>
      </c>
      <c r="AK197" s="100">
        <v>0.11921670522804738</v>
      </c>
      <c r="AL197" s="101">
        <f>IF(Tabelle1[[#This Row],[Linke ES 2021]]="","",Tabelle1[[#This Row],[Linke ES 2021]]/Tabelle1[[#This Row],[Linke ZS 2021]])</f>
        <v>1.0994907672758498</v>
      </c>
      <c r="AM197" s="103">
        <v>0.19849866344428577</v>
      </c>
      <c r="AN197" s="103">
        <v>0.22668252913999606</v>
      </c>
      <c r="AO197" s="102">
        <f>IF(Tabelle1[[#This Row],[Grüne ES 2021]]="","",Tabelle1[[#This Row],[Grüne ES 2021]]/Tabelle1[[#This Row],[Grüne ZS 2021]])</f>
        <v>0.87566811698000635</v>
      </c>
      <c r="AP197" s="104">
        <v>6.323922516386539E-2</v>
      </c>
      <c r="AQ197" s="105">
        <v>7.1337337877980606E-2</v>
      </c>
      <c r="AR197" s="215">
        <f>IF(Tabelle1[[#This Row],[FDP ES 2021]]="","",Tabelle1[[#This Row],[FDP ES 2021]]/Tabelle1[[#This Row],[FDP ZS 2021]])</f>
        <v>0.88648142816926134</v>
      </c>
      <c r="AS197" s="214">
        <v>7146.3</v>
      </c>
      <c r="AT197" s="186">
        <v>40105</v>
      </c>
      <c r="AU197" s="186">
        <v>20972</v>
      </c>
      <c r="AV197" s="186">
        <v>10.6</v>
      </c>
      <c r="AW197" s="186">
        <v>332.9</v>
      </c>
      <c r="AX197" s="186">
        <v>7.2</v>
      </c>
      <c r="AY197" s="187">
        <v>10.3</v>
      </c>
      <c r="AZ197" s="115" t="s">
        <v>1547</v>
      </c>
      <c r="BA197" s="6"/>
      <c r="BB197" s="6"/>
      <c r="BC197" s="6"/>
      <c r="BD197" s="6"/>
      <c r="BE197" s="6"/>
      <c r="BF197" s="6"/>
      <c r="BG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</row>
    <row r="198" spans="1:84" ht="16.5" customHeight="1">
      <c r="A198" s="90">
        <f>SUBTOTAL(103,$B$2:$B198)</f>
        <v>197</v>
      </c>
      <c r="B198" s="48" t="s">
        <v>669</v>
      </c>
      <c r="C198" s="206" t="s">
        <v>1042</v>
      </c>
      <c r="D198" s="199" t="s">
        <v>2</v>
      </c>
      <c r="E198" s="189" t="s">
        <v>533</v>
      </c>
      <c r="F198" s="198" t="s">
        <v>100</v>
      </c>
      <c r="G198" s="223" t="s">
        <v>2167</v>
      </c>
      <c r="H198" s="8"/>
      <c r="I198" s="8"/>
      <c r="J198" s="8" t="s">
        <v>927</v>
      </c>
      <c r="K198" s="11"/>
      <c r="L198" s="11" t="s">
        <v>922</v>
      </c>
      <c r="M198" s="53"/>
      <c r="N198" s="53"/>
      <c r="O198" s="64" t="s">
        <v>631</v>
      </c>
      <c r="P198" s="169" t="s">
        <v>1406</v>
      </c>
      <c r="Q198" s="121" t="str">
        <f>""</f>
        <v/>
      </c>
      <c r="R198" s="55"/>
      <c r="S198" s="57"/>
      <c r="T198" s="147" t="str">
        <f>IF(MAX((AA198,AD198,AG198,AJ198,AM198,AP198))=AA198,"CDU",IF(MAX(AA198,AD198,AG198,AJ198,AM198,AP198)=AD198,"SPD",IF(MAX(AA198,AD198,AG198,AJ198,AM198,AP198)=AG198,"AfD",IF(MAX(AA198,AD198,AG198,AJ198,AM198,AP198)=AJ198,"Linke",IF(MAX(AA198,AD198,AG198,AJ198,AM198,AP198)=AM198,"Grüne","FDP")))))</f>
        <v>Grüne</v>
      </c>
      <c r="U198" s="148" t="str">
        <f>IF(LARGE((AA198,AD198,AG198,AJ198,AM198,AP198),2)=AA198,"CDU",IF(LARGE((AA198,AD198,AG198,AJ198,AM198,AP198),2)=AD198,"SPD",IF(LARGE((AA198,AD198,AG198,AJ198,AM198,AP198),2)=AG198,"AfD",IF(LARGE((AA198,AD198,AG198,AJ198,AM198,AP198),2)=AJ198,"Linke",IF(LARGE((AA198,AD198,AG198,AJ198,AM198,AP198),2)=AM198,"Grüne","FDP")))))</f>
        <v>Linke</v>
      </c>
      <c r="V198" s="148" t="str">
        <f>IF(LARGE((AA198,AD198,AG198,AJ198,AM198,AP198),3)=AA198,"CDU",IF(LARGE((AA198,AD198,AG198,AJ198,AM198,AP198),3)=AD198,"SPD",IF(LARGE((AA198,AD198,AG198,AJ198,AM198,AP198),3)=AG198,"AfD",IF(LARGE((AA198,AD198,AG198,AJ198,AM198,AP198),3)=AJ198,"Linke",IF(LARGE((AA198,AD198,AG198,AJ198,AM198,AP198),3)=AM198,"Grüne","FDP")))))</f>
        <v>SPD</v>
      </c>
      <c r="W198" s="148" t="str">
        <f>IF(LARGE((AA198,AD198,AG198,AJ198,AM198,AP198),4)=AA198,"CDU",IF(LARGE((AA198,AD198,AG198,AJ198,AM198,AP198),4)=AD198,"SPD",IF(LARGE((AA198,AD198,AG198,AJ198,AM198,AP198),4)=AG198,"AfD",IF(LARGE((AA198,AD198,AG198,AJ198,AM198,AP198),4)=AJ198,"Linke",IF(LARGE((AA198,AD198,AG198,AJ198,AM198,AP198),4)=AM198,"Grüne","FDP")))))</f>
        <v>CDU</v>
      </c>
      <c r="X198" s="148">
        <f>(LARGE((AA198,AD198,AG198,AJ198,AM198,AP198),1))-(LARGE((AA198,AD198,AG198,AJ198,AM198,AP198),2))</f>
        <v>0.20208725868272612</v>
      </c>
      <c r="Y198" s="148">
        <f>(LARGE((AA198,AD198,AG198,AJ198,AM198,AP198),1))-(LARGE((AA198,AD198,AG198,AJ198,AM198,AP198),3))</f>
        <v>0.20498688126221629</v>
      </c>
      <c r="Z198" s="234">
        <f>(LARGE((AA198,AD198,AG198,AJ198,AM198,AP198),1))-(LARGE((AA198,AD198,AG198,AJ198,AM198,AP198),4))</f>
        <v>0.30235902492853661</v>
      </c>
      <c r="AA198" s="236">
        <v>7.6481947795054211E-2</v>
      </c>
      <c r="AB198" s="94">
        <v>6.9795652861856183E-2</v>
      </c>
      <c r="AC198" s="95">
        <f>IF(Tabelle1[[#This Row],[CDU ES 2021]]="","",Tabelle1[[#This Row],[CDU ES 2021]]/Tabelle1[[#This Row],[CDU ZS 2021]])</f>
        <v>1.0957981573212296</v>
      </c>
      <c r="AD198" s="97">
        <v>0.17385409146137457</v>
      </c>
      <c r="AE198" s="97">
        <v>0.19189409344764741</v>
      </c>
      <c r="AF198" s="96">
        <f>IF(Tabelle1[[#This Row],[SPD ES 2021]]="","",Tabelle1[[#This Row],[SPD ES 2021]]/Tabelle1[[#This Row],[SPD ZS 2021]])</f>
        <v>0.90598980061262535</v>
      </c>
      <c r="AG198" s="99">
        <v>3.8728157448332128E-2</v>
      </c>
      <c r="AH198" s="99">
        <v>4.095147121735105E-2</v>
      </c>
      <c r="AI198" s="98">
        <f>IF(Tabelle1[[#This Row],[AfD ES 2021]]="","",Tabelle1[[#This Row],[AfD ES 2021]]/Tabelle1[[#This Row],[AfD ZS 2021]])</f>
        <v>0.94570857400412733</v>
      </c>
      <c r="AJ198" s="100">
        <v>0.17675371404086473</v>
      </c>
      <c r="AK198" s="100">
        <v>0.18097057565297905</v>
      </c>
      <c r="AL198" s="101">
        <f>IF(Tabelle1[[#This Row],[Linke ES 2021]]="","",Tabelle1[[#This Row],[Linke ES 2021]]/Tabelle1[[#This Row],[Linke ZS 2021]])</f>
        <v>0.97669863403540047</v>
      </c>
      <c r="AM198" s="103">
        <v>0.37884097272359085</v>
      </c>
      <c r="AN198" s="103">
        <v>0.36749667430453409</v>
      </c>
      <c r="AO198" s="102">
        <f>IF(Tabelle1[[#This Row],[Grüne ES 2021]]="","",Tabelle1[[#This Row],[Grüne ES 2021]]/Tabelle1[[#This Row],[Grüne ZS 2021]])</f>
        <v>1.0308691185859713</v>
      </c>
      <c r="AP198" s="104">
        <v>5.4018677326007972E-2</v>
      </c>
      <c r="AQ198" s="105">
        <v>6.340211320843174E-2</v>
      </c>
      <c r="AR198" s="215">
        <f>IF(Tabelle1[[#This Row],[FDP ES 2021]]="","",Tabelle1[[#This Row],[FDP ES 2021]]/Tabelle1[[#This Row],[FDP ZS 2021]])</f>
        <v>0.85200121245839044</v>
      </c>
      <c r="AS198" s="214">
        <v>13153.3</v>
      </c>
      <c r="AT198" s="186">
        <v>40105</v>
      </c>
      <c r="AU198" s="186">
        <v>20972</v>
      </c>
      <c r="AV198" s="186">
        <v>10.6</v>
      </c>
      <c r="AW198" s="186">
        <v>332.9</v>
      </c>
      <c r="AX198" s="186">
        <v>7.2</v>
      </c>
      <c r="AY198" s="187">
        <v>10.3</v>
      </c>
      <c r="AZ198" s="114" t="s">
        <v>1875</v>
      </c>
      <c r="BA198" s="6"/>
      <c r="BB198" s="6"/>
      <c r="BC198" s="6"/>
      <c r="BD198" s="6"/>
      <c r="BE198" s="6"/>
      <c r="BF198" s="6"/>
      <c r="BG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</row>
    <row r="199" spans="1:84" ht="16.5" customHeight="1">
      <c r="A199" s="90">
        <f>SUBTOTAL(103,$B$2:$B199)</f>
        <v>198</v>
      </c>
      <c r="B199" s="52" t="s">
        <v>932</v>
      </c>
      <c r="C199" s="203" t="s">
        <v>666</v>
      </c>
      <c r="D199" s="199" t="s">
        <v>2</v>
      </c>
      <c r="E199" s="190" t="s">
        <v>533</v>
      </c>
      <c r="F199" s="198" t="s">
        <v>100</v>
      </c>
      <c r="G199" s="219" t="str">
        <f>""</f>
        <v/>
      </c>
      <c r="H199" s="8"/>
      <c r="I199" s="8"/>
      <c r="J199" s="8" t="s">
        <v>924</v>
      </c>
      <c r="K199" s="8"/>
      <c r="L199" s="8" t="s">
        <v>922</v>
      </c>
      <c r="M199" s="53"/>
      <c r="N199" s="53"/>
      <c r="O199" s="63" t="s">
        <v>631</v>
      </c>
      <c r="P199" s="156" t="s">
        <v>1406</v>
      </c>
      <c r="Q199" s="121" t="str">
        <f>""</f>
        <v/>
      </c>
      <c r="R199" s="58" t="s">
        <v>631</v>
      </c>
      <c r="S199" s="57"/>
      <c r="T199" s="147" t="str">
        <f>IF(MAX((AA199,AD199,AG199,AJ199,AM199,AP199))=AA199,"CDU",IF(MAX(AA199,AD199,AG199,AJ199,AM199,AP199)=AD199,"SPD",IF(MAX(AA199,AD199,AG199,AJ199,AM199,AP199)=AG199,"AfD",IF(MAX(AA199,AD199,AG199,AJ199,AM199,AP199)=AJ199,"Linke",IF(MAX(AA199,AD199,AG199,AJ199,AM199,AP199)=AM199,"Grüne","FDP")))))</f>
        <v>Grüne</v>
      </c>
      <c r="U199" s="148" t="str">
        <f>IF(LARGE((AA199,AD199,AG199,AJ199,AM199,AP199),2)=AA199,"CDU",IF(LARGE((AA199,AD199,AG199,AJ199,AM199,AP199),2)=AD199,"SPD",IF(LARGE((AA199,AD199,AG199,AJ199,AM199,AP199),2)=AG199,"AfD",IF(LARGE((AA199,AD199,AG199,AJ199,AM199,AP199),2)=AJ199,"Linke",IF(LARGE((AA199,AD199,AG199,AJ199,AM199,AP199),2)=AM199,"Grüne","FDP")))))</f>
        <v>Linke</v>
      </c>
      <c r="V199" s="148" t="str">
        <f>IF(LARGE((AA199,AD199,AG199,AJ199,AM199,AP199),3)=AA199,"CDU",IF(LARGE((AA199,AD199,AG199,AJ199,AM199,AP199),3)=AD199,"SPD",IF(LARGE((AA199,AD199,AG199,AJ199,AM199,AP199),3)=AG199,"AfD",IF(LARGE((AA199,AD199,AG199,AJ199,AM199,AP199),3)=AJ199,"Linke",IF(LARGE((AA199,AD199,AG199,AJ199,AM199,AP199),3)=AM199,"Grüne","FDP")))))</f>
        <v>SPD</v>
      </c>
      <c r="W199" s="148" t="str">
        <f>IF(LARGE((AA199,AD199,AG199,AJ199,AM199,AP199),4)=AA199,"CDU",IF(LARGE((AA199,AD199,AG199,AJ199,AM199,AP199),4)=AD199,"SPD",IF(LARGE((AA199,AD199,AG199,AJ199,AM199,AP199),4)=AG199,"AfD",IF(LARGE((AA199,AD199,AG199,AJ199,AM199,AP199),4)=AJ199,"Linke",IF(LARGE((AA199,AD199,AG199,AJ199,AM199,AP199),4)=AM199,"Grüne","FDP")))))</f>
        <v>CDU</v>
      </c>
      <c r="X199" s="148">
        <f>(LARGE((AA199,AD199,AG199,AJ199,AM199,AP199),1))-(LARGE((AA199,AD199,AG199,AJ199,AM199,AP199),2))</f>
        <v>0.20208725868272612</v>
      </c>
      <c r="Y199" s="148">
        <f>(LARGE((AA199,AD199,AG199,AJ199,AM199,AP199),1))-(LARGE((AA199,AD199,AG199,AJ199,AM199,AP199),3))</f>
        <v>0.20498688126221629</v>
      </c>
      <c r="Z199" s="234">
        <f>(LARGE((AA199,AD199,AG199,AJ199,AM199,AP199),1))-(LARGE((AA199,AD199,AG199,AJ199,AM199,AP199),4))</f>
        <v>0.30235902492853661</v>
      </c>
      <c r="AA199" s="236">
        <v>7.6481947795054211E-2</v>
      </c>
      <c r="AB199" s="94">
        <v>6.9795652861856183E-2</v>
      </c>
      <c r="AC199" s="95">
        <f>IF(Tabelle1[[#This Row],[CDU ES 2021]]="","",Tabelle1[[#This Row],[CDU ES 2021]]/Tabelle1[[#This Row],[CDU ZS 2021]])</f>
        <v>1.0957981573212296</v>
      </c>
      <c r="AD199" s="97">
        <v>0.17385409146137457</v>
      </c>
      <c r="AE199" s="97">
        <v>0.19189409344764741</v>
      </c>
      <c r="AF199" s="96">
        <f>IF(Tabelle1[[#This Row],[SPD ES 2021]]="","",Tabelle1[[#This Row],[SPD ES 2021]]/Tabelle1[[#This Row],[SPD ZS 2021]])</f>
        <v>0.90598980061262535</v>
      </c>
      <c r="AG199" s="99">
        <v>3.8728157448332128E-2</v>
      </c>
      <c r="AH199" s="99">
        <v>4.095147121735105E-2</v>
      </c>
      <c r="AI199" s="98">
        <f>IF(Tabelle1[[#This Row],[AfD ES 2021]]="","",Tabelle1[[#This Row],[AfD ES 2021]]/Tabelle1[[#This Row],[AfD ZS 2021]])</f>
        <v>0.94570857400412733</v>
      </c>
      <c r="AJ199" s="100">
        <v>0.17675371404086473</v>
      </c>
      <c r="AK199" s="100">
        <v>0.18097057565297905</v>
      </c>
      <c r="AL199" s="101">
        <f>IF(Tabelle1[[#This Row],[Linke ES 2021]]="","",Tabelle1[[#This Row],[Linke ES 2021]]/Tabelle1[[#This Row],[Linke ZS 2021]])</f>
        <v>0.97669863403540047</v>
      </c>
      <c r="AM199" s="103">
        <v>0.37884097272359085</v>
      </c>
      <c r="AN199" s="103">
        <v>0.36749667430453409</v>
      </c>
      <c r="AO199" s="102">
        <f>IF(Tabelle1[[#This Row],[Grüne ES 2021]]="","",Tabelle1[[#This Row],[Grüne ES 2021]]/Tabelle1[[#This Row],[Grüne ZS 2021]])</f>
        <v>1.0308691185859713</v>
      </c>
      <c r="AP199" s="104">
        <v>5.4018677326007972E-2</v>
      </c>
      <c r="AQ199" s="105">
        <v>6.340211320843174E-2</v>
      </c>
      <c r="AR199" s="215">
        <f>IF(Tabelle1[[#This Row],[FDP ES 2021]]="","",Tabelle1[[#This Row],[FDP ES 2021]]/Tabelle1[[#This Row],[FDP ZS 2021]])</f>
        <v>0.85200121245839044</v>
      </c>
      <c r="AS199" s="214">
        <v>13153.3</v>
      </c>
      <c r="AT199" s="186">
        <v>40105</v>
      </c>
      <c r="AU199" s="186">
        <v>20972</v>
      </c>
      <c r="AV199" s="186">
        <v>10.6</v>
      </c>
      <c r="AW199" s="186">
        <v>332.9</v>
      </c>
      <c r="AX199" s="186">
        <v>7.2</v>
      </c>
      <c r="AY199" s="187">
        <v>10.3</v>
      </c>
      <c r="AZ199" s="114" t="s">
        <v>1702</v>
      </c>
      <c r="BA199" s="6"/>
      <c r="BB199" s="6"/>
      <c r="BC199" s="6"/>
      <c r="BD199" s="6"/>
      <c r="BE199" s="6"/>
      <c r="BF199" s="6"/>
      <c r="BG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</row>
    <row r="200" spans="1:84" ht="16.5" customHeight="1">
      <c r="A200" s="90">
        <f>SUBTOTAL(103,$B$2:$B200)</f>
        <v>199</v>
      </c>
      <c r="B200" s="49" t="s">
        <v>941</v>
      </c>
      <c r="C200" s="207" t="s">
        <v>1043</v>
      </c>
      <c r="D200" s="199" t="s">
        <v>2</v>
      </c>
      <c r="E200" s="189" t="s">
        <v>533</v>
      </c>
      <c r="F200" s="198" t="s">
        <v>100</v>
      </c>
      <c r="G200" s="219" t="str">
        <f>""</f>
        <v/>
      </c>
      <c r="H200" s="184" t="s">
        <v>2177</v>
      </c>
      <c r="I200" s="8"/>
      <c r="J200" s="8" t="s">
        <v>927</v>
      </c>
      <c r="K200" s="11"/>
      <c r="L200" s="11" t="s">
        <v>922</v>
      </c>
      <c r="M200" s="53"/>
      <c r="N200" s="53"/>
      <c r="O200" s="9"/>
      <c r="P200" s="164" t="s">
        <v>1406</v>
      </c>
      <c r="Q200" s="121" t="str">
        <f>""</f>
        <v/>
      </c>
      <c r="R200" s="72" t="s">
        <v>631</v>
      </c>
      <c r="S200" s="57"/>
      <c r="T200" s="147" t="str">
        <f>IF(MAX((AA200,AD200,AG200,AJ200,AM200,AP200))=AA200,"CDU",IF(MAX(AA200,AD200,AG200,AJ200,AM200,AP200)=AD200,"SPD",IF(MAX(AA200,AD200,AG200,AJ200,AM200,AP200)=AG200,"AfD",IF(MAX(AA200,AD200,AG200,AJ200,AM200,AP200)=AJ200,"Linke",IF(MAX(AA200,AD200,AG200,AJ200,AM200,AP200)=AM200,"Grüne","FDP")))))</f>
        <v>Grüne</v>
      </c>
      <c r="U200" s="148" t="str">
        <f>IF(LARGE((AA200,AD200,AG200,AJ200,AM200,AP200),2)=AA200,"CDU",IF(LARGE((AA200,AD200,AG200,AJ200,AM200,AP200),2)=AD200,"SPD",IF(LARGE((AA200,AD200,AG200,AJ200,AM200,AP200),2)=AG200,"AfD",IF(LARGE((AA200,AD200,AG200,AJ200,AM200,AP200),2)=AJ200,"Linke",IF(LARGE((AA200,AD200,AG200,AJ200,AM200,AP200),2)=AM200,"Grüne","FDP")))))</f>
        <v>Linke</v>
      </c>
      <c r="V200" s="148" t="str">
        <f>IF(LARGE((AA200,AD200,AG200,AJ200,AM200,AP200),3)=AA200,"CDU",IF(LARGE((AA200,AD200,AG200,AJ200,AM200,AP200),3)=AD200,"SPD",IF(LARGE((AA200,AD200,AG200,AJ200,AM200,AP200),3)=AG200,"AfD",IF(LARGE((AA200,AD200,AG200,AJ200,AM200,AP200),3)=AJ200,"Linke",IF(LARGE((AA200,AD200,AG200,AJ200,AM200,AP200),3)=AM200,"Grüne","FDP")))))</f>
        <v>SPD</v>
      </c>
      <c r="W200" s="148" t="str">
        <f>IF(LARGE((AA200,AD200,AG200,AJ200,AM200,AP200),4)=AA200,"CDU",IF(LARGE((AA200,AD200,AG200,AJ200,AM200,AP200),4)=AD200,"SPD",IF(LARGE((AA200,AD200,AG200,AJ200,AM200,AP200),4)=AG200,"AfD",IF(LARGE((AA200,AD200,AG200,AJ200,AM200,AP200),4)=AJ200,"Linke",IF(LARGE((AA200,AD200,AG200,AJ200,AM200,AP200),4)=AM200,"Grüne","FDP")))))</f>
        <v>CDU</v>
      </c>
      <c r="X200" s="148">
        <f>(LARGE((AA200,AD200,AG200,AJ200,AM200,AP200),1))-(LARGE((AA200,AD200,AG200,AJ200,AM200,AP200),2))</f>
        <v>0.20208725868272601</v>
      </c>
      <c r="Y200" s="148">
        <f>(LARGE((AA200,AD200,AG200,AJ200,AM200,AP200),1))-(LARGE((AA200,AD200,AG200,AJ200,AM200,AP200),3))</f>
        <v>0.20498688126221601</v>
      </c>
      <c r="Z200" s="234">
        <f>(LARGE((AA200,AD200,AG200,AJ200,AM200,AP200),1))-(LARGE((AA200,AD200,AG200,AJ200,AM200,AP200),4))</f>
        <v>0.30235902492853683</v>
      </c>
      <c r="AA200" s="236">
        <v>7.6481947795054198E-2</v>
      </c>
      <c r="AB200" s="94">
        <v>6.9795652861856197E-2</v>
      </c>
      <c r="AC200" s="95">
        <f>IF(Tabelle1[[#This Row],[CDU ES 2021]]="","",Tabelle1[[#This Row],[CDU ES 2021]]/Tabelle1[[#This Row],[CDU ZS 2021]])</f>
        <v>1.0957981573212292</v>
      </c>
      <c r="AD200" s="97">
        <v>0.17385409146137501</v>
      </c>
      <c r="AE200" s="97">
        <v>0.19189409344764699</v>
      </c>
      <c r="AF200" s="96">
        <f>IF(Tabelle1[[#This Row],[SPD ES 2021]]="","",Tabelle1[[#This Row],[SPD ES 2021]]/Tabelle1[[#This Row],[SPD ZS 2021]])</f>
        <v>0.90598980061262957</v>
      </c>
      <c r="AG200" s="99">
        <v>3.87281574483321E-2</v>
      </c>
      <c r="AH200" s="99">
        <v>4.0951471217351099E-2</v>
      </c>
      <c r="AI200" s="98">
        <f>IF(Tabelle1[[#This Row],[AfD ES 2021]]="","",Tabelle1[[#This Row],[AfD ES 2021]]/Tabelle1[[#This Row],[AfD ZS 2021]])</f>
        <v>0.94570857400412556</v>
      </c>
      <c r="AJ200" s="100">
        <v>0.17675371404086501</v>
      </c>
      <c r="AK200" s="100">
        <v>0.180970575652979</v>
      </c>
      <c r="AL200" s="101">
        <f>IF(Tabelle1[[#This Row],[Linke ES 2021]]="","",Tabelle1[[#This Row],[Linke ES 2021]]/Tabelle1[[#This Row],[Linke ZS 2021]])</f>
        <v>0.97669863403540225</v>
      </c>
      <c r="AM200" s="103">
        <v>0.37884097272359102</v>
      </c>
      <c r="AN200" s="103">
        <v>0.36749667430453398</v>
      </c>
      <c r="AO200" s="102">
        <f>IF(Tabelle1[[#This Row],[Grüne ES 2021]]="","",Tabelle1[[#This Row],[Grüne ES 2021]]/Tabelle1[[#This Row],[Grüne ZS 2021]])</f>
        <v>1.0308691185859722</v>
      </c>
      <c r="AP200" s="104">
        <v>5.4018677326007999E-2</v>
      </c>
      <c r="AQ200" s="105">
        <v>6.3402113208431699E-2</v>
      </c>
      <c r="AR200" s="215">
        <f>IF(Tabelle1[[#This Row],[FDP ES 2021]]="","",Tabelle1[[#This Row],[FDP ES 2021]]/Tabelle1[[#This Row],[FDP ZS 2021]])</f>
        <v>0.85200121245839144</v>
      </c>
      <c r="AS200" s="214">
        <v>13153.3</v>
      </c>
      <c r="AT200" s="186">
        <v>40105</v>
      </c>
      <c r="AU200" s="186">
        <v>20972</v>
      </c>
      <c r="AV200" s="186">
        <v>10.6</v>
      </c>
      <c r="AW200" s="186">
        <v>332.9</v>
      </c>
      <c r="AX200" s="186">
        <v>7.2</v>
      </c>
      <c r="AY200" s="187">
        <v>10.3</v>
      </c>
      <c r="AZ200" s="114" t="s">
        <v>1938</v>
      </c>
      <c r="BA200" s="6"/>
      <c r="BB200" s="6"/>
      <c r="BC200" s="6"/>
      <c r="BD200" s="6"/>
      <c r="BE200" s="6"/>
      <c r="BF200" s="6"/>
      <c r="BG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</row>
    <row r="201" spans="1:84" ht="16.5" customHeight="1">
      <c r="A201" s="90">
        <f>SUBTOTAL(103,$B$2:$B201)</f>
        <v>200</v>
      </c>
      <c r="B201" s="49" t="s">
        <v>941</v>
      </c>
      <c r="C201" s="207" t="s">
        <v>761</v>
      </c>
      <c r="D201" s="200" t="s">
        <v>2</v>
      </c>
      <c r="E201" s="188" t="s">
        <v>532</v>
      </c>
      <c r="F201" s="222" t="s">
        <v>101</v>
      </c>
      <c r="G201" s="219" t="str">
        <f>""</f>
        <v/>
      </c>
      <c r="H201" s="10"/>
      <c r="I201" s="10"/>
      <c r="J201" s="8" t="s">
        <v>924</v>
      </c>
      <c r="K201" s="10"/>
      <c r="L201" s="10" t="s">
        <v>922</v>
      </c>
      <c r="M201" s="67"/>
      <c r="N201" s="67"/>
      <c r="O201" s="59"/>
      <c r="P201" s="164" t="s">
        <v>1406</v>
      </c>
      <c r="Q201" s="121" t="str">
        <f>""</f>
        <v/>
      </c>
      <c r="R201" s="86" t="s">
        <v>631</v>
      </c>
      <c r="S201" s="61"/>
      <c r="T201" s="147" t="str">
        <f>IF(MAX((AA201,AD201,AG201,AJ201,AM201,AP201))=AA201,"CDU",IF(MAX(AA201,AD201,AG201,AJ201,AM201,AP201)=AD201,"SPD",IF(MAX(AA201,AD201,AG201,AJ201,AM201,AP201)=AG201,"AfD",IF(MAX(AA201,AD201,AG201,AJ201,AM201,AP201)=AJ201,"Linke",IF(MAX(AA201,AD201,AG201,AJ201,AM201,AP201)=AM201,"Grüne","FDP")))))</f>
        <v>Linke</v>
      </c>
      <c r="U201" s="148" t="str">
        <f>IF(LARGE((AA201,AD201,AG201,AJ201,AM201,AP201),2)=AA201,"CDU",IF(LARGE((AA201,AD201,AG201,AJ201,AM201,AP201),2)=AD201,"SPD",IF(LARGE((AA201,AD201,AG201,AJ201,AM201,AP201),2)=AG201,"AfD",IF(LARGE((AA201,AD201,AG201,AJ201,AM201,AP201),2)=AJ201,"Linke",IF(LARGE((AA201,AD201,AG201,AJ201,AM201,AP201),2)=AM201,"Grüne","FDP")))))</f>
        <v>SPD</v>
      </c>
      <c r="V201" s="148" t="str">
        <f>IF(LARGE((AA201,AD201,AG201,AJ201,AM201,AP201),3)=AA201,"CDU",IF(LARGE((AA201,AD201,AG201,AJ201,AM201,AP201),3)=AD201,"SPD",IF(LARGE((AA201,AD201,AG201,AJ201,AM201,AP201),3)=AG201,"AfD",IF(LARGE((AA201,AD201,AG201,AJ201,AM201,AP201),3)=AJ201,"Linke",IF(LARGE((AA201,AD201,AG201,AJ201,AM201,AP201),3)=AM201,"Grüne","FDP")))))</f>
        <v>CDU</v>
      </c>
      <c r="W201" s="148" t="str">
        <f>IF(LARGE((AA201,AD201,AG201,AJ201,AM201,AP201),4)=AA201,"CDU",IF(LARGE((AA201,AD201,AG201,AJ201,AM201,AP201),4)=AD201,"SPD",IF(LARGE((AA201,AD201,AG201,AJ201,AM201,AP201),4)=AG201,"AfD",IF(LARGE((AA201,AD201,AG201,AJ201,AM201,AP201),4)=AJ201,"Linke",IF(LARGE((AA201,AD201,AG201,AJ201,AM201,AP201),4)=AM201,"Grüne","FDP")))))</f>
        <v>AfD</v>
      </c>
      <c r="X201" s="148">
        <f>(LARGE((AA201,AD201,AG201,AJ201,AM201,AP201),1))-(LARGE((AA201,AD201,AG201,AJ201,AM201,AP201),2))</f>
        <v>0.19994367603479288</v>
      </c>
      <c r="Y201" s="148">
        <f>(LARGE((AA201,AD201,AG201,AJ201,AM201,AP201),1))-(LARGE((AA201,AD201,AG201,AJ201,AM201,AP201),3))</f>
        <v>0.21908742375463236</v>
      </c>
      <c r="Z201" s="234">
        <f>(LARGE((AA201,AD201,AG201,AJ201,AM201,AP201),1))-(LARGE((AA201,AD201,AG201,AJ201,AM201,AP201),4))</f>
        <v>0.24036892197210685</v>
      </c>
      <c r="AA201" s="236">
        <v>0.13531832641017927</v>
      </c>
      <c r="AB201" s="94">
        <v>0.13184762393381647</v>
      </c>
      <c r="AC201" s="95">
        <f>IF(Tabelle1[[#This Row],[CDU ES 2021]]="","",Tabelle1[[#This Row],[CDU ES 2021]]/Tabelle1[[#This Row],[CDU ZS 2021]])</f>
        <v>1.02632358758399</v>
      </c>
      <c r="AD201" s="97">
        <v>0.15446207413001875</v>
      </c>
      <c r="AE201" s="97">
        <v>0.23448983518245367</v>
      </c>
      <c r="AF201" s="96">
        <f>IF(Tabelle1[[#This Row],[SPD ES 2021]]="","",Tabelle1[[#This Row],[SPD ES 2021]]/Tabelle1[[#This Row],[SPD ZS 2021]])</f>
        <v>0.65871543647012976</v>
      </c>
      <c r="AG201" s="99">
        <v>0.11403682819270476</v>
      </c>
      <c r="AH201" s="99">
        <v>0.1226704290386712</v>
      </c>
      <c r="AI201" s="98">
        <f>IF(Tabelle1[[#This Row],[AfD ES 2021]]="","",Tabelle1[[#This Row],[AfD ES 2021]]/Tabelle1[[#This Row],[AfD ZS 2021]])</f>
        <v>0.92961954308283423</v>
      </c>
      <c r="AJ201" s="100">
        <v>0.35440575016481163</v>
      </c>
      <c r="AK201" s="100">
        <v>0.15958442891040853</v>
      </c>
      <c r="AL201" s="101">
        <f>IF(Tabelle1[[#This Row],[Linke ES 2021]]="","",Tabelle1[[#This Row],[Linke ES 2021]]/Tabelle1[[#This Row],[Linke ZS 2021]])</f>
        <v>2.2208040758398599</v>
      </c>
      <c r="AM201" s="103">
        <v>0.10328407119861238</v>
      </c>
      <c r="AN201" s="103">
        <v>0.16123260437375744</v>
      </c>
      <c r="AO201" s="102">
        <f>IF(Tabelle1[[#This Row],[Grüne ES 2021]]="","",Tabelle1[[#This Row],[Grüne ES 2021]]/Tabelle1[[#This Row],[Grüne ZS 2021]])</f>
        <v>0.64059047858078955</v>
      </c>
      <c r="AP201" s="104">
        <v>5.9108161214549503E-2</v>
      </c>
      <c r="AQ201" s="105">
        <v>8.1068428140832427E-2</v>
      </c>
      <c r="AR201" s="215">
        <f>IF(Tabelle1[[#This Row],[FDP ES 2021]]="","",Tabelle1[[#This Row],[FDP ES 2021]]/Tabelle1[[#This Row],[FDP ZS 2021]])</f>
        <v>0.72911443542320253</v>
      </c>
      <c r="AS201" s="214">
        <v>1616.1</v>
      </c>
      <c r="AT201" s="186">
        <v>40105</v>
      </c>
      <c r="AU201" s="186">
        <v>20972</v>
      </c>
      <c r="AV201" s="186">
        <v>10.6</v>
      </c>
      <c r="AW201" s="186">
        <v>332.9</v>
      </c>
      <c r="AX201" s="186">
        <v>7.2</v>
      </c>
      <c r="AY201" s="187">
        <v>10.3</v>
      </c>
      <c r="AZ201" s="114" t="s">
        <v>1806</v>
      </c>
      <c r="BA201" s="6"/>
      <c r="BB201" s="6"/>
      <c r="BC201" s="6"/>
      <c r="BD201" s="6"/>
      <c r="BE201" s="6"/>
      <c r="BF201" s="6"/>
      <c r="BG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</row>
    <row r="202" spans="1:84" ht="16.5" customHeight="1">
      <c r="A202" s="90">
        <f>SUBTOTAL(103,$B$2:$B202)</f>
        <v>201</v>
      </c>
      <c r="B202" s="44" t="s">
        <v>697</v>
      </c>
      <c r="C202" s="201" t="s">
        <v>762</v>
      </c>
      <c r="D202" s="199" t="s">
        <v>2</v>
      </c>
      <c r="E202" s="190" t="s">
        <v>531</v>
      </c>
      <c r="F202" s="198" t="s">
        <v>102</v>
      </c>
      <c r="G202" s="219" t="str">
        <f>""</f>
        <v/>
      </c>
      <c r="H202" s="8"/>
      <c r="I202" s="8"/>
      <c r="J202" s="8" t="s">
        <v>924</v>
      </c>
      <c r="K202" s="8"/>
      <c r="L202" s="8" t="s">
        <v>921</v>
      </c>
      <c r="M202" s="53"/>
      <c r="N202" s="53"/>
      <c r="O202" s="9"/>
      <c r="P202" s="159" t="s">
        <v>1406</v>
      </c>
      <c r="Q202" s="121" t="str">
        <f>""</f>
        <v/>
      </c>
      <c r="R202" s="55"/>
      <c r="S202" s="57"/>
      <c r="T202" s="147" t="str">
        <f>IF(MAX((AA202,AD202,AG202,AJ202,AM202,AP202))=AA202,"CDU",IF(MAX(AA202,AD202,AG202,AJ202,AM202,AP202)=AD202,"SPD",IF(MAX(AA202,AD202,AG202,AJ202,AM202,AP202)=AG202,"AfD",IF(MAX(AA202,AD202,AG202,AJ202,AM202,AP202)=AJ202,"Linke",IF(MAX(AA202,AD202,AG202,AJ202,AM202,AP202)=AM202,"Grüne","FDP")))))</f>
        <v>CDU</v>
      </c>
      <c r="U202" s="148" t="str">
        <f>IF(LARGE((AA202,AD202,AG202,AJ202,AM202,AP202),2)=AA202,"CDU",IF(LARGE((AA202,AD202,AG202,AJ202,AM202,AP202),2)=AD202,"SPD",IF(LARGE((AA202,AD202,AG202,AJ202,AM202,AP202),2)=AG202,"AfD",IF(LARGE((AA202,AD202,AG202,AJ202,AM202,AP202),2)=AJ202,"Linke",IF(LARGE((AA202,AD202,AG202,AJ202,AM202,AP202),2)=AM202,"Grüne","FDP")))))</f>
        <v>Linke</v>
      </c>
      <c r="V202" s="148" t="str">
        <f>IF(LARGE((AA202,AD202,AG202,AJ202,AM202,AP202),3)=AA202,"CDU",IF(LARGE((AA202,AD202,AG202,AJ202,AM202,AP202),3)=AD202,"SPD",IF(LARGE((AA202,AD202,AG202,AJ202,AM202,AP202),3)=AG202,"AfD",IF(LARGE((AA202,AD202,AG202,AJ202,AM202,AP202),3)=AJ202,"Linke",IF(LARGE((AA202,AD202,AG202,AJ202,AM202,AP202),3)=AM202,"Grüne","FDP")))))</f>
        <v>AfD</v>
      </c>
      <c r="W202" s="148" t="str">
        <f>IF(LARGE((AA202,AD202,AG202,AJ202,AM202,AP202),4)=AA202,"CDU",IF(LARGE((AA202,AD202,AG202,AJ202,AM202,AP202),4)=AD202,"SPD",IF(LARGE((AA202,AD202,AG202,AJ202,AM202,AP202),4)=AG202,"AfD",IF(LARGE((AA202,AD202,AG202,AJ202,AM202,AP202),4)=AJ202,"Linke",IF(LARGE((AA202,AD202,AG202,AJ202,AM202,AP202),4)=AM202,"Grüne","FDP")))))</f>
        <v>SPD</v>
      </c>
      <c r="X202" s="148">
        <f>(LARGE((AA202,AD202,AG202,AJ202,AM202,AP202),1))-(LARGE((AA202,AD202,AG202,AJ202,AM202,AP202),2))</f>
        <v>7.5586155563825835E-2</v>
      </c>
      <c r="Y202" s="148">
        <f>(LARGE((AA202,AD202,AG202,AJ202,AM202,AP202),1))-(LARGE((AA202,AD202,AG202,AJ202,AM202,AP202),3))</f>
        <v>0.13868998883513212</v>
      </c>
      <c r="Z202" s="234">
        <f>(LARGE((AA202,AD202,AG202,AJ202,AM202,AP202),1))-(LARGE((AA202,AD202,AG202,AJ202,AM202,AP202),4))</f>
        <v>0.14626721250465202</v>
      </c>
      <c r="AA202" s="236">
        <v>0.29432824711574246</v>
      </c>
      <c r="AB202" s="94">
        <v>0.16369411554176982</v>
      </c>
      <c r="AC202" s="95">
        <f>IF(Tabelle1[[#This Row],[CDU ES 2021]]="","",Tabelle1[[#This Row],[CDU ES 2021]]/Tabelle1[[#This Row],[CDU ZS 2021]])</f>
        <v>1.7980380427336664</v>
      </c>
      <c r="AD202" s="97">
        <v>0.14806103461109044</v>
      </c>
      <c r="AE202" s="97">
        <v>0.23459542485609472</v>
      </c>
      <c r="AF202" s="96">
        <f>IF(Tabelle1[[#This Row],[SPD ES 2021]]="","",Tabelle1[[#This Row],[SPD ES 2021]]/Tabelle1[[#This Row],[SPD ZS 2021]])</f>
        <v>0.63113351294857467</v>
      </c>
      <c r="AG202" s="99">
        <v>0.15563825828061034</v>
      </c>
      <c r="AH202" s="99">
        <v>0.16848101643353514</v>
      </c>
      <c r="AI202" s="98">
        <f>IF(Tabelle1[[#This Row],[AfD ES 2021]]="","",Tabelle1[[#This Row],[AfD ES 2021]]/Tabelle1[[#This Row],[AfD ZS 2021]])</f>
        <v>0.92377326285901651</v>
      </c>
      <c r="AJ202" s="100">
        <v>0.21874209155191662</v>
      </c>
      <c r="AK202" s="100">
        <v>0.15866861522860806</v>
      </c>
      <c r="AL202" s="101">
        <f>IF(Tabelle1[[#This Row],[Linke ES 2021]]="","",Tabelle1[[#This Row],[Linke ES 2021]]/Tabelle1[[#This Row],[Linke ZS 2021]])</f>
        <v>1.3786096969256039</v>
      </c>
      <c r="AM202" s="103">
        <v>6.1898027540007443E-2</v>
      </c>
      <c r="AN202" s="103">
        <v>8.5649736049390079E-2</v>
      </c>
      <c r="AO202" s="102">
        <f>IF(Tabelle1[[#This Row],[Grüne ES 2021]]="","",Tabelle1[[#This Row],[Grüne ES 2021]]/Tabelle1[[#This Row],[Grüne ZS 2021]])</f>
        <v>0.72268789601772776</v>
      </c>
      <c r="AP202" s="104">
        <v>4.5999255675474506E-2</v>
      </c>
      <c r="AQ202" s="105">
        <v>7.3100897730323008E-2</v>
      </c>
      <c r="AR202" s="215">
        <f>IF(Tabelle1[[#This Row],[FDP ES 2021]]="","",Tabelle1[[#This Row],[FDP ES 2021]]/Tabelle1[[#This Row],[FDP ZS 2021]])</f>
        <v>0.62925705570909207</v>
      </c>
      <c r="AS202" s="214">
        <v>4371.3</v>
      </c>
      <c r="AT202" s="186">
        <v>40105</v>
      </c>
      <c r="AU202" s="186">
        <v>20972</v>
      </c>
      <c r="AV202" s="186">
        <v>10.6</v>
      </c>
      <c r="AW202" s="186">
        <v>332.9</v>
      </c>
      <c r="AX202" s="186">
        <v>7.2</v>
      </c>
      <c r="AY202" s="187">
        <v>10.3</v>
      </c>
      <c r="AZ202" s="114" t="s">
        <v>1635</v>
      </c>
      <c r="BA202" s="6"/>
      <c r="BB202" s="6"/>
      <c r="BC202" s="6"/>
      <c r="BD202" s="6"/>
      <c r="BE202" s="6"/>
      <c r="BF202" s="6"/>
      <c r="BG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</row>
    <row r="203" spans="1:84" ht="16.5" customHeight="1">
      <c r="A203" s="90">
        <f>SUBTOTAL(103,$B$2:$B203)</f>
        <v>202</v>
      </c>
      <c r="B203" s="49" t="s">
        <v>941</v>
      </c>
      <c r="C203" s="207" t="s">
        <v>1044</v>
      </c>
      <c r="D203" s="199" t="s">
        <v>2</v>
      </c>
      <c r="E203" s="189" t="s">
        <v>531</v>
      </c>
      <c r="F203" s="198" t="s">
        <v>102</v>
      </c>
      <c r="G203" s="221" t="s">
        <v>2169</v>
      </c>
      <c r="H203" s="8"/>
      <c r="I203" s="8"/>
      <c r="J203" s="8" t="s">
        <v>927</v>
      </c>
      <c r="K203" s="11"/>
      <c r="L203" s="11" t="s">
        <v>922</v>
      </c>
      <c r="M203" s="53"/>
      <c r="N203" s="53"/>
      <c r="O203" s="9"/>
      <c r="P203" s="164" t="s">
        <v>1406</v>
      </c>
      <c r="Q203" s="121" t="str">
        <f>""</f>
        <v/>
      </c>
      <c r="R203" s="55"/>
      <c r="S203" s="57"/>
      <c r="T203" s="147" t="str">
        <f>IF(MAX((AA203,AD203,AG203,AJ203,AM203,AP203))=AA203,"CDU",IF(MAX(AA203,AD203,AG203,AJ203,AM203,AP203)=AD203,"SPD",IF(MAX(AA203,AD203,AG203,AJ203,AM203,AP203)=AG203,"AfD",IF(MAX(AA203,AD203,AG203,AJ203,AM203,AP203)=AJ203,"Linke",IF(MAX(AA203,AD203,AG203,AJ203,AM203,AP203)=AM203,"Grüne","FDP")))))</f>
        <v>CDU</v>
      </c>
      <c r="U203" s="148" t="str">
        <f>IF(LARGE((AA203,AD203,AG203,AJ203,AM203,AP203),2)=AA203,"CDU",IF(LARGE((AA203,AD203,AG203,AJ203,AM203,AP203),2)=AD203,"SPD",IF(LARGE((AA203,AD203,AG203,AJ203,AM203,AP203),2)=AG203,"AfD",IF(LARGE((AA203,AD203,AG203,AJ203,AM203,AP203),2)=AJ203,"Linke",IF(LARGE((AA203,AD203,AG203,AJ203,AM203,AP203),2)=AM203,"Grüne","FDP")))))</f>
        <v>Linke</v>
      </c>
      <c r="V203" s="148" t="str">
        <f>IF(LARGE((AA203,AD203,AG203,AJ203,AM203,AP203),3)=AA203,"CDU",IF(LARGE((AA203,AD203,AG203,AJ203,AM203,AP203),3)=AD203,"SPD",IF(LARGE((AA203,AD203,AG203,AJ203,AM203,AP203),3)=AG203,"AfD",IF(LARGE((AA203,AD203,AG203,AJ203,AM203,AP203),3)=AJ203,"Linke",IF(LARGE((AA203,AD203,AG203,AJ203,AM203,AP203),3)=AM203,"Grüne","FDP")))))</f>
        <v>AfD</v>
      </c>
      <c r="W203" s="148" t="str">
        <f>IF(LARGE((AA203,AD203,AG203,AJ203,AM203,AP203),4)=AA203,"CDU",IF(LARGE((AA203,AD203,AG203,AJ203,AM203,AP203),4)=AD203,"SPD",IF(LARGE((AA203,AD203,AG203,AJ203,AM203,AP203),4)=AG203,"AfD",IF(LARGE((AA203,AD203,AG203,AJ203,AM203,AP203),4)=AJ203,"Linke",IF(LARGE((AA203,AD203,AG203,AJ203,AM203,AP203),4)=AM203,"Grüne","FDP")))))</f>
        <v>SPD</v>
      </c>
      <c r="X203" s="148">
        <f>(LARGE((AA203,AD203,AG203,AJ203,AM203,AP203),1))-(LARGE((AA203,AD203,AG203,AJ203,AM203,AP203),2))</f>
        <v>7.5586155563825835E-2</v>
      </c>
      <c r="Y203" s="148">
        <f>(LARGE((AA203,AD203,AG203,AJ203,AM203,AP203),1))-(LARGE((AA203,AD203,AG203,AJ203,AM203,AP203),3))</f>
        <v>0.13868998883513212</v>
      </c>
      <c r="Z203" s="234">
        <f>(LARGE((AA203,AD203,AG203,AJ203,AM203,AP203),1))-(LARGE((AA203,AD203,AG203,AJ203,AM203,AP203),4))</f>
        <v>0.14626721250465202</v>
      </c>
      <c r="AA203" s="236">
        <v>0.29432824711574246</v>
      </c>
      <c r="AB203" s="94">
        <v>0.16369411554176982</v>
      </c>
      <c r="AC203" s="95">
        <f>IF(Tabelle1[[#This Row],[CDU ES 2021]]="","",Tabelle1[[#This Row],[CDU ES 2021]]/Tabelle1[[#This Row],[CDU ZS 2021]])</f>
        <v>1.7980380427336664</v>
      </c>
      <c r="AD203" s="97">
        <v>0.14806103461109044</v>
      </c>
      <c r="AE203" s="97">
        <v>0.23459542485609472</v>
      </c>
      <c r="AF203" s="96">
        <f>IF(Tabelle1[[#This Row],[SPD ES 2021]]="","",Tabelle1[[#This Row],[SPD ES 2021]]/Tabelle1[[#This Row],[SPD ZS 2021]])</f>
        <v>0.63113351294857467</v>
      </c>
      <c r="AG203" s="99">
        <v>0.15563825828061034</v>
      </c>
      <c r="AH203" s="99">
        <v>0.16848101643353514</v>
      </c>
      <c r="AI203" s="98">
        <f>IF(Tabelle1[[#This Row],[AfD ES 2021]]="","",Tabelle1[[#This Row],[AfD ES 2021]]/Tabelle1[[#This Row],[AfD ZS 2021]])</f>
        <v>0.92377326285901651</v>
      </c>
      <c r="AJ203" s="100">
        <v>0.21874209155191662</v>
      </c>
      <c r="AK203" s="100">
        <v>0.15866861522860806</v>
      </c>
      <c r="AL203" s="101">
        <f>IF(Tabelle1[[#This Row],[Linke ES 2021]]="","",Tabelle1[[#This Row],[Linke ES 2021]]/Tabelle1[[#This Row],[Linke ZS 2021]])</f>
        <v>1.3786096969256039</v>
      </c>
      <c r="AM203" s="103">
        <v>6.1898027540007443E-2</v>
      </c>
      <c r="AN203" s="103">
        <v>8.5649736049390079E-2</v>
      </c>
      <c r="AO203" s="102">
        <f>IF(Tabelle1[[#This Row],[Grüne ES 2021]]="","",Tabelle1[[#This Row],[Grüne ES 2021]]/Tabelle1[[#This Row],[Grüne ZS 2021]])</f>
        <v>0.72268789601772776</v>
      </c>
      <c r="AP203" s="104">
        <v>4.5999255675474506E-2</v>
      </c>
      <c r="AQ203" s="105">
        <v>7.3100897730323008E-2</v>
      </c>
      <c r="AR203" s="215">
        <f>IF(Tabelle1[[#This Row],[FDP ES 2021]]="","",Tabelle1[[#This Row],[FDP ES 2021]]/Tabelle1[[#This Row],[FDP ZS 2021]])</f>
        <v>0.62925705570909207</v>
      </c>
      <c r="AS203" s="214">
        <v>4371.3</v>
      </c>
      <c r="AT203" s="186">
        <v>40105</v>
      </c>
      <c r="AU203" s="186">
        <v>20972</v>
      </c>
      <c r="AV203" s="186">
        <v>10.6</v>
      </c>
      <c r="AW203" s="186">
        <v>332.9</v>
      </c>
      <c r="AX203" s="186">
        <v>7.2</v>
      </c>
      <c r="AY203" s="187">
        <v>10.3</v>
      </c>
      <c r="AZ203" s="114" t="s">
        <v>1980</v>
      </c>
      <c r="BA203" s="6"/>
      <c r="BB203" s="6"/>
      <c r="BC203" s="6"/>
      <c r="BD203" s="6"/>
      <c r="BE203" s="6"/>
      <c r="BF203" s="6"/>
      <c r="BG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</row>
    <row r="204" spans="1:84" ht="16.5" customHeight="1">
      <c r="A204" s="90">
        <f>SUBTOTAL(103,$B$2:$B204)</f>
        <v>203</v>
      </c>
      <c r="B204" s="49" t="s">
        <v>941</v>
      </c>
      <c r="C204" s="207" t="s">
        <v>1357</v>
      </c>
      <c r="D204" s="200" t="s">
        <v>2</v>
      </c>
      <c r="E204" s="188" t="s">
        <v>530</v>
      </c>
      <c r="F204" s="222" t="s">
        <v>103</v>
      </c>
      <c r="G204" s="221" t="s">
        <v>2184</v>
      </c>
      <c r="H204" s="10"/>
      <c r="I204" s="10"/>
      <c r="J204" s="8" t="s">
        <v>924</v>
      </c>
      <c r="K204" s="10"/>
      <c r="L204" s="10" t="s">
        <v>922</v>
      </c>
      <c r="M204" s="67"/>
      <c r="N204" s="67"/>
      <c r="O204" s="59"/>
      <c r="P204" s="164" t="s">
        <v>1406</v>
      </c>
      <c r="Q204" s="121" t="str">
        <f>""</f>
        <v/>
      </c>
      <c r="R204" s="60"/>
      <c r="S204" s="61"/>
      <c r="T204" s="147" t="str">
        <f>IF(MAX((AA204,AD204,AG204,AJ204,AM204,AP204))=AA204,"CDU",IF(MAX(AA204,AD204,AG204,AJ204,AM204,AP204)=AD204,"SPD",IF(MAX(AA204,AD204,AG204,AJ204,AM204,AP204)=AG204,"AfD",IF(MAX(AA204,AD204,AG204,AJ204,AM204,AP204)=AJ204,"Linke",IF(MAX(AA204,AD204,AG204,AJ204,AM204,AP204)=AM204,"Grüne","FDP")))))</f>
        <v>Linke</v>
      </c>
      <c r="U204" s="148" t="str">
        <f>IF(LARGE((AA204,AD204,AG204,AJ204,AM204,AP204),2)=AA204,"CDU",IF(LARGE((AA204,AD204,AG204,AJ204,AM204,AP204),2)=AD204,"SPD",IF(LARGE((AA204,AD204,AG204,AJ204,AM204,AP204),2)=AG204,"AfD",IF(LARGE((AA204,AD204,AG204,AJ204,AM204,AP204),2)=AJ204,"Linke",IF(LARGE((AA204,AD204,AG204,AJ204,AM204,AP204),2)=AM204,"Grüne","FDP")))))</f>
        <v>SPD</v>
      </c>
      <c r="V204" s="148" t="str">
        <f>IF(LARGE((AA204,AD204,AG204,AJ204,AM204,AP204),3)=AA204,"CDU",IF(LARGE((AA204,AD204,AG204,AJ204,AM204,AP204),3)=AD204,"SPD",IF(LARGE((AA204,AD204,AG204,AJ204,AM204,AP204),3)=AG204,"AfD",IF(LARGE((AA204,AD204,AG204,AJ204,AM204,AP204),3)=AJ204,"Linke",IF(LARGE((AA204,AD204,AG204,AJ204,AM204,AP204),3)=AM204,"Grüne","FDP")))))</f>
        <v>Grüne</v>
      </c>
      <c r="W204" s="148" t="str">
        <f>IF(LARGE((AA204,AD204,AG204,AJ204,AM204,AP204),4)=AA204,"CDU",IF(LARGE((AA204,AD204,AG204,AJ204,AM204,AP204),4)=AD204,"SPD",IF(LARGE((AA204,AD204,AG204,AJ204,AM204,AP204),4)=AG204,"AfD",IF(LARGE((AA204,AD204,AG204,AJ204,AM204,AP204),4)=AJ204,"Linke",IF(LARGE((AA204,AD204,AG204,AJ204,AM204,AP204),4)=AM204,"Grüne","FDP")))))</f>
        <v>CDU</v>
      </c>
      <c r="X204" s="148">
        <f>(LARGE((AA204,AD204,AG204,AJ204,AM204,AP204),1))-(LARGE((AA204,AD204,AG204,AJ204,AM204,AP204),2))</f>
        <v>6.1436864920131395E-2</v>
      </c>
      <c r="Y204" s="148">
        <f>(LARGE((AA204,AD204,AG204,AJ204,AM204,AP204),1))-(LARGE((AA204,AD204,AG204,AJ204,AM204,AP204),3))</f>
        <v>0.12134708712367909</v>
      </c>
      <c r="Z204" s="234">
        <f>(LARGE((AA204,AD204,AG204,AJ204,AM204,AP204),1))-(LARGE((AA204,AD204,AG204,AJ204,AM204,AP204),4))</f>
        <v>0.13388236447544419</v>
      </c>
      <c r="AA204" s="236">
        <v>0.12391716912820297</v>
      </c>
      <c r="AB204" s="94">
        <v>0.11807815879548939</v>
      </c>
      <c r="AC204" s="95">
        <f>IF(Tabelle1[[#This Row],[CDU ES 2021]]="","",Tabelle1[[#This Row],[CDU ES 2021]]/Tabelle1[[#This Row],[CDU ZS 2021]])</f>
        <v>1.0494503843240537</v>
      </c>
      <c r="AD204" s="97">
        <v>0.19636266868351576</v>
      </c>
      <c r="AE204" s="97">
        <v>0.2322014797393307</v>
      </c>
      <c r="AF204" s="96">
        <f>IF(Tabelle1[[#This Row],[SPD ES 2021]]="","",Tabelle1[[#This Row],[SPD ES 2021]]/Tabelle1[[#This Row],[SPD ZS 2021]])</f>
        <v>0.84565640539393816</v>
      </c>
      <c r="AG204" s="99">
        <v>0.12154316967443293</v>
      </c>
      <c r="AH204" s="99">
        <v>0.12487488012991467</v>
      </c>
      <c r="AI204" s="98">
        <f>IF(Tabelle1[[#This Row],[AfD ES 2021]]="","",Tabelle1[[#This Row],[AfD ES 2021]]/Tabelle1[[#This Row],[AfD ZS 2021]])</f>
        <v>0.9733196103810825</v>
      </c>
      <c r="AJ204" s="100">
        <v>0.25779953360364716</v>
      </c>
      <c r="AK204" s="100">
        <v>0.18243352022567075</v>
      </c>
      <c r="AL204" s="101">
        <f>IF(Tabelle1[[#This Row],[Linke ES 2021]]="","",Tabelle1[[#This Row],[Linke ES 2021]]/Tabelle1[[#This Row],[Linke ZS 2021]])</f>
        <v>1.4131149433763512</v>
      </c>
      <c r="AM204" s="103">
        <v>0.13645244647996807</v>
      </c>
      <c r="AN204" s="103">
        <v>0.15477765411618125</v>
      </c>
      <c r="AO204" s="102">
        <f>IF(Tabelle1[[#This Row],[Grüne ES 2021]]="","",Tabelle1[[#This Row],[Grüne ES 2021]]/Tabelle1[[#This Row],[Grüne ZS 2021]])</f>
        <v>0.881603014719052</v>
      </c>
      <c r="AP204" s="104">
        <v>6.0799596630181307E-2</v>
      </c>
      <c r="AQ204" s="105">
        <v>7.0312117203194663E-2</v>
      </c>
      <c r="AR204" s="215">
        <f>IF(Tabelle1[[#This Row],[FDP ES 2021]]="","",Tabelle1[[#This Row],[FDP ES 2021]]/Tabelle1[[#This Row],[FDP ZS 2021]])</f>
        <v>0.8647100819688992</v>
      </c>
      <c r="AS204" s="214">
        <v>5566.2</v>
      </c>
      <c r="AT204" s="186">
        <v>40105</v>
      </c>
      <c r="AU204" s="186">
        <v>20972</v>
      </c>
      <c r="AV204" s="186">
        <v>10.6</v>
      </c>
      <c r="AW204" s="186">
        <v>332.9</v>
      </c>
      <c r="AX204" s="186">
        <v>7.2</v>
      </c>
      <c r="AY204" s="187">
        <v>10.3</v>
      </c>
      <c r="AZ204" s="114" t="s">
        <v>1925</v>
      </c>
      <c r="BA204" s="6"/>
      <c r="BB204" s="6"/>
      <c r="BC204" s="6"/>
      <c r="BD204" s="6"/>
      <c r="BE204" s="6"/>
      <c r="BF204" s="6"/>
      <c r="BG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</row>
    <row r="205" spans="1:84" ht="16.5" customHeight="1">
      <c r="A205" s="90">
        <f>SUBTOTAL(103,$B$2:$B205)</f>
        <v>204</v>
      </c>
      <c r="B205" s="48" t="s">
        <v>669</v>
      </c>
      <c r="C205" s="206" t="s">
        <v>1046</v>
      </c>
      <c r="D205" s="199" t="s">
        <v>9</v>
      </c>
      <c r="E205" s="189" t="s">
        <v>529</v>
      </c>
      <c r="F205" s="198" t="s">
        <v>104</v>
      </c>
      <c r="G205" s="219" t="str">
        <f>""</f>
        <v/>
      </c>
      <c r="H205" s="8"/>
      <c r="I205" s="8"/>
      <c r="J205" s="8" t="s">
        <v>927</v>
      </c>
      <c r="K205" s="11"/>
      <c r="L205" s="11" t="s">
        <v>921</v>
      </c>
      <c r="M205" s="53"/>
      <c r="N205" s="53"/>
      <c r="O205" s="9"/>
      <c r="P205" s="54"/>
      <c r="Q205" s="177" t="s">
        <v>631</v>
      </c>
      <c r="R205" s="65" t="s">
        <v>631</v>
      </c>
      <c r="S205" s="57"/>
      <c r="T205" s="147" t="str">
        <f>IF(MAX((AA205,AD205,AG205,AJ205,AM205,AP205))=AA205,"CDU",IF(MAX(AA205,AD205,AG205,AJ205,AM205,AP205)=AD205,"SPD",IF(MAX(AA205,AD205,AG205,AJ205,AM205,AP205)=AG205,"AfD",IF(MAX(AA205,AD205,AG205,AJ205,AM205,AP205)=AJ205,"Linke",IF(MAX(AA205,AD205,AG205,AJ205,AM205,AP205)=AM205,"Grüne","FDP")))))</f>
        <v>Grüne</v>
      </c>
      <c r="U205" s="148" t="str">
        <f>IF(LARGE((AA205,AD205,AG205,AJ205,AM205,AP205),2)=AA205,"CDU",IF(LARGE((AA205,AD205,AG205,AJ205,AM205,AP205),2)=AD205,"SPD",IF(LARGE((AA205,AD205,AG205,AJ205,AM205,AP205),2)=AG205,"AfD",IF(LARGE((AA205,AD205,AG205,AJ205,AM205,AP205),2)=AJ205,"Linke",IF(LARGE((AA205,AD205,AG205,AJ205,AM205,AP205),2)=AM205,"Grüne","FDP")))))</f>
        <v>CDU</v>
      </c>
      <c r="V205" s="148" t="str">
        <f>IF(LARGE((AA205,AD205,AG205,AJ205,AM205,AP205),3)=AA205,"CDU",IF(LARGE((AA205,AD205,AG205,AJ205,AM205,AP205),3)=AD205,"SPD",IF(LARGE((AA205,AD205,AG205,AJ205,AM205,AP205),3)=AG205,"AfD",IF(LARGE((AA205,AD205,AG205,AJ205,AM205,AP205),3)=AJ205,"Linke",IF(LARGE((AA205,AD205,AG205,AJ205,AM205,AP205),3)=AM205,"Grüne","FDP")))))</f>
        <v>SPD</v>
      </c>
      <c r="W205" s="148" t="str">
        <f>IF(LARGE((AA205,AD205,AG205,AJ205,AM205,AP205),4)=AA205,"CDU",IF(LARGE((AA205,AD205,AG205,AJ205,AM205,AP205),4)=AD205,"SPD",IF(LARGE((AA205,AD205,AG205,AJ205,AM205,AP205),4)=AG205,"AfD",IF(LARGE((AA205,AD205,AG205,AJ205,AM205,AP205),4)=AJ205,"Linke",IF(LARGE((AA205,AD205,AG205,AJ205,AM205,AP205),4)=AM205,"Grüne","FDP")))))</f>
        <v>FDP</v>
      </c>
      <c r="X205" s="148">
        <f>(LARGE((AA205,AD205,AG205,AJ205,AM205,AP205),1))-(LARGE((AA205,AD205,AG205,AJ205,AM205,AP205),2))</f>
        <v>4.592802689453096E-2</v>
      </c>
      <c r="Y205" s="148">
        <f>(LARGE((AA205,AD205,AG205,AJ205,AM205,AP205),1))-(LARGE((AA205,AD205,AG205,AJ205,AM205,AP205),3))</f>
        <v>6.3744933879478993E-2</v>
      </c>
      <c r="Z205" s="234">
        <f>(LARGE((AA205,AD205,AG205,AJ205,AM205,AP205),1))-(LARGE((AA205,AD205,AG205,AJ205,AM205,AP205),4))</f>
        <v>0.22342041421609218</v>
      </c>
      <c r="AA205" s="236">
        <v>0.25600195806008103</v>
      </c>
      <c r="AB205" s="94">
        <v>0.22809473555742199</v>
      </c>
      <c r="AC205" s="95">
        <f>IF(Tabelle1[[#This Row],[CDU ES 2021]]="","",Tabelle1[[#This Row],[CDU ES 2021]]/Tabelle1[[#This Row],[CDU ZS 2021]])</f>
        <v>1.122349261741876</v>
      </c>
      <c r="AD205" s="97">
        <v>0.23818505107513299</v>
      </c>
      <c r="AE205" s="97">
        <v>0.219594667355861</v>
      </c>
      <c r="AF205" s="96">
        <f>IF(Tabelle1[[#This Row],[SPD ES 2021]]="","",Tabelle1[[#This Row],[SPD ES 2021]]/Tabelle1[[#This Row],[SPD ZS 2021]])</f>
        <v>1.0846577193477362</v>
      </c>
      <c r="AG205" s="99">
        <v>3.8254159077984101E-2</v>
      </c>
      <c r="AH205" s="99">
        <v>3.8961038961039002E-2</v>
      </c>
      <c r="AI205" s="98">
        <f>IF(Tabelle1[[#This Row],[AfD ES 2021]]="","",Tabelle1[[#This Row],[AfD ES 2021]]/Tabelle1[[#This Row],[AfD ZS 2021]])</f>
        <v>0.98185674966825753</v>
      </c>
      <c r="AJ205" s="100">
        <v>4.4351500579499402E-2</v>
      </c>
      <c r="AK205" s="100">
        <v>5.3505919177561E-2</v>
      </c>
      <c r="AL205" s="101">
        <f>IF(Tabelle1[[#This Row],[Linke ES 2021]]="","",Tabelle1[[#This Row],[Linke ES 2021]]/Tabelle1[[#This Row],[Linke ZS 2021]])</f>
        <v>0.82890830138470506</v>
      </c>
      <c r="AM205" s="103">
        <v>0.30192998495461199</v>
      </c>
      <c r="AN205" s="103">
        <v>0.29018687227642498</v>
      </c>
      <c r="AO205" s="102">
        <f>IF(Tabelle1[[#This Row],[Grüne ES 2021]]="","",Tabelle1[[#This Row],[Grüne ES 2021]]/Tabelle1[[#This Row],[Grüne ZS 2021]])</f>
        <v>1.0404674153109201</v>
      </c>
      <c r="AP205" s="104">
        <v>7.8509570738519802E-2</v>
      </c>
      <c r="AQ205" s="105">
        <v>0.107916406423869</v>
      </c>
      <c r="AR205" s="215">
        <f>IF(Tabelle1[[#This Row],[FDP ES 2021]]="","",Tabelle1[[#This Row],[FDP ES 2021]]/Tabelle1[[#This Row],[FDP ZS 2021]])</f>
        <v>0.72750356817992612</v>
      </c>
      <c r="AS205" s="214">
        <v>1547.8</v>
      </c>
      <c r="AT205" s="186">
        <v>37631</v>
      </c>
      <c r="AU205" s="186">
        <v>20504</v>
      </c>
      <c r="AV205" s="186">
        <v>8.1999999999999993</v>
      </c>
      <c r="AW205" s="186">
        <v>528.20000000000005</v>
      </c>
      <c r="AX205" s="186">
        <v>15.1</v>
      </c>
      <c r="AY205" s="187">
        <v>9.8000000000000007</v>
      </c>
      <c r="AZ205" s="114" t="s">
        <v>1506</v>
      </c>
      <c r="BA205" s="6"/>
      <c r="BB205" s="6"/>
      <c r="BC205" s="6"/>
      <c r="BD205" s="6"/>
      <c r="BE205" s="6"/>
      <c r="BF205" s="6"/>
      <c r="BG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</row>
    <row r="206" spans="1:84" ht="16.5" customHeight="1">
      <c r="A206" s="90">
        <f>SUBTOTAL(103,$B$2:$B206)</f>
        <v>205</v>
      </c>
      <c r="B206" s="45" t="s">
        <v>932</v>
      </c>
      <c r="C206" s="203" t="s">
        <v>626</v>
      </c>
      <c r="D206" s="199" t="s">
        <v>9</v>
      </c>
      <c r="E206" s="190" t="s">
        <v>529</v>
      </c>
      <c r="F206" s="198" t="s">
        <v>104</v>
      </c>
      <c r="G206" s="225" t="s">
        <v>2167</v>
      </c>
      <c r="H206" s="8"/>
      <c r="I206" s="8"/>
      <c r="J206" s="8" t="s">
        <v>924</v>
      </c>
      <c r="K206" s="8"/>
      <c r="L206" s="8" t="s">
        <v>922</v>
      </c>
      <c r="M206" s="53"/>
      <c r="N206" s="53"/>
      <c r="O206" s="9"/>
      <c r="P206" s="55"/>
      <c r="Q206" s="121" t="str">
        <f>""</f>
        <v/>
      </c>
      <c r="R206" s="55"/>
      <c r="S206" s="57"/>
      <c r="T206" s="147" t="str">
        <f>IF(MAX((AA206,AD206,AG206,AJ206,AM206,AP206))=AA206,"CDU",IF(MAX(AA206,AD206,AG206,AJ206,AM206,AP206)=AD206,"SPD",IF(MAX(AA206,AD206,AG206,AJ206,AM206,AP206)=AG206,"AfD",IF(MAX(AA206,AD206,AG206,AJ206,AM206,AP206)=AJ206,"Linke",IF(MAX(AA206,AD206,AG206,AJ206,AM206,AP206)=AM206,"Grüne","FDP")))))</f>
        <v>Grüne</v>
      </c>
      <c r="U206" s="148" t="str">
        <f>IF(LARGE((AA206,AD206,AG206,AJ206,AM206,AP206),2)=AA206,"CDU",IF(LARGE((AA206,AD206,AG206,AJ206,AM206,AP206),2)=AD206,"SPD",IF(LARGE((AA206,AD206,AG206,AJ206,AM206,AP206),2)=AG206,"AfD",IF(LARGE((AA206,AD206,AG206,AJ206,AM206,AP206),2)=AJ206,"Linke",IF(LARGE((AA206,AD206,AG206,AJ206,AM206,AP206),2)=AM206,"Grüne","FDP")))))</f>
        <v>CDU</v>
      </c>
      <c r="V206" s="148" t="str">
        <f>IF(LARGE((AA206,AD206,AG206,AJ206,AM206,AP206),3)=AA206,"CDU",IF(LARGE((AA206,AD206,AG206,AJ206,AM206,AP206),3)=AD206,"SPD",IF(LARGE((AA206,AD206,AG206,AJ206,AM206,AP206),3)=AG206,"AfD",IF(LARGE((AA206,AD206,AG206,AJ206,AM206,AP206),3)=AJ206,"Linke",IF(LARGE((AA206,AD206,AG206,AJ206,AM206,AP206),3)=AM206,"Grüne","FDP")))))</f>
        <v>SPD</v>
      </c>
      <c r="W206" s="148" t="str">
        <f>IF(LARGE((AA206,AD206,AG206,AJ206,AM206,AP206),4)=AA206,"CDU",IF(LARGE((AA206,AD206,AG206,AJ206,AM206,AP206),4)=AD206,"SPD",IF(LARGE((AA206,AD206,AG206,AJ206,AM206,AP206),4)=AG206,"AfD",IF(LARGE((AA206,AD206,AG206,AJ206,AM206,AP206),4)=AJ206,"Linke",IF(LARGE((AA206,AD206,AG206,AJ206,AM206,AP206),4)=AM206,"Grüne","FDP")))))</f>
        <v>FDP</v>
      </c>
      <c r="X206" s="148">
        <f>(LARGE((AA206,AD206,AG206,AJ206,AM206,AP206),1))-(LARGE((AA206,AD206,AG206,AJ206,AM206,AP206),2))</f>
        <v>4.5928026894531127E-2</v>
      </c>
      <c r="Y206" s="148">
        <f>(LARGE((AA206,AD206,AG206,AJ206,AM206,AP206),1))-(LARGE((AA206,AD206,AG206,AJ206,AM206,AP206),3))</f>
        <v>6.3744933879478521E-2</v>
      </c>
      <c r="Z206" s="234">
        <f>(LARGE((AA206,AD206,AG206,AJ206,AM206,AP206),1))-(LARGE((AA206,AD206,AG206,AJ206,AM206,AP206),4))</f>
        <v>0.2234204142160921</v>
      </c>
      <c r="AA206" s="236">
        <v>0.25600195806008075</v>
      </c>
      <c r="AB206" s="94">
        <v>0.22809473555742213</v>
      </c>
      <c r="AC206" s="95">
        <f>IF(Tabelle1[[#This Row],[CDU ES 2021]]="","",Tabelle1[[#This Row],[CDU ES 2021]]/Tabelle1[[#This Row],[CDU ZS 2021]])</f>
        <v>1.1223492617418742</v>
      </c>
      <c r="AD206" s="97">
        <v>0.23818505107513335</v>
      </c>
      <c r="AE206" s="97">
        <v>0.21959466735586139</v>
      </c>
      <c r="AF206" s="96">
        <f>IF(Tabelle1[[#This Row],[SPD ES 2021]]="","",Tabelle1[[#This Row],[SPD ES 2021]]/Tabelle1[[#This Row],[SPD ZS 2021]])</f>
        <v>1.084657719347736</v>
      </c>
      <c r="AG206" s="99">
        <v>3.825415907798406E-2</v>
      </c>
      <c r="AH206" s="99">
        <v>3.896103896103896E-2</v>
      </c>
      <c r="AI206" s="98">
        <f>IF(Tabelle1[[#This Row],[AfD ES 2021]]="","",Tabelle1[[#This Row],[AfD ES 2021]]/Tabelle1[[#This Row],[AfD ZS 2021]])</f>
        <v>0.98185674966825753</v>
      </c>
      <c r="AJ206" s="100">
        <v>4.4351500579499402E-2</v>
      </c>
      <c r="AK206" s="100">
        <v>5.3505919177560972E-2</v>
      </c>
      <c r="AL206" s="101">
        <f>IF(Tabelle1[[#This Row],[Linke ES 2021]]="","",Tabelle1[[#This Row],[Linke ES 2021]]/Tabelle1[[#This Row],[Linke ZS 2021]])</f>
        <v>0.8289083013847055</v>
      </c>
      <c r="AM206" s="103">
        <v>0.30192998495461187</v>
      </c>
      <c r="AN206" s="103">
        <v>0.29018687227642453</v>
      </c>
      <c r="AO206" s="102">
        <f>IF(Tabelle1[[#This Row],[Grüne ES 2021]]="","",Tabelle1[[#This Row],[Grüne ES 2021]]/Tabelle1[[#This Row],[Grüne ZS 2021]])</f>
        <v>1.0404674153109212</v>
      </c>
      <c r="AP206" s="104">
        <v>7.8509570738519788E-2</v>
      </c>
      <c r="AQ206" s="105">
        <v>0.10791640642386911</v>
      </c>
      <c r="AR206" s="215">
        <f>IF(Tabelle1[[#This Row],[FDP ES 2021]]="","",Tabelle1[[#This Row],[FDP ES 2021]]/Tabelle1[[#This Row],[FDP ZS 2021]])</f>
        <v>0.72750356817992523</v>
      </c>
      <c r="AS206" s="214">
        <v>1547.8</v>
      </c>
      <c r="AT206" s="186">
        <v>37631</v>
      </c>
      <c r="AU206" s="186">
        <v>20504</v>
      </c>
      <c r="AV206" s="186">
        <v>8.1999999999999993</v>
      </c>
      <c r="AW206" s="186">
        <v>528.20000000000005</v>
      </c>
      <c r="AX206" s="186">
        <v>15.1</v>
      </c>
      <c r="AY206" s="187">
        <v>9.8000000000000007</v>
      </c>
      <c r="AZ206" s="114" t="s">
        <v>1898</v>
      </c>
      <c r="BA206" s="6"/>
      <c r="BB206" s="6"/>
      <c r="BC206" s="6"/>
      <c r="BD206" s="6"/>
      <c r="BE206" s="6"/>
      <c r="BF206" s="6"/>
      <c r="BG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</row>
    <row r="207" spans="1:84" ht="16.5" customHeight="1">
      <c r="A207" s="90">
        <f>SUBTOTAL(103,$B$2:$B207)</f>
        <v>206</v>
      </c>
      <c r="B207" s="49" t="s">
        <v>941</v>
      </c>
      <c r="C207" s="207" t="s">
        <v>1045</v>
      </c>
      <c r="D207" s="199" t="s">
        <v>9</v>
      </c>
      <c r="E207" s="189" t="s">
        <v>529</v>
      </c>
      <c r="F207" s="198" t="s">
        <v>104</v>
      </c>
      <c r="G207" s="219" t="str">
        <f>""</f>
        <v/>
      </c>
      <c r="H207" s="8"/>
      <c r="I207" s="8"/>
      <c r="J207" s="8" t="s">
        <v>927</v>
      </c>
      <c r="K207" s="11"/>
      <c r="L207" s="11" t="s">
        <v>922</v>
      </c>
      <c r="M207" s="53"/>
      <c r="N207" s="53"/>
      <c r="O207" s="9"/>
      <c r="P207" s="54"/>
      <c r="Q207" s="9" t="str">
        <f>""</f>
        <v/>
      </c>
      <c r="R207" s="72" t="s">
        <v>631</v>
      </c>
      <c r="S207" s="57"/>
      <c r="T207" s="147" t="str">
        <f>IF(MAX((AA207,AD207,AG207,AJ207,AM207,AP207))=AA207,"CDU",IF(MAX(AA207,AD207,AG207,AJ207,AM207,AP207)=AD207,"SPD",IF(MAX(AA207,AD207,AG207,AJ207,AM207,AP207)=AG207,"AfD",IF(MAX(AA207,AD207,AG207,AJ207,AM207,AP207)=AJ207,"Linke",IF(MAX(AA207,AD207,AG207,AJ207,AM207,AP207)=AM207,"Grüne","FDP")))))</f>
        <v>Grüne</v>
      </c>
      <c r="U207" s="148" t="str">
        <f>IF(LARGE((AA207,AD207,AG207,AJ207,AM207,AP207),2)=AA207,"CDU",IF(LARGE((AA207,AD207,AG207,AJ207,AM207,AP207),2)=AD207,"SPD",IF(LARGE((AA207,AD207,AG207,AJ207,AM207,AP207),2)=AG207,"AfD",IF(LARGE((AA207,AD207,AG207,AJ207,AM207,AP207),2)=AJ207,"Linke",IF(LARGE((AA207,AD207,AG207,AJ207,AM207,AP207),2)=AM207,"Grüne","FDP")))))</f>
        <v>CDU</v>
      </c>
      <c r="V207" s="148" t="str">
        <f>IF(LARGE((AA207,AD207,AG207,AJ207,AM207,AP207),3)=AA207,"CDU",IF(LARGE((AA207,AD207,AG207,AJ207,AM207,AP207),3)=AD207,"SPD",IF(LARGE((AA207,AD207,AG207,AJ207,AM207,AP207),3)=AG207,"AfD",IF(LARGE((AA207,AD207,AG207,AJ207,AM207,AP207),3)=AJ207,"Linke",IF(LARGE((AA207,AD207,AG207,AJ207,AM207,AP207),3)=AM207,"Grüne","FDP")))))</f>
        <v>SPD</v>
      </c>
      <c r="W207" s="148" t="str">
        <f>IF(LARGE((AA207,AD207,AG207,AJ207,AM207,AP207),4)=AA207,"CDU",IF(LARGE((AA207,AD207,AG207,AJ207,AM207,AP207),4)=AD207,"SPD",IF(LARGE((AA207,AD207,AG207,AJ207,AM207,AP207),4)=AG207,"AfD",IF(LARGE((AA207,AD207,AG207,AJ207,AM207,AP207),4)=AJ207,"Linke",IF(LARGE((AA207,AD207,AG207,AJ207,AM207,AP207),4)=AM207,"Grüne","FDP")))))</f>
        <v>FDP</v>
      </c>
      <c r="X207" s="148">
        <f>(LARGE((AA207,AD207,AG207,AJ207,AM207,AP207),1))-(LARGE((AA207,AD207,AG207,AJ207,AM207,AP207),2))</f>
        <v>4.5928026894531127E-2</v>
      </c>
      <c r="Y207" s="148">
        <f>(LARGE((AA207,AD207,AG207,AJ207,AM207,AP207),1))-(LARGE((AA207,AD207,AG207,AJ207,AM207,AP207),3))</f>
        <v>6.3744933879478521E-2</v>
      </c>
      <c r="Z207" s="234">
        <f>(LARGE((AA207,AD207,AG207,AJ207,AM207,AP207),1))-(LARGE((AA207,AD207,AG207,AJ207,AM207,AP207),4))</f>
        <v>0.2234204142160921</v>
      </c>
      <c r="AA207" s="236">
        <v>0.25600195806008075</v>
      </c>
      <c r="AB207" s="94">
        <v>0.22809473555742213</v>
      </c>
      <c r="AC207" s="95">
        <f>IF(Tabelle1[[#This Row],[CDU ES 2021]]="","",Tabelle1[[#This Row],[CDU ES 2021]]/Tabelle1[[#This Row],[CDU ZS 2021]])</f>
        <v>1.1223492617418742</v>
      </c>
      <c r="AD207" s="97">
        <v>0.23818505107513335</v>
      </c>
      <c r="AE207" s="97">
        <v>0.21959466735586139</v>
      </c>
      <c r="AF207" s="96">
        <f>IF(Tabelle1[[#This Row],[SPD ES 2021]]="","",Tabelle1[[#This Row],[SPD ES 2021]]/Tabelle1[[#This Row],[SPD ZS 2021]])</f>
        <v>1.084657719347736</v>
      </c>
      <c r="AG207" s="99">
        <v>3.825415907798406E-2</v>
      </c>
      <c r="AH207" s="99">
        <v>3.896103896103896E-2</v>
      </c>
      <c r="AI207" s="98">
        <f>IF(Tabelle1[[#This Row],[AfD ES 2021]]="","",Tabelle1[[#This Row],[AfD ES 2021]]/Tabelle1[[#This Row],[AfD ZS 2021]])</f>
        <v>0.98185674966825753</v>
      </c>
      <c r="AJ207" s="100">
        <v>4.4351500579499402E-2</v>
      </c>
      <c r="AK207" s="100">
        <v>5.3505919177560972E-2</v>
      </c>
      <c r="AL207" s="101">
        <f>IF(Tabelle1[[#This Row],[Linke ES 2021]]="","",Tabelle1[[#This Row],[Linke ES 2021]]/Tabelle1[[#This Row],[Linke ZS 2021]])</f>
        <v>0.8289083013847055</v>
      </c>
      <c r="AM207" s="103">
        <v>0.30192998495461187</v>
      </c>
      <c r="AN207" s="103">
        <v>0.29018687227642453</v>
      </c>
      <c r="AO207" s="102">
        <f>IF(Tabelle1[[#This Row],[Grüne ES 2021]]="","",Tabelle1[[#This Row],[Grüne ES 2021]]/Tabelle1[[#This Row],[Grüne ZS 2021]])</f>
        <v>1.0404674153109212</v>
      </c>
      <c r="AP207" s="104">
        <v>7.8509570738519788E-2</v>
      </c>
      <c r="AQ207" s="105">
        <v>0.10791640642386911</v>
      </c>
      <c r="AR207" s="215">
        <f>IF(Tabelle1[[#This Row],[FDP ES 2021]]="","",Tabelle1[[#This Row],[FDP ES 2021]]/Tabelle1[[#This Row],[FDP ZS 2021]])</f>
        <v>0.72750356817992523</v>
      </c>
      <c r="AS207" s="214">
        <v>1547.8</v>
      </c>
      <c r="AT207" s="186">
        <v>37631</v>
      </c>
      <c r="AU207" s="186">
        <v>20504</v>
      </c>
      <c r="AV207" s="186">
        <v>8.1999999999999993</v>
      </c>
      <c r="AW207" s="186">
        <v>528.20000000000005</v>
      </c>
      <c r="AX207" s="186">
        <v>15.1</v>
      </c>
      <c r="AY207" s="187">
        <v>9.8000000000000007</v>
      </c>
      <c r="AZ207" s="114" t="s">
        <v>1848</v>
      </c>
      <c r="BA207" s="6"/>
      <c r="BB207" s="6"/>
      <c r="BC207" s="6"/>
      <c r="BD207" s="6"/>
      <c r="BE207" s="6"/>
      <c r="BF207" s="6"/>
      <c r="BG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</row>
    <row r="208" spans="1:84" ht="16.5" customHeight="1">
      <c r="A208" s="90">
        <f>SUBTOTAL(103,$B$2:$B208)</f>
        <v>207</v>
      </c>
      <c r="B208" s="45" t="s">
        <v>932</v>
      </c>
      <c r="C208" s="203" t="s">
        <v>1047</v>
      </c>
      <c r="D208" s="199" t="s">
        <v>9</v>
      </c>
      <c r="E208" s="189" t="s">
        <v>528</v>
      </c>
      <c r="F208" s="198" t="s">
        <v>105</v>
      </c>
      <c r="G208" s="219" t="str">
        <f>""</f>
        <v/>
      </c>
      <c r="H208" s="8"/>
      <c r="I208" s="8"/>
      <c r="J208" s="8" t="s">
        <v>927</v>
      </c>
      <c r="K208" s="17" t="s">
        <v>631</v>
      </c>
      <c r="L208" s="11" t="s">
        <v>921</v>
      </c>
      <c r="M208" s="53"/>
      <c r="N208" s="53"/>
      <c r="O208" s="9"/>
      <c r="P208" s="54"/>
      <c r="Q208" s="121" t="str">
        <f>""</f>
        <v/>
      </c>
      <c r="R208" s="55"/>
      <c r="S208" s="57"/>
      <c r="T208" s="147" t="str">
        <f>IF(MAX((AA208,AD208,AG208,AJ208,AM208,AP208))=AA208,"CDU",IF(MAX(AA208,AD208,AG208,AJ208,AM208,AP208)=AD208,"SPD",IF(MAX(AA208,AD208,AG208,AJ208,AM208,AP208)=AG208,"AfD",IF(MAX(AA208,AD208,AG208,AJ208,AM208,AP208)=AJ208,"Linke",IF(MAX(AA208,AD208,AG208,AJ208,AM208,AP208)=AM208,"Grüne","FDP")))))</f>
        <v>SPD</v>
      </c>
      <c r="U208" s="148" t="str">
        <f>IF(LARGE((AA208,AD208,AG208,AJ208,AM208,AP208),2)=AA208,"CDU",IF(LARGE((AA208,AD208,AG208,AJ208,AM208,AP208),2)=AD208,"SPD",IF(LARGE((AA208,AD208,AG208,AJ208,AM208,AP208),2)=AG208,"AfD",IF(LARGE((AA208,AD208,AG208,AJ208,AM208,AP208),2)=AJ208,"Linke",IF(LARGE((AA208,AD208,AG208,AJ208,AM208,AP208),2)=AM208,"Grüne","FDP")))))</f>
        <v>CDU</v>
      </c>
      <c r="V208" s="148" t="str">
        <f>IF(LARGE((AA208,AD208,AG208,AJ208,AM208,AP208),3)=AA208,"CDU",IF(LARGE((AA208,AD208,AG208,AJ208,AM208,AP208),3)=AD208,"SPD",IF(LARGE((AA208,AD208,AG208,AJ208,AM208,AP208),3)=AG208,"AfD",IF(LARGE((AA208,AD208,AG208,AJ208,AM208,AP208),3)=AJ208,"Linke",IF(LARGE((AA208,AD208,AG208,AJ208,AM208,AP208),3)=AM208,"Grüne","FDP")))))</f>
        <v>Grüne</v>
      </c>
      <c r="W208" s="148" t="str">
        <f>IF(LARGE((AA208,AD208,AG208,AJ208,AM208,AP208),4)=AA208,"CDU",IF(LARGE((AA208,AD208,AG208,AJ208,AM208,AP208),4)=AD208,"SPD",IF(LARGE((AA208,AD208,AG208,AJ208,AM208,AP208),4)=AG208,"AfD",IF(LARGE((AA208,AD208,AG208,AJ208,AM208,AP208),4)=AJ208,"Linke",IF(LARGE((AA208,AD208,AG208,AJ208,AM208,AP208),4)=AM208,"Grüne","FDP")))))</f>
        <v>AfD</v>
      </c>
      <c r="X208" s="148">
        <f>(LARGE((AA208,AD208,AG208,AJ208,AM208,AP208),1))-(LARGE((AA208,AD208,AG208,AJ208,AM208,AP208),2))</f>
        <v>2.0031163537476249E-2</v>
      </c>
      <c r="Y208" s="148">
        <f>(LARGE((AA208,AD208,AG208,AJ208,AM208,AP208),1))-(LARGE((AA208,AD208,AG208,AJ208,AM208,AP208),3))</f>
        <v>0.22639776760058536</v>
      </c>
      <c r="Z208" s="234">
        <f>(LARGE((AA208,AD208,AG208,AJ208,AM208,AP208),1))-(LARGE((AA208,AD208,AG208,AJ208,AM208,AP208),4))</f>
        <v>0.26990822752937133</v>
      </c>
      <c r="AA208" s="236">
        <v>0.32471695095001391</v>
      </c>
      <c r="AB208" s="94">
        <v>0.29474767427419019</v>
      </c>
      <c r="AC208" s="95">
        <f>IF(Tabelle1[[#This Row],[CDU ES 2021]]="","",Tabelle1[[#This Row],[CDU ES 2021]]/Tabelle1[[#This Row],[CDU ZS 2021]])</f>
        <v>1.1016777375754445</v>
      </c>
      <c r="AD208" s="97">
        <v>0.34474811448749015</v>
      </c>
      <c r="AE208" s="97">
        <v>0.3158610656052801</v>
      </c>
      <c r="AF208" s="96">
        <f>IF(Tabelle1[[#This Row],[SPD ES 2021]]="","",Tabelle1[[#This Row],[SPD ES 2021]]/Tabelle1[[#This Row],[SPD ZS 2021]])</f>
        <v>1.0914549212542364</v>
      </c>
      <c r="AG208" s="99">
        <v>7.4839886958118815E-2</v>
      </c>
      <c r="AH208" s="99">
        <v>7.3388255749998521E-2</v>
      </c>
      <c r="AI208" s="98">
        <f>IF(Tabelle1[[#This Row],[AfD ES 2021]]="","",Tabelle1[[#This Row],[AfD ES 2021]]/Tabelle1[[#This Row],[AfD ZS 2021]])</f>
        <v>1.0197801568287079</v>
      </c>
      <c r="AJ208" s="100">
        <v>2.6637122527208849E-2</v>
      </c>
      <c r="AK208" s="100">
        <v>3.1102331935630771E-2</v>
      </c>
      <c r="AL208" s="101">
        <f>IF(Tabelle1[[#This Row],[Linke ES 2021]]="","",Tabelle1[[#This Row],[Linke ES 2021]]/Tabelle1[[#This Row],[Linke ZS 2021]])</f>
        <v>0.85643489955469909</v>
      </c>
      <c r="AM208" s="103">
        <v>0.11835034688690479</v>
      </c>
      <c r="AN208" s="103">
        <v>0.11779734692791285</v>
      </c>
      <c r="AO208" s="102">
        <f>IF(Tabelle1[[#This Row],[Grüne ES 2021]]="","",Tabelle1[[#This Row],[Grüne ES 2021]]/Tabelle1[[#This Row],[Grüne ZS 2021]])</f>
        <v>1.0046945026642269</v>
      </c>
      <c r="AP208" s="104">
        <v>7.1421377238768388E-2</v>
      </c>
      <c r="AQ208" s="105">
        <v>0.10581534949463886</v>
      </c>
      <c r="AR208" s="215">
        <f>IF(Tabelle1[[#This Row],[FDP ES 2021]]="","",Tabelle1[[#This Row],[FDP ES 2021]]/Tabelle1[[#This Row],[FDP ZS 2021]])</f>
        <v>0.6749623526252867</v>
      </c>
      <c r="AS208" s="214">
        <v>564.20000000000005</v>
      </c>
      <c r="AT208" s="186">
        <v>37631</v>
      </c>
      <c r="AU208" s="186">
        <v>20504</v>
      </c>
      <c r="AV208" s="186">
        <v>8.1999999999999993</v>
      </c>
      <c r="AW208" s="186">
        <v>528.20000000000005</v>
      </c>
      <c r="AX208" s="186">
        <v>7.5</v>
      </c>
      <c r="AY208" s="187">
        <v>11.4</v>
      </c>
      <c r="AZ208" s="114" t="s">
        <v>1553</v>
      </c>
      <c r="BA208" s="6"/>
      <c r="BB208" s="6"/>
      <c r="BC208" s="6"/>
      <c r="BD208" s="6"/>
      <c r="BE208" s="6"/>
      <c r="BF208" s="6"/>
      <c r="BG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</row>
    <row r="209" spans="1:84" ht="16.5" customHeight="1">
      <c r="A209" s="90">
        <f>SUBTOTAL(103,$B$2:$B209)</f>
        <v>208</v>
      </c>
      <c r="B209" s="48" t="s">
        <v>669</v>
      </c>
      <c r="C209" s="206" t="s">
        <v>643</v>
      </c>
      <c r="D209" s="200" t="s">
        <v>9</v>
      </c>
      <c r="E209" s="188" t="s">
        <v>528</v>
      </c>
      <c r="F209" s="222" t="s">
        <v>105</v>
      </c>
      <c r="G209" s="219" t="str">
        <f>""</f>
        <v/>
      </c>
      <c r="H209" s="10"/>
      <c r="I209" s="10"/>
      <c r="J209" s="8" t="s">
        <v>924</v>
      </c>
      <c r="K209" s="10"/>
      <c r="L209" s="10" t="s">
        <v>922</v>
      </c>
      <c r="M209" s="67"/>
      <c r="N209" s="67"/>
      <c r="O209" s="59"/>
      <c r="P209" s="83"/>
      <c r="Q209" s="121" t="str">
        <f>""</f>
        <v/>
      </c>
      <c r="R209" s="60"/>
      <c r="S209" s="61"/>
      <c r="T209" s="147" t="str">
        <f>IF(MAX((AA209,AD209,AG209,AJ209,AM209,AP209))=AA209,"CDU",IF(MAX(AA209,AD209,AG209,AJ209,AM209,AP209)=AD209,"SPD",IF(MAX(AA209,AD209,AG209,AJ209,AM209,AP209)=AG209,"AfD",IF(MAX(AA209,AD209,AG209,AJ209,AM209,AP209)=AJ209,"Linke",IF(MAX(AA209,AD209,AG209,AJ209,AM209,AP209)=AM209,"Grüne","FDP")))))</f>
        <v>SPD</v>
      </c>
      <c r="U209" s="148" t="str">
        <f>IF(LARGE((AA209,AD209,AG209,AJ209,AM209,AP209),2)=AA209,"CDU",IF(LARGE((AA209,AD209,AG209,AJ209,AM209,AP209),2)=AD209,"SPD",IF(LARGE((AA209,AD209,AG209,AJ209,AM209,AP209),2)=AG209,"AfD",IF(LARGE((AA209,AD209,AG209,AJ209,AM209,AP209),2)=AJ209,"Linke",IF(LARGE((AA209,AD209,AG209,AJ209,AM209,AP209),2)=AM209,"Grüne","FDP")))))</f>
        <v>CDU</v>
      </c>
      <c r="V209" s="148" t="str">
        <f>IF(LARGE((AA209,AD209,AG209,AJ209,AM209,AP209),3)=AA209,"CDU",IF(LARGE((AA209,AD209,AG209,AJ209,AM209,AP209),3)=AD209,"SPD",IF(LARGE((AA209,AD209,AG209,AJ209,AM209,AP209),3)=AG209,"AfD",IF(LARGE((AA209,AD209,AG209,AJ209,AM209,AP209),3)=AJ209,"Linke",IF(LARGE((AA209,AD209,AG209,AJ209,AM209,AP209),3)=AM209,"Grüne","FDP")))))</f>
        <v>Grüne</v>
      </c>
      <c r="W209" s="148" t="str">
        <f>IF(LARGE((AA209,AD209,AG209,AJ209,AM209,AP209),4)=AA209,"CDU",IF(LARGE((AA209,AD209,AG209,AJ209,AM209,AP209),4)=AD209,"SPD",IF(LARGE((AA209,AD209,AG209,AJ209,AM209,AP209),4)=AG209,"AfD",IF(LARGE((AA209,AD209,AG209,AJ209,AM209,AP209),4)=AJ209,"Linke",IF(LARGE((AA209,AD209,AG209,AJ209,AM209,AP209),4)=AM209,"Grüne","FDP")))))</f>
        <v>AfD</v>
      </c>
      <c r="X209" s="148">
        <f>(LARGE((AA209,AD209,AG209,AJ209,AM209,AP209),1))-(LARGE((AA209,AD209,AG209,AJ209,AM209,AP209),2))</f>
        <v>2.0031163537476249E-2</v>
      </c>
      <c r="Y209" s="148">
        <f>(LARGE((AA209,AD209,AG209,AJ209,AM209,AP209),1))-(LARGE((AA209,AD209,AG209,AJ209,AM209,AP209),3))</f>
        <v>0.22639776760058536</v>
      </c>
      <c r="Z209" s="234">
        <f>(LARGE((AA209,AD209,AG209,AJ209,AM209,AP209),1))-(LARGE((AA209,AD209,AG209,AJ209,AM209,AP209),4))</f>
        <v>0.26990822752937133</v>
      </c>
      <c r="AA209" s="236">
        <v>0.32471695095001391</v>
      </c>
      <c r="AB209" s="94">
        <v>0.29474767427419019</v>
      </c>
      <c r="AC209" s="95">
        <f>IF(Tabelle1[[#This Row],[CDU ES 2021]]="","",Tabelle1[[#This Row],[CDU ES 2021]]/Tabelle1[[#This Row],[CDU ZS 2021]])</f>
        <v>1.1016777375754445</v>
      </c>
      <c r="AD209" s="97">
        <v>0.34474811448749015</v>
      </c>
      <c r="AE209" s="97">
        <v>0.3158610656052801</v>
      </c>
      <c r="AF209" s="96">
        <f>IF(Tabelle1[[#This Row],[SPD ES 2021]]="","",Tabelle1[[#This Row],[SPD ES 2021]]/Tabelle1[[#This Row],[SPD ZS 2021]])</f>
        <v>1.0914549212542364</v>
      </c>
      <c r="AG209" s="99">
        <v>7.4839886958118815E-2</v>
      </c>
      <c r="AH209" s="99">
        <v>7.3388255749998521E-2</v>
      </c>
      <c r="AI209" s="98">
        <f>IF(Tabelle1[[#This Row],[AfD ES 2021]]="","",Tabelle1[[#This Row],[AfD ES 2021]]/Tabelle1[[#This Row],[AfD ZS 2021]])</f>
        <v>1.0197801568287079</v>
      </c>
      <c r="AJ209" s="100">
        <v>2.6637122527208849E-2</v>
      </c>
      <c r="AK209" s="100">
        <v>3.1102331935630771E-2</v>
      </c>
      <c r="AL209" s="101">
        <f>IF(Tabelle1[[#This Row],[Linke ES 2021]]="","",Tabelle1[[#This Row],[Linke ES 2021]]/Tabelle1[[#This Row],[Linke ZS 2021]])</f>
        <v>0.85643489955469909</v>
      </c>
      <c r="AM209" s="103">
        <v>0.11835034688690479</v>
      </c>
      <c r="AN209" s="103">
        <v>0.11779734692791285</v>
      </c>
      <c r="AO209" s="102">
        <f>IF(Tabelle1[[#This Row],[Grüne ES 2021]]="","",Tabelle1[[#This Row],[Grüne ES 2021]]/Tabelle1[[#This Row],[Grüne ZS 2021]])</f>
        <v>1.0046945026642269</v>
      </c>
      <c r="AP209" s="104">
        <v>7.1421377238768388E-2</v>
      </c>
      <c r="AQ209" s="105">
        <v>0.10581534949463886</v>
      </c>
      <c r="AR209" s="215">
        <f>IF(Tabelle1[[#This Row],[FDP ES 2021]]="","",Tabelle1[[#This Row],[FDP ES 2021]]/Tabelle1[[#This Row],[FDP ZS 2021]])</f>
        <v>0.6749623526252867</v>
      </c>
      <c r="AS209" s="214">
        <v>564.20000000000005</v>
      </c>
      <c r="AT209" s="186">
        <v>37631</v>
      </c>
      <c r="AU209" s="186">
        <v>20504</v>
      </c>
      <c r="AV209" s="186">
        <v>8.1999999999999993</v>
      </c>
      <c r="AW209" s="186">
        <v>528.20000000000005</v>
      </c>
      <c r="AX209" s="186">
        <v>7.5</v>
      </c>
      <c r="AY209" s="187">
        <v>11.4</v>
      </c>
      <c r="AZ209" s="114" t="s">
        <v>1950</v>
      </c>
      <c r="BA209" s="6"/>
      <c r="BB209" s="6"/>
      <c r="BC209" s="6"/>
      <c r="BD209" s="6"/>
      <c r="BE209" s="6"/>
      <c r="BF209" s="6"/>
      <c r="BG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</row>
    <row r="210" spans="1:84" ht="16.5" customHeight="1">
      <c r="A210" s="90">
        <f>SUBTOTAL(103,$B$2:$B210)</f>
        <v>209</v>
      </c>
      <c r="B210" s="44" t="s">
        <v>697</v>
      </c>
      <c r="C210" s="201" t="s">
        <v>1048</v>
      </c>
      <c r="D210" s="199" t="s">
        <v>9</v>
      </c>
      <c r="E210" s="189" t="s">
        <v>528</v>
      </c>
      <c r="F210" s="198" t="s">
        <v>105</v>
      </c>
      <c r="G210" s="219" t="str">
        <f>""</f>
        <v/>
      </c>
      <c r="H210" s="8"/>
      <c r="I210" s="8"/>
      <c r="J210" s="8" t="s">
        <v>927</v>
      </c>
      <c r="K210" s="153" t="s">
        <v>631</v>
      </c>
      <c r="L210" s="11" t="s">
        <v>921</v>
      </c>
      <c r="M210" s="53"/>
      <c r="N210" s="53"/>
      <c r="O210" s="9"/>
      <c r="P210" s="54"/>
      <c r="Q210" s="121" t="str">
        <f>""</f>
        <v/>
      </c>
      <c r="R210" s="55"/>
      <c r="S210" s="57"/>
      <c r="T210" s="147" t="str">
        <f>IF(MAX((AA210,AD210,AG210,AJ210,AM210,AP210))=AA210,"CDU",IF(MAX(AA210,AD210,AG210,AJ210,AM210,AP210)=AD210,"SPD",IF(MAX(AA210,AD210,AG210,AJ210,AM210,AP210)=AG210,"AfD",IF(MAX(AA210,AD210,AG210,AJ210,AM210,AP210)=AJ210,"Linke",IF(MAX(AA210,AD210,AG210,AJ210,AM210,AP210)=AM210,"Grüne","FDP")))))</f>
        <v>SPD</v>
      </c>
      <c r="U210" s="148" t="str">
        <f>IF(LARGE((AA210,AD210,AG210,AJ210,AM210,AP210),2)=AA210,"CDU",IF(LARGE((AA210,AD210,AG210,AJ210,AM210,AP210),2)=AD210,"SPD",IF(LARGE((AA210,AD210,AG210,AJ210,AM210,AP210),2)=AG210,"AfD",IF(LARGE((AA210,AD210,AG210,AJ210,AM210,AP210),2)=AJ210,"Linke",IF(LARGE((AA210,AD210,AG210,AJ210,AM210,AP210),2)=AM210,"Grüne","FDP")))))</f>
        <v>CDU</v>
      </c>
      <c r="V210" s="148" t="str">
        <f>IF(LARGE((AA210,AD210,AG210,AJ210,AM210,AP210),3)=AA210,"CDU",IF(LARGE((AA210,AD210,AG210,AJ210,AM210,AP210),3)=AD210,"SPD",IF(LARGE((AA210,AD210,AG210,AJ210,AM210,AP210),3)=AG210,"AfD",IF(LARGE((AA210,AD210,AG210,AJ210,AM210,AP210),3)=AJ210,"Linke",IF(LARGE((AA210,AD210,AG210,AJ210,AM210,AP210),3)=AM210,"Grüne","FDP")))))</f>
        <v>Grüne</v>
      </c>
      <c r="W210" s="148" t="str">
        <f>IF(LARGE((AA210,AD210,AG210,AJ210,AM210,AP210),4)=AA210,"CDU",IF(LARGE((AA210,AD210,AG210,AJ210,AM210,AP210),4)=AD210,"SPD",IF(LARGE((AA210,AD210,AG210,AJ210,AM210,AP210),4)=AG210,"AfD",IF(LARGE((AA210,AD210,AG210,AJ210,AM210,AP210),4)=AJ210,"Linke",IF(LARGE((AA210,AD210,AG210,AJ210,AM210,AP210),4)=AM210,"Grüne","FDP")))))</f>
        <v>AfD</v>
      </c>
      <c r="X210" s="148">
        <f>(LARGE((AA210,AD210,AG210,AJ210,AM210,AP210),1))-(LARGE((AA210,AD210,AG210,AJ210,AM210,AP210),2))</f>
        <v>2.0031163537476249E-2</v>
      </c>
      <c r="Y210" s="148">
        <f>(LARGE((AA210,AD210,AG210,AJ210,AM210,AP210),1))-(LARGE((AA210,AD210,AG210,AJ210,AM210,AP210),3))</f>
        <v>0.22639776760058536</v>
      </c>
      <c r="Z210" s="234">
        <f>(LARGE((AA210,AD210,AG210,AJ210,AM210,AP210),1))-(LARGE((AA210,AD210,AG210,AJ210,AM210,AP210),4))</f>
        <v>0.26990822752937133</v>
      </c>
      <c r="AA210" s="236">
        <v>0.32471695095001391</v>
      </c>
      <c r="AB210" s="94">
        <v>0.29474767427419019</v>
      </c>
      <c r="AC210" s="95">
        <f>IF(Tabelle1[[#This Row],[CDU ES 2021]]="","",Tabelle1[[#This Row],[CDU ES 2021]]/Tabelle1[[#This Row],[CDU ZS 2021]])</f>
        <v>1.1016777375754445</v>
      </c>
      <c r="AD210" s="97">
        <v>0.34474811448749015</v>
      </c>
      <c r="AE210" s="97">
        <v>0.3158610656052801</v>
      </c>
      <c r="AF210" s="96">
        <f>IF(Tabelle1[[#This Row],[SPD ES 2021]]="","",Tabelle1[[#This Row],[SPD ES 2021]]/Tabelle1[[#This Row],[SPD ZS 2021]])</f>
        <v>1.0914549212542364</v>
      </c>
      <c r="AG210" s="99">
        <v>7.4839886958118815E-2</v>
      </c>
      <c r="AH210" s="99">
        <v>7.3388255749998521E-2</v>
      </c>
      <c r="AI210" s="98">
        <f>IF(Tabelle1[[#This Row],[AfD ES 2021]]="","",Tabelle1[[#This Row],[AfD ES 2021]]/Tabelle1[[#This Row],[AfD ZS 2021]])</f>
        <v>1.0197801568287079</v>
      </c>
      <c r="AJ210" s="100">
        <v>2.6637122527208849E-2</v>
      </c>
      <c r="AK210" s="100">
        <v>3.1102331935630771E-2</v>
      </c>
      <c r="AL210" s="101">
        <f>IF(Tabelle1[[#This Row],[Linke ES 2021]]="","",Tabelle1[[#This Row],[Linke ES 2021]]/Tabelle1[[#This Row],[Linke ZS 2021]])</f>
        <v>0.85643489955469909</v>
      </c>
      <c r="AM210" s="103">
        <v>0.11835034688690479</v>
      </c>
      <c r="AN210" s="103">
        <v>0.11779734692791285</v>
      </c>
      <c r="AO210" s="102">
        <f>IF(Tabelle1[[#This Row],[Grüne ES 2021]]="","",Tabelle1[[#This Row],[Grüne ES 2021]]/Tabelle1[[#This Row],[Grüne ZS 2021]])</f>
        <v>1.0046945026642269</v>
      </c>
      <c r="AP210" s="104">
        <v>7.1421377238768388E-2</v>
      </c>
      <c r="AQ210" s="105">
        <v>0.10581534949463886</v>
      </c>
      <c r="AR210" s="215">
        <f>IF(Tabelle1[[#This Row],[FDP ES 2021]]="","",Tabelle1[[#This Row],[FDP ES 2021]]/Tabelle1[[#This Row],[FDP ZS 2021]])</f>
        <v>0.6749623526252867</v>
      </c>
      <c r="AS210" s="214">
        <v>564.20000000000005</v>
      </c>
      <c r="AT210" s="186">
        <v>37631</v>
      </c>
      <c r="AU210" s="186">
        <v>20504</v>
      </c>
      <c r="AV210" s="186">
        <v>8.1999999999999993</v>
      </c>
      <c r="AW210" s="186">
        <v>528.20000000000005</v>
      </c>
      <c r="AX210" s="186">
        <v>7.5</v>
      </c>
      <c r="AY210" s="187">
        <v>11.4</v>
      </c>
      <c r="AZ210" s="115" t="s">
        <v>1636</v>
      </c>
      <c r="BA210" s="6"/>
      <c r="BB210" s="6"/>
      <c r="BC210" s="6"/>
      <c r="BD210" s="6"/>
      <c r="BE210" s="6"/>
      <c r="BF210" s="6"/>
      <c r="BG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</row>
    <row r="211" spans="1:84" ht="16.5" customHeight="1">
      <c r="A211" s="90">
        <f>SUBTOTAL(103,$B$2:$B211)</f>
        <v>210</v>
      </c>
      <c r="B211" s="44" t="s">
        <v>697</v>
      </c>
      <c r="C211" s="201" t="s">
        <v>659</v>
      </c>
      <c r="D211" s="199" t="s">
        <v>9</v>
      </c>
      <c r="E211" s="190" t="s">
        <v>527</v>
      </c>
      <c r="F211" s="198" t="s">
        <v>106</v>
      </c>
      <c r="G211" s="219" t="str">
        <f>""</f>
        <v/>
      </c>
      <c r="H211" s="8"/>
      <c r="I211" s="8"/>
      <c r="J211" s="8" t="s">
        <v>924</v>
      </c>
      <c r="K211" s="8"/>
      <c r="L211" s="10" t="s">
        <v>922</v>
      </c>
      <c r="M211" s="53"/>
      <c r="N211" s="53"/>
      <c r="O211" s="9"/>
      <c r="P211" s="54"/>
      <c r="Q211" s="121" t="str">
        <f>""</f>
        <v/>
      </c>
      <c r="R211" s="55"/>
      <c r="S211" s="57"/>
      <c r="T211" s="147" t="str">
        <f>IF(MAX((AA211,AD211,AG211,AJ211,AM211,AP211))=AA211,"CDU",IF(MAX(AA211,AD211,AG211,AJ211,AM211,AP211)=AD211,"SPD",IF(MAX(AA211,AD211,AG211,AJ211,AM211,AP211)=AG211,"AfD",IF(MAX(AA211,AD211,AG211,AJ211,AM211,AP211)=AJ211,"Linke",IF(MAX(AA211,AD211,AG211,AJ211,AM211,AP211)=AM211,"Grüne","FDP")))))</f>
        <v>CDU</v>
      </c>
      <c r="U211" s="148" t="str">
        <f>IF(LARGE((AA211,AD211,AG211,AJ211,AM211,AP211),2)=AA211,"CDU",IF(LARGE((AA211,AD211,AG211,AJ211,AM211,AP211),2)=AD211,"SPD",IF(LARGE((AA211,AD211,AG211,AJ211,AM211,AP211),2)=AG211,"AfD",IF(LARGE((AA211,AD211,AG211,AJ211,AM211,AP211),2)=AJ211,"Linke",IF(LARGE((AA211,AD211,AG211,AJ211,AM211,AP211),2)=AM211,"Grüne","FDP")))))</f>
        <v>SPD</v>
      </c>
      <c r="V211" s="148" t="str">
        <f>IF(LARGE((AA211,AD211,AG211,AJ211,AM211,AP211),3)=AA211,"CDU",IF(LARGE((AA211,AD211,AG211,AJ211,AM211,AP211),3)=AD211,"SPD",IF(LARGE((AA211,AD211,AG211,AJ211,AM211,AP211),3)=AG211,"AfD",IF(LARGE((AA211,AD211,AG211,AJ211,AM211,AP211),3)=AJ211,"Linke",IF(LARGE((AA211,AD211,AG211,AJ211,AM211,AP211),3)=AM211,"Grüne","FDP")))))</f>
        <v>Grüne</v>
      </c>
      <c r="W211" s="148" t="str">
        <f>IF(LARGE((AA211,AD211,AG211,AJ211,AM211,AP211),4)=AA211,"CDU",IF(LARGE((AA211,AD211,AG211,AJ211,AM211,AP211),4)=AD211,"SPD",IF(LARGE((AA211,AD211,AG211,AJ211,AM211,AP211),4)=AG211,"AfD",IF(LARGE((AA211,AD211,AG211,AJ211,AM211,AP211),4)=AJ211,"Linke",IF(LARGE((AA211,AD211,AG211,AJ211,AM211,AP211),4)=AM211,"Grüne","FDP")))))</f>
        <v>AfD</v>
      </c>
      <c r="X211" s="148">
        <f>(LARGE((AA211,AD211,AG211,AJ211,AM211,AP211),1))-(LARGE((AA211,AD211,AG211,AJ211,AM211,AP211),2))</f>
        <v>0.13808890960833292</v>
      </c>
      <c r="Y211" s="148">
        <f>(LARGE((AA211,AD211,AG211,AJ211,AM211,AP211),1))-(LARGE((AA211,AD211,AG211,AJ211,AM211,AP211),3))</f>
        <v>0.2903373944989876</v>
      </c>
      <c r="Z211" s="234">
        <f>(LARGE((AA211,AD211,AG211,AJ211,AM211,AP211),1))-(LARGE((AA211,AD211,AG211,AJ211,AM211,AP211),4))</f>
        <v>0.32097356647346553</v>
      </c>
      <c r="AA211" s="236">
        <v>0.3972682804639609</v>
      </c>
      <c r="AB211" s="94">
        <v>0.32274555292385271</v>
      </c>
      <c r="AC211" s="95">
        <f>IF(Tabelle1[[#This Row],[CDU ES 2021]]="","",Tabelle1[[#This Row],[CDU ES 2021]]/Tabelle1[[#This Row],[CDU ZS 2021]])</f>
        <v>1.2309024148124847</v>
      </c>
      <c r="AD211" s="97">
        <v>0.25917937085562798</v>
      </c>
      <c r="AE211" s="97">
        <v>0.26965152704364076</v>
      </c>
      <c r="AF211" s="96">
        <f>IF(Tabelle1[[#This Row],[SPD ES 2021]]="","",Tabelle1[[#This Row],[SPD ES 2021]]/Tabelle1[[#This Row],[SPD ZS 2021]])</f>
        <v>0.9611641131692239</v>
      </c>
      <c r="AG211" s="99">
        <v>7.6294713990495339E-2</v>
      </c>
      <c r="AH211" s="99">
        <v>7.8897833591487179E-2</v>
      </c>
      <c r="AI211" s="98">
        <f>IF(Tabelle1[[#This Row],[AfD ES 2021]]="","",Tabelle1[[#This Row],[AfD ES 2021]]/Tabelle1[[#This Row],[AfD ZS 2021]])</f>
        <v>0.96700645020913845</v>
      </c>
      <c r="AJ211" s="100">
        <v>2.5104544284332623E-2</v>
      </c>
      <c r="AK211" s="100">
        <v>3.1457724124997394E-2</v>
      </c>
      <c r="AL211" s="101">
        <f>IF(Tabelle1[[#This Row],[Linke ES 2021]]="","",Tabelle1[[#This Row],[Linke ES 2021]]/Tabelle1[[#This Row],[Linke ZS 2021]])</f>
        <v>0.79804070328100074</v>
      </c>
      <c r="AM211" s="103">
        <v>0.10693088596497331</v>
      </c>
      <c r="AN211" s="103">
        <v>0.11709302567878253</v>
      </c>
      <c r="AO211" s="102">
        <f>IF(Tabelle1[[#This Row],[Grüne ES 2021]]="","",Tabelle1[[#This Row],[Grüne ES 2021]]/Tabelle1[[#This Row],[Grüne ZS 2021]])</f>
        <v>0.91321310851009452</v>
      </c>
      <c r="AP211" s="104">
        <v>7.4388215893514423E-2</v>
      </c>
      <c r="AQ211" s="105">
        <v>0.11129324655659821</v>
      </c>
      <c r="AR211" s="215">
        <f>IF(Tabelle1[[#This Row],[FDP ES 2021]]="","",Tabelle1[[#This Row],[FDP ES 2021]]/Tabelle1[[#This Row],[FDP ZS 2021]])</f>
        <v>0.66839829185578004</v>
      </c>
      <c r="AS211" s="214">
        <v>407</v>
      </c>
      <c r="AT211" s="186">
        <v>25720</v>
      </c>
      <c r="AU211" s="186">
        <v>20631</v>
      </c>
      <c r="AV211" s="186">
        <v>6</v>
      </c>
      <c r="AW211" s="186">
        <v>630.9</v>
      </c>
      <c r="AX211" s="186">
        <v>7.4</v>
      </c>
      <c r="AY211" s="187">
        <v>10.6</v>
      </c>
      <c r="AZ211" s="114" t="s">
        <v>1974</v>
      </c>
      <c r="BA211" s="6"/>
      <c r="BB211" s="6"/>
      <c r="BC211" s="6"/>
      <c r="BD211" s="6"/>
      <c r="BE211" s="6"/>
      <c r="BF211" s="6"/>
      <c r="BG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</row>
    <row r="212" spans="1:84" ht="16.5" customHeight="1">
      <c r="A212" s="90">
        <f>SUBTOTAL(103,$B$2:$B212)</f>
        <v>211</v>
      </c>
      <c r="B212" s="48" t="s">
        <v>669</v>
      </c>
      <c r="C212" s="206" t="s">
        <v>1049</v>
      </c>
      <c r="D212" s="199" t="s">
        <v>9</v>
      </c>
      <c r="E212" s="189" t="s">
        <v>525</v>
      </c>
      <c r="F212" s="222" t="s">
        <v>107</v>
      </c>
      <c r="G212" s="219" t="str">
        <f>""</f>
        <v/>
      </c>
      <c r="H212" s="8"/>
      <c r="I212" s="8"/>
      <c r="J212" s="8" t="s">
        <v>927</v>
      </c>
      <c r="K212" s="11"/>
      <c r="L212" s="11" t="s">
        <v>922</v>
      </c>
      <c r="M212" s="53"/>
      <c r="N212" s="53"/>
      <c r="O212" s="9"/>
      <c r="P212" s="54"/>
      <c r="Q212" s="121" t="str">
        <f>""</f>
        <v/>
      </c>
      <c r="R212" s="55"/>
      <c r="S212" s="57"/>
      <c r="T212" s="147" t="str">
        <f>IF(MAX((AA212,AD212,AG212,AJ212,AM212,AP212))=AA212,"CDU",IF(MAX(AA212,AD212,AG212,AJ212,AM212,AP212)=AD212,"SPD",IF(MAX(AA212,AD212,AG212,AJ212,AM212,AP212)=AG212,"AfD",IF(MAX(AA212,AD212,AG212,AJ212,AM212,AP212)=AJ212,"Linke",IF(MAX(AA212,AD212,AG212,AJ212,AM212,AP212)=AM212,"Grüne","FDP")))))</f>
        <v>CDU</v>
      </c>
      <c r="U212" s="148" t="str">
        <f>IF(LARGE((AA212,AD212,AG212,AJ212,AM212,AP212),2)=AA212,"CDU",IF(LARGE((AA212,AD212,AG212,AJ212,AM212,AP212),2)=AD212,"SPD",IF(LARGE((AA212,AD212,AG212,AJ212,AM212,AP212),2)=AG212,"AfD",IF(LARGE((AA212,AD212,AG212,AJ212,AM212,AP212),2)=AJ212,"Linke",IF(LARGE((AA212,AD212,AG212,AJ212,AM212,AP212),2)=AM212,"Grüne","FDP")))))</f>
        <v>SPD</v>
      </c>
      <c r="V212" s="148" t="str">
        <f>IF(LARGE((AA212,AD212,AG212,AJ212,AM212,AP212),3)=AA212,"CDU",IF(LARGE((AA212,AD212,AG212,AJ212,AM212,AP212),3)=AD212,"SPD",IF(LARGE((AA212,AD212,AG212,AJ212,AM212,AP212),3)=AG212,"AfD",IF(LARGE((AA212,AD212,AG212,AJ212,AM212,AP212),3)=AJ212,"Linke",IF(LARGE((AA212,AD212,AG212,AJ212,AM212,AP212),3)=AM212,"Grüne","FDP")))))</f>
        <v>Grüne</v>
      </c>
      <c r="W212" s="148" t="str">
        <f>IF(LARGE((AA212,AD212,AG212,AJ212,AM212,AP212),4)=AA212,"CDU",IF(LARGE((AA212,AD212,AG212,AJ212,AM212,AP212),4)=AD212,"SPD",IF(LARGE((AA212,AD212,AG212,AJ212,AM212,AP212),4)=AG212,"AfD",IF(LARGE((AA212,AD212,AG212,AJ212,AM212,AP212),4)=AJ212,"Linke",IF(LARGE((AA212,AD212,AG212,AJ212,AM212,AP212),4)=AM212,"Grüne","FDP")))))</f>
        <v>AfD</v>
      </c>
      <c r="X212" s="148">
        <f>(LARGE((AA212,AD212,AG212,AJ212,AM212,AP212),1))-(LARGE((AA212,AD212,AG212,AJ212,AM212,AP212),2))</f>
        <v>5.9135963353473098E-2</v>
      </c>
      <c r="Y212" s="148">
        <f>(LARGE((AA212,AD212,AG212,AJ212,AM212,AP212),1))-(LARGE((AA212,AD212,AG212,AJ212,AM212,AP212),3))</f>
        <v>0.27343390067001011</v>
      </c>
      <c r="Z212" s="234">
        <f>(LARGE((AA212,AD212,AG212,AJ212,AM212,AP212),1))-(LARGE((AA212,AD212,AG212,AJ212,AM212,AP212),4))</f>
        <v>0.28150956311126907</v>
      </c>
      <c r="AA212" s="236">
        <v>0.36672195237531097</v>
      </c>
      <c r="AB212" s="93">
        <v>0.30380137909274368</v>
      </c>
      <c r="AC212" s="95">
        <f>IF(Tabelle1[[#This Row],[CDU ES 2021]]="","",Tabelle1[[#This Row],[CDU ES 2021]]/Tabelle1[[#This Row],[CDU ZS 2021]])</f>
        <v>1.2071108876150265</v>
      </c>
      <c r="AD212" s="97">
        <v>0.30758598902183787</v>
      </c>
      <c r="AE212" s="106">
        <v>0.28960947616825194</v>
      </c>
      <c r="AF212" s="96">
        <f>IF(Tabelle1[[#This Row],[SPD ES 2021]]="","",Tabelle1[[#This Row],[SPD ES 2021]]/Tabelle1[[#This Row],[SPD ZS 2021]])</f>
        <v>1.0620715630283528</v>
      </c>
      <c r="AG212" s="99">
        <v>8.5212389264041913E-2</v>
      </c>
      <c r="AH212" s="107">
        <v>8.6577838544919114E-2</v>
      </c>
      <c r="AI212" s="98">
        <f>IF(Tabelle1[[#This Row],[AfD ES 2021]]="","",Tabelle1[[#This Row],[AfD ES 2021]]/Tabelle1[[#This Row],[AfD ZS 2021]])</f>
        <v>0.98422865130585624</v>
      </c>
      <c r="AJ212" s="100">
        <v>2.2700048704076662E-2</v>
      </c>
      <c r="AK212" s="108">
        <v>3.0040294749850455E-2</v>
      </c>
      <c r="AL212" s="101">
        <f>IF(Tabelle1[[#This Row],[Linke ES 2021]]="","",Tabelle1[[#This Row],[Linke ES 2021]]/Tabelle1[[#This Row],[Linke ZS 2021]])</f>
        <v>0.75565332807494068</v>
      </c>
      <c r="AM212" s="103">
        <v>9.3288051705300842E-2</v>
      </c>
      <c r="AN212" s="109">
        <v>0.11142517205792453</v>
      </c>
      <c r="AO212" s="102">
        <f>IF(Tabelle1[[#This Row],[Grüne ES 2021]]="","",Tabelle1[[#This Row],[Grüne ES 2021]]/Tabelle1[[#This Row],[Grüne ZS 2021]])</f>
        <v>0.83722600542007619</v>
      </c>
      <c r="AP212" s="104">
        <v>7.395779857573484E-2</v>
      </c>
      <c r="AQ212" s="105">
        <v>0.11243089746202237</v>
      </c>
      <c r="AR212" s="215">
        <f>IF(Tabelle1[[#This Row],[FDP ES 2021]]="","",Tabelle1[[#This Row],[FDP ES 2021]]/Tabelle1[[#This Row],[FDP ZS 2021]])</f>
        <v>0.65780670834471267</v>
      </c>
      <c r="AS212" s="214">
        <v>281.10000000000002</v>
      </c>
      <c r="AT212" s="186">
        <v>29629</v>
      </c>
      <c r="AU212" s="186">
        <v>21194</v>
      </c>
      <c r="AV212" s="186">
        <v>7.3</v>
      </c>
      <c r="AW212" s="186">
        <v>613.29999999999995</v>
      </c>
      <c r="AX212" s="186">
        <v>7.8</v>
      </c>
      <c r="AY212" s="187">
        <v>10.7</v>
      </c>
      <c r="AZ212" s="114" t="s">
        <v>1972</v>
      </c>
      <c r="BA212" s="6"/>
      <c r="BB212" s="6"/>
      <c r="BC212" s="6"/>
      <c r="BD212" s="6"/>
      <c r="BE212" s="6"/>
      <c r="BF212" s="6"/>
      <c r="BG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</row>
    <row r="213" spans="1:84" ht="16.5" customHeight="1">
      <c r="A213" s="90">
        <f>SUBTOTAL(103,$B$2:$B213)</f>
        <v>212</v>
      </c>
      <c r="B213" s="44" t="s">
        <v>697</v>
      </c>
      <c r="C213" s="201" t="s">
        <v>763</v>
      </c>
      <c r="D213" s="200" t="s">
        <v>9</v>
      </c>
      <c r="E213" s="188" t="s">
        <v>525</v>
      </c>
      <c r="F213" s="220" t="s">
        <v>107</v>
      </c>
      <c r="G213" s="219" t="str">
        <f>""</f>
        <v/>
      </c>
      <c r="H213" s="10"/>
      <c r="I213" s="10"/>
      <c r="J213" s="8" t="s">
        <v>924</v>
      </c>
      <c r="K213" s="10"/>
      <c r="L213" s="10" t="s">
        <v>922</v>
      </c>
      <c r="M213" s="67"/>
      <c r="N213" s="67"/>
      <c r="O213" s="59"/>
      <c r="P213" s="83"/>
      <c r="Q213" s="121" t="str">
        <f>""</f>
        <v/>
      </c>
      <c r="R213" s="60"/>
      <c r="S213" s="61"/>
      <c r="T213" s="147" t="str">
        <f>IF(MAX((AA213,AD213,AG213,AJ213,AM213,AP213))=AA213,"CDU",IF(MAX(AA213,AD213,AG213,AJ213,AM213,AP213)=AD213,"SPD",IF(MAX(AA213,AD213,AG213,AJ213,AM213,AP213)=AG213,"AfD",IF(MAX(AA213,AD213,AG213,AJ213,AM213,AP213)=AJ213,"Linke",IF(MAX(AA213,AD213,AG213,AJ213,AM213,AP213)=AM213,"Grüne","FDP")))))</f>
        <v>CDU</v>
      </c>
      <c r="U213" s="148" t="str">
        <f>IF(LARGE((AA213,AD213,AG213,AJ213,AM213,AP213),2)=AA213,"CDU",IF(LARGE((AA213,AD213,AG213,AJ213,AM213,AP213),2)=AD213,"SPD",IF(LARGE((AA213,AD213,AG213,AJ213,AM213,AP213),2)=AG213,"AfD",IF(LARGE((AA213,AD213,AG213,AJ213,AM213,AP213),2)=AJ213,"Linke",IF(LARGE((AA213,AD213,AG213,AJ213,AM213,AP213),2)=AM213,"Grüne","FDP")))))</f>
        <v>SPD</v>
      </c>
      <c r="V213" s="148" t="str">
        <f>IF(LARGE((AA213,AD213,AG213,AJ213,AM213,AP213),3)=AA213,"CDU",IF(LARGE((AA213,AD213,AG213,AJ213,AM213,AP213),3)=AD213,"SPD",IF(LARGE((AA213,AD213,AG213,AJ213,AM213,AP213),3)=AG213,"AfD",IF(LARGE((AA213,AD213,AG213,AJ213,AM213,AP213),3)=AJ213,"Linke",IF(LARGE((AA213,AD213,AG213,AJ213,AM213,AP213),3)=AM213,"Grüne","FDP")))))</f>
        <v>Grüne</v>
      </c>
      <c r="W213" s="148" t="str">
        <f>IF(LARGE((AA213,AD213,AG213,AJ213,AM213,AP213),4)=AA213,"CDU",IF(LARGE((AA213,AD213,AG213,AJ213,AM213,AP213),4)=AD213,"SPD",IF(LARGE((AA213,AD213,AG213,AJ213,AM213,AP213),4)=AG213,"AfD",IF(LARGE((AA213,AD213,AG213,AJ213,AM213,AP213),4)=AJ213,"Linke",IF(LARGE((AA213,AD213,AG213,AJ213,AM213,AP213),4)=AM213,"Grüne","FDP")))))</f>
        <v>AfD</v>
      </c>
      <c r="X213" s="148">
        <f>(LARGE((AA213,AD213,AG213,AJ213,AM213,AP213),1))-(LARGE((AA213,AD213,AG213,AJ213,AM213,AP213),2))</f>
        <v>5.9135963353473098E-2</v>
      </c>
      <c r="Y213" s="148">
        <f>(LARGE((AA213,AD213,AG213,AJ213,AM213,AP213),1))-(LARGE((AA213,AD213,AG213,AJ213,AM213,AP213),3))</f>
        <v>0.27343390067001011</v>
      </c>
      <c r="Z213" s="234">
        <f>(LARGE((AA213,AD213,AG213,AJ213,AM213,AP213),1))-(LARGE((AA213,AD213,AG213,AJ213,AM213,AP213),4))</f>
        <v>0.28150956311126907</v>
      </c>
      <c r="AA213" s="236">
        <v>0.36672195237531097</v>
      </c>
      <c r="AB213" s="93">
        <v>0.30380137909274368</v>
      </c>
      <c r="AC213" s="95">
        <f>IF(Tabelle1[[#This Row],[CDU ES 2021]]="","",Tabelle1[[#This Row],[CDU ES 2021]]/Tabelle1[[#This Row],[CDU ZS 2021]])</f>
        <v>1.2071108876150265</v>
      </c>
      <c r="AD213" s="97">
        <v>0.30758598902183787</v>
      </c>
      <c r="AE213" s="106">
        <v>0.28960947616825194</v>
      </c>
      <c r="AF213" s="96">
        <f>IF(Tabelle1[[#This Row],[SPD ES 2021]]="","",Tabelle1[[#This Row],[SPD ES 2021]]/Tabelle1[[#This Row],[SPD ZS 2021]])</f>
        <v>1.0620715630283528</v>
      </c>
      <c r="AG213" s="99">
        <v>8.5212389264041913E-2</v>
      </c>
      <c r="AH213" s="107">
        <v>8.6577838544919114E-2</v>
      </c>
      <c r="AI213" s="98">
        <f>IF(Tabelle1[[#This Row],[AfD ES 2021]]="","",Tabelle1[[#This Row],[AfD ES 2021]]/Tabelle1[[#This Row],[AfD ZS 2021]])</f>
        <v>0.98422865130585624</v>
      </c>
      <c r="AJ213" s="100">
        <v>2.2700048704076662E-2</v>
      </c>
      <c r="AK213" s="108">
        <v>3.0040294749850455E-2</v>
      </c>
      <c r="AL213" s="101">
        <f>IF(Tabelle1[[#This Row],[Linke ES 2021]]="","",Tabelle1[[#This Row],[Linke ES 2021]]/Tabelle1[[#This Row],[Linke ZS 2021]])</f>
        <v>0.75565332807494068</v>
      </c>
      <c r="AM213" s="103">
        <v>9.3288051705300842E-2</v>
      </c>
      <c r="AN213" s="109">
        <v>0.11142517205792453</v>
      </c>
      <c r="AO213" s="102">
        <f>IF(Tabelle1[[#This Row],[Grüne ES 2021]]="","",Tabelle1[[#This Row],[Grüne ES 2021]]/Tabelle1[[#This Row],[Grüne ZS 2021]])</f>
        <v>0.83722600542007619</v>
      </c>
      <c r="AP213" s="104">
        <v>7.395779857573484E-2</v>
      </c>
      <c r="AQ213" s="105">
        <v>0.11243089746202237</v>
      </c>
      <c r="AR213" s="215">
        <f>IF(Tabelle1[[#This Row],[FDP ES 2021]]="","",Tabelle1[[#This Row],[FDP ES 2021]]/Tabelle1[[#This Row],[FDP ZS 2021]])</f>
        <v>0.65780670834471267</v>
      </c>
      <c r="AS213" s="214">
        <v>281.10000000000002</v>
      </c>
      <c r="AT213" s="186">
        <v>29629</v>
      </c>
      <c r="AU213" s="186">
        <v>21194</v>
      </c>
      <c r="AV213" s="186">
        <v>7.3</v>
      </c>
      <c r="AW213" s="186">
        <v>613.29999999999995</v>
      </c>
      <c r="AX213" s="186">
        <v>7.8</v>
      </c>
      <c r="AY213" s="187">
        <v>10.7</v>
      </c>
      <c r="AZ213" s="114" t="s">
        <v>1992</v>
      </c>
      <c r="BA213" s="6"/>
      <c r="BB213" s="6"/>
      <c r="BC213" s="6"/>
      <c r="BD213" s="6"/>
      <c r="BE213" s="6"/>
      <c r="BF213" s="6"/>
      <c r="BG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</row>
    <row r="214" spans="1:84" ht="16.5" customHeight="1">
      <c r="A214" s="90">
        <f>SUBTOTAL(103,$B$2:$B214)</f>
        <v>213</v>
      </c>
      <c r="B214" s="44" t="s">
        <v>697</v>
      </c>
      <c r="C214" s="201" t="s">
        <v>1350</v>
      </c>
      <c r="D214" s="199" t="s">
        <v>9</v>
      </c>
      <c r="E214" s="190" t="s">
        <v>524</v>
      </c>
      <c r="F214" s="218" t="s">
        <v>108</v>
      </c>
      <c r="G214" s="219" t="str">
        <f>""</f>
        <v/>
      </c>
      <c r="H214" s="8"/>
      <c r="I214" s="8"/>
      <c r="J214" s="8" t="s">
        <v>924</v>
      </c>
      <c r="K214" s="8"/>
      <c r="L214" s="10" t="s">
        <v>922</v>
      </c>
      <c r="M214" s="53"/>
      <c r="N214" s="53"/>
      <c r="O214" s="9"/>
      <c r="P214" s="54"/>
      <c r="Q214" s="121" t="str">
        <f>""</f>
        <v/>
      </c>
      <c r="R214" s="55"/>
      <c r="S214" s="57"/>
      <c r="T214" s="147" t="str">
        <f>IF(MAX((AA214,AD214,AG214,AJ214,AM214,AP214))=AA214,"CDU",IF(MAX(AA214,AD214,AG214,AJ214,AM214,AP214)=AD214,"SPD",IF(MAX(AA214,AD214,AG214,AJ214,AM214,AP214)=AG214,"AfD",IF(MAX(AA214,AD214,AG214,AJ214,AM214,AP214)=AJ214,"Linke",IF(MAX(AA214,AD214,AG214,AJ214,AM214,AP214)=AM214,"Grüne","FDP")))))</f>
        <v>CDU</v>
      </c>
      <c r="U214" s="148" t="str">
        <f>IF(LARGE((AA214,AD214,AG214,AJ214,AM214,AP214),2)=AA214,"CDU",IF(LARGE((AA214,AD214,AG214,AJ214,AM214,AP214),2)=AD214,"SPD",IF(LARGE((AA214,AD214,AG214,AJ214,AM214,AP214),2)=AG214,"AfD",IF(LARGE((AA214,AD214,AG214,AJ214,AM214,AP214),2)=AJ214,"Linke",IF(LARGE((AA214,AD214,AG214,AJ214,AM214,AP214),2)=AM214,"Grüne","FDP")))))</f>
        <v>SPD</v>
      </c>
      <c r="V214" s="148" t="str">
        <f>IF(LARGE((AA214,AD214,AG214,AJ214,AM214,AP214),3)=AA214,"CDU",IF(LARGE((AA214,AD214,AG214,AJ214,AM214,AP214),3)=AD214,"SPD",IF(LARGE((AA214,AD214,AG214,AJ214,AM214,AP214),3)=AG214,"AfD",IF(LARGE((AA214,AD214,AG214,AJ214,AM214,AP214),3)=AJ214,"Linke",IF(LARGE((AA214,AD214,AG214,AJ214,AM214,AP214),3)=AM214,"Grüne","FDP")))))</f>
        <v>Grüne</v>
      </c>
      <c r="W214" s="148" t="str">
        <f>IF(LARGE((AA214,AD214,AG214,AJ214,AM214,AP214),4)=AA214,"CDU",IF(LARGE((AA214,AD214,AG214,AJ214,AM214,AP214),4)=AD214,"SPD",IF(LARGE((AA214,AD214,AG214,AJ214,AM214,AP214),4)=AG214,"AfD",IF(LARGE((AA214,AD214,AG214,AJ214,AM214,AP214),4)=AJ214,"Linke",IF(LARGE((AA214,AD214,AG214,AJ214,AM214,AP214),4)=AM214,"Grüne","FDP")))))</f>
        <v>FDP</v>
      </c>
      <c r="X214" s="148">
        <f>(LARGE((AA214,AD214,AG214,AJ214,AM214,AP214),1))-(LARGE((AA214,AD214,AG214,AJ214,AM214,AP214),2))</f>
        <v>2.4757324322503382E-2</v>
      </c>
      <c r="Y214" s="148">
        <f>(LARGE((AA214,AD214,AG214,AJ214,AM214,AP214),1))-(LARGE((AA214,AD214,AG214,AJ214,AM214,AP214),3))</f>
        <v>0.19811042067239171</v>
      </c>
      <c r="Z214" s="234">
        <f>(LARGE((AA214,AD214,AG214,AJ214,AM214,AP214),1))-(LARGE((AA214,AD214,AG214,AJ214,AM214,AP214),4))</f>
        <v>0.23888200753551381</v>
      </c>
      <c r="AA214" s="236">
        <v>0.32979533876125272</v>
      </c>
      <c r="AB214" s="93">
        <v>0.28473482556967128</v>
      </c>
      <c r="AC214" s="95">
        <f>IF(Tabelle1[[#This Row],[CDU ES 2021]]="","",Tabelle1[[#This Row],[CDU ES 2021]]/Tabelle1[[#This Row],[CDU ZS 2021]])</f>
        <v>1.1582543094313402</v>
      </c>
      <c r="AD214" s="97">
        <v>0.30503801443874934</v>
      </c>
      <c r="AE214" s="106">
        <v>0.28290443172475838</v>
      </c>
      <c r="AF214" s="96">
        <f>IF(Tabelle1[[#This Row],[SPD ES 2021]]="","",Tabelle1[[#This Row],[SPD ES 2021]]/Tabelle1[[#This Row],[SPD ZS 2021]])</f>
        <v>1.0782369600187989</v>
      </c>
      <c r="AG214" s="99">
        <v>7.0156981233771953E-2</v>
      </c>
      <c r="AH214" s="107">
        <v>6.937399496383162E-2</v>
      </c>
      <c r="AI214" s="98">
        <f>IF(Tabelle1[[#This Row],[AfD ES 2021]]="","",Tabelle1[[#This Row],[AfD ES 2021]]/Tabelle1[[#This Row],[AfD ZS 2021]])</f>
        <v>1.0112864520826363</v>
      </c>
      <c r="AJ214" s="100">
        <v>3.0520385793431561E-2</v>
      </c>
      <c r="AK214" s="108">
        <v>2.9379372392076566E-2</v>
      </c>
      <c r="AL214" s="101">
        <f>IF(Tabelle1[[#This Row],[Linke ES 2021]]="","",Tabelle1[[#This Row],[Linke ES 2021]]/Tabelle1[[#This Row],[Linke ZS 2021]])</f>
        <v>1.0388372285877256</v>
      </c>
      <c r="AM214" s="103">
        <v>0.13168491808886101</v>
      </c>
      <c r="AN214" s="109">
        <v>0.14253287211544924</v>
      </c>
      <c r="AO214" s="102">
        <f>IF(Tabelle1[[#This Row],[Grüne ES 2021]]="","",Tabelle1[[#This Row],[Grüne ES 2021]]/Tabelle1[[#This Row],[Grüne ZS 2021]])</f>
        <v>0.92389156364012948</v>
      </c>
      <c r="AP214" s="104">
        <v>9.0913331225738914E-2</v>
      </c>
      <c r="AQ214" s="105">
        <v>0.12526822508673688</v>
      </c>
      <c r="AR214" s="215">
        <f>IF(Tabelle1[[#This Row],[FDP ES 2021]]="","",Tabelle1[[#This Row],[FDP ES 2021]]/Tabelle1[[#This Row],[FDP ZS 2021]])</f>
        <v>0.72574933637632111</v>
      </c>
      <c r="AS214" s="214">
        <v>647.5</v>
      </c>
      <c r="AT214" s="186">
        <v>34641</v>
      </c>
      <c r="AU214" s="186">
        <v>22675</v>
      </c>
      <c r="AV214" s="186">
        <v>7.4</v>
      </c>
      <c r="AW214" s="186">
        <v>596.4</v>
      </c>
      <c r="AX214" s="186">
        <v>7.4</v>
      </c>
      <c r="AY214" s="187">
        <v>10.6</v>
      </c>
      <c r="AZ214" s="114" t="s">
        <v>1874</v>
      </c>
      <c r="BA214" s="6"/>
      <c r="BB214" s="6"/>
      <c r="BC214" s="6"/>
      <c r="BD214" s="6"/>
      <c r="BE214" s="6"/>
      <c r="BF214" s="6"/>
      <c r="BG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</row>
    <row r="215" spans="1:84" ht="16.5" customHeight="1">
      <c r="A215" s="90">
        <f>SUBTOTAL(103,$B$2:$B215)</f>
        <v>214</v>
      </c>
      <c r="B215" s="47" t="s">
        <v>751</v>
      </c>
      <c r="C215" s="205" t="s">
        <v>1050</v>
      </c>
      <c r="D215" s="199" t="s">
        <v>9</v>
      </c>
      <c r="E215" s="189" t="s">
        <v>524</v>
      </c>
      <c r="F215" s="198" t="s">
        <v>108</v>
      </c>
      <c r="G215" s="219" t="str">
        <f>""</f>
        <v/>
      </c>
      <c r="H215" s="8"/>
      <c r="I215" s="8"/>
      <c r="J215" s="8" t="s">
        <v>927</v>
      </c>
      <c r="K215" s="11"/>
      <c r="L215" s="11" t="s">
        <v>921</v>
      </c>
      <c r="M215" s="53"/>
      <c r="N215" s="53"/>
      <c r="O215" s="9"/>
      <c r="P215" s="54"/>
      <c r="Q215" s="121" t="str">
        <f>""</f>
        <v/>
      </c>
      <c r="R215" s="55"/>
      <c r="S215" s="57"/>
      <c r="T215" s="147" t="str">
        <f>IF(MAX((AA215,AD215,AG215,AJ215,AM215,AP215))=AA215,"CDU",IF(MAX(AA215,AD215,AG215,AJ215,AM215,AP215)=AD215,"SPD",IF(MAX(AA215,AD215,AG215,AJ215,AM215,AP215)=AG215,"AfD",IF(MAX(AA215,AD215,AG215,AJ215,AM215,AP215)=AJ215,"Linke",IF(MAX(AA215,AD215,AG215,AJ215,AM215,AP215)=AM215,"Grüne","FDP")))))</f>
        <v>CDU</v>
      </c>
      <c r="U215" s="148" t="str">
        <f>IF(LARGE((AA215,AD215,AG215,AJ215,AM215,AP215),2)=AA215,"CDU",IF(LARGE((AA215,AD215,AG215,AJ215,AM215,AP215),2)=AD215,"SPD",IF(LARGE((AA215,AD215,AG215,AJ215,AM215,AP215),2)=AG215,"AfD",IF(LARGE((AA215,AD215,AG215,AJ215,AM215,AP215),2)=AJ215,"Linke",IF(LARGE((AA215,AD215,AG215,AJ215,AM215,AP215),2)=AM215,"Grüne","FDP")))))</f>
        <v>SPD</v>
      </c>
      <c r="V215" s="148" t="str">
        <f>IF(LARGE((AA215,AD215,AG215,AJ215,AM215,AP215),3)=AA215,"CDU",IF(LARGE((AA215,AD215,AG215,AJ215,AM215,AP215),3)=AD215,"SPD",IF(LARGE((AA215,AD215,AG215,AJ215,AM215,AP215),3)=AG215,"AfD",IF(LARGE((AA215,AD215,AG215,AJ215,AM215,AP215),3)=AJ215,"Linke",IF(LARGE((AA215,AD215,AG215,AJ215,AM215,AP215),3)=AM215,"Grüne","FDP")))))</f>
        <v>Grüne</v>
      </c>
      <c r="W215" s="148" t="str">
        <f>IF(LARGE((AA215,AD215,AG215,AJ215,AM215,AP215),4)=AA215,"CDU",IF(LARGE((AA215,AD215,AG215,AJ215,AM215,AP215),4)=AD215,"SPD",IF(LARGE((AA215,AD215,AG215,AJ215,AM215,AP215),4)=AG215,"AfD",IF(LARGE((AA215,AD215,AG215,AJ215,AM215,AP215),4)=AJ215,"Linke",IF(LARGE((AA215,AD215,AG215,AJ215,AM215,AP215),4)=AM215,"Grüne","FDP")))))</f>
        <v>FDP</v>
      </c>
      <c r="X215" s="148">
        <f>(LARGE((AA215,AD215,AG215,AJ215,AM215,AP215),1))-(LARGE((AA215,AD215,AG215,AJ215,AM215,AP215),2))</f>
        <v>2.4757324322503382E-2</v>
      </c>
      <c r="Y215" s="148">
        <f>(LARGE((AA215,AD215,AG215,AJ215,AM215,AP215),1))-(LARGE((AA215,AD215,AG215,AJ215,AM215,AP215),3))</f>
        <v>0.19811042067239171</v>
      </c>
      <c r="Z215" s="234">
        <f>(LARGE((AA215,AD215,AG215,AJ215,AM215,AP215),1))-(LARGE((AA215,AD215,AG215,AJ215,AM215,AP215),4))</f>
        <v>0.23888200753551381</v>
      </c>
      <c r="AA215" s="236">
        <v>0.32979533876125272</v>
      </c>
      <c r="AB215" s="93">
        <v>0.28473482556967128</v>
      </c>
      <c r="AC215" s="95">
        <f>IF(Tabelle1[[#This Row],[CDU ES 2021]]="","",Tabelle1[[#This Row],[CDU ES 2021]]/Tabelle1[[#This Row],[CDU ZS 2021]])</f>
        <v>1.1582543094313402</v>
      </c>
      <c r="AD215" s="97">
        <v>0.30503801443874934</v>
      </c>
      <c r="AE215" s="106">
        <v>0.28290443172475838</v>
      </c>
      <c r="AF215" s="96">
        <f>IF(Tabelle1[[#This Row],[SPD ES 2021]]="","",Tabelle1[[#This Row],[SPD ES 2021]]/Tabelle1[[#This Row],[SPD ZS 2021]])</f>
        <v>1.0782369600187989</v>
      </c>
      <c r="AG215" s="99">
        <v>7.0156981233771953E-2</v>
      </c>
      <c r="AH215" s="107">
        <v>6.937399496383162E-2</v>
      </c>
      <c r="AI215" s="98">
        <f>IF(Tabelle1[[#This Row],[AfD ES 2021]]="","",Tabelle1[[#This Row],[AfD ES 2021]]/Tabelle1[[#This Row],[AfD ZS 2021]])</f>
        <v>1.0112864520826363</v>
      </c>
      <c r="AJ215" s="100">
        <v>3.0520385793431561E-2</v>
      </c>
      <c r="AK215" s="108">
        <v>2.9379372392076566E-2</v>
      </c>
      <c r="AL215" s="101">
        <f>IF(Tabelle1[[#This Row],[Linke ES 2021]]="","",Tabelle1[[#This Row],[Linke ES 2021]]/Tabelle1[[#This Row],[Linke ZS 2021]])</f>
        <v>1.0388372285877256</v>
      </c>
      <c r="AM215" s="103">
        <v>0.13168491808886101</v>
      </c>
      <c r="AN215" s="109">
        <v>0.14253287211544924</v>
      </c>
      <c r="AO215" s="102">
        <f>IF(Tabelle1[[#This Row],[Grüne ES 2021]]="","",Tabelle1[[#This Row],[Grüne ES 2021]]/Tabelle1[[#This Row],[Grüne ZS 2021]])</f>
        <v>0.92389156364012948</v>
      </c>
      <c r="AP215" s="104">
        <v>9.0913331225738914E-2</v>
      </c>
      <c r="AQ215" s="105">
        <v>0.12526822508673688</v>
      </c>
      <c r="AR215" s="215">
        <f>IF(Tabelle1[[#This Row],[FDP ES 2021]]="","",Tabelle1[[#This Row],[FDP ES 2021]]/Tabelle1[[#This Row],[FDP ZS 2021]])</f>
        <v>0.72574933637632111</v>
      </c>
      <c r="AS215" s="214">
        <v>647.5</v>
      </c>
      <c r="AT215" s="186">
        <v>34641</v>
      </c>
      <c r="AU215" s="186">
        <v>22675</v>
      </c>
      <c r="AV215" s="186">
        <v>7.4</v>
      </c>
      <c r="AW215" s="186">
        <v>596.4</v>
      </c>
      <c r="AX215" s="186">
        <v>7.4</v>
      </c>
      <c r="AY215" s="187">
        <v>10.6</v>
      </c>
      <c r="AZ215" s="114" t="s">
        <v>2032</v>
      </c>
      <c r="BA215" s="6"/>
      <c r="BB215" s="6"/>
      <c r="BC215" s="6"/>
      <c r="BD215" s="6"/>
      <c r="BE215" s="6"/>
      <c r="BF215" s="6"/>
      <c r="BG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</row>
    <row r="216" spans="1:84" ht="16.5" customHeight="1">
      <c r="A216" s="90">
        <f>SUBTOTAL(103,$B$2:$B216)</f>
        <v>215</v>
      </c>
      <c r="B216" s="48" t="s">
        <v>669</v>
      </c>
      <c r="C216" s="206" t="s">
        <v>1051</v>
      </c>
      <c r="D216" s="199" t="s">
        <v>9</v>
      </c>
      <c r="E216" s="189" t="s">
        <v>523</v>
      </c>
      <c r="F216" s="222" t="s">
        <v>109</v>
      </c>
      <c r="G216" s="219" t="str">
        <f>""</f>
        <v/>
      </c>
      <c r="H216" s="14" t="s">
        <v>2187</v>
      </c>
      <c r="I216" s="8"/>
      <c r="J216" s="8" t="s">
        <v>927</v>
      </c>
      <c r="K216" s="11"/>
      <c r="L216" s="11" t="s">
        <v>921</v>
      </c>
      <c r="M216" s="53"/>
      <c r="N216" s="53"/>
      <c r="O216" s="9"/>
      <c r="P216" s="54"/>
      <c r="Q216" s="121" t="str">
        <f>""</f>
        <v/>
      </c>
      <c r="R216" s="55"/>
      <c r="S216" s="57"/>
      <c r="T216" s="147" t="str">
        <f>IF(MAX((AA216,AD216,AG216,AJ216,AM216,AP216))=AA216,"CDU",IF(MAX(AA216,AD216,AG216,AJ216,AM216,AP216)=AD216,"SPD",IF(MAX(AA216,AD216,AG216,AJ216,AM216,AP216)=AG216,"AfD",IF(MAX(AA216,AD216,AG216,AJ216,AM216,AP216)=AJ216,"Linke",IF(MAX(AA216,AD216,AG216,AJ216,AM216,AP216)=AM216,"Grüne","FDP")))))</f>
        <v>CDU</v>
      </c>
      <c r="U216" s="148" t="str">
        <f>IF(LARGE((AA216,AD216,AG216,AJ216,AM216,AP216),2)=AA216,"CDU",IF(LARGE((AA216,AD216,AG216,AJ216,AM216,AP216),2)=AD216,"SPD",IF(LARGE((AA216,AD216,AG216,AJ216,AM216,AP216),2)=AG216,"AfD",IF(LARGE((AA216,AD216,AG216,AJ216,AM216,AP216),2)=AJ216,"Linke",IF(LARGE((AA216,AD216,AG216,AJ216,AM216,AP216),2)=AM216,"Grüne","FDP")))))</f>
        <v>SPD</v>
      </c>
      <c r="V216" s="148" t="str">
        <f>IF(LARGE((AA216,AD216,AG216,AJ216,AM216,AP216),3)=AA216,"CDU",IF(LARGE((AA216,AD216,AG216,AJ216,AM216,AP216),3)=AD216,"SPD",IF(LARGE((AA216,AD216,AG216,AJ216,AM216,AP216),3)=AG216,"AfD",IF(LARGE((AA216,AD216,AG216,AJ216,AM216,AP216),3)=AJ216,"Linke",IF(LARGE((AA216,AD216,AG216,AJ216,AM216,AP216),3)=AM216,"Grüne","FDP")))))</f>
        <v>Grüne</v>
      </c>
      <c r="W216" s="148" t="str">
        <f>IF(LARGE((AA216,AD216,AG216,AJ216,AM216,AP216),4)=AA216,"CDU",IF(LARGE((AA216,AD216,AG216,AJ216,AM216,AP216),4)=AD216,"SPD",IF(LARGE((AA216,AD216,AG216,AJ216,AM216,AP216),4)=AG216,"AfD",IF(LARGE((AA216,AD216,AG216,AJ216,AM216,AP216),4)=AJ216,"Linke",IF(LARGE((AA216,AD216,AG216,AJ216,AM216,AP216),4)=AM216,"Grüne","FDP")))))</f>
        <v>FDP</v>
      </c>
      <c r="X216" s="148">
        <f>(LARGE((AA216,AD216,AG216,AJ216,AM216,AP216),1))-(LARGE((AA216,AD216,AG216,AJ216,AM216,AP216),2))</f>
        <v>7.9089856014424809E-2</v>
      </c>
      <c r="Y216" s="148">
        <f>(LARGE((AA216,AD216,AG216,AJ216,AM216,AP216),1))-(LARGE((AA216,AD216,AG216,AJ216,AM216,AP216),3))</f>
        <v>0.21477804626198352</v>
      </c>
      <c r="Z216" s="234">
        <f>(LARGE((AA216,AD216,AG216,AJ216,AM216,AP216),1))-(LARGE((AA216,AD216,AG216,AJ216,AM216,AP216),4))</f>
        <v>0.24203414350335201</v>
      </c>
      <c r="AA216" s="236">
        <v>0.34584318309283324</v>
      </c>
      <c r="AB216" s="94">
        <v>0.30365339774355116</v>
      </c>
      <c r="AC216" s="95">
        <f>IF(Tabelle1[[#This Row],[CDU ES 2021]]="","",Tabelle1[[#This Row],[CDU ES 2021]]/Tabelle1[[#This Row],[CDU ZS 2021]])</f>
        <v>1.1389406002461835</v>
      </c>
      <c r="AD216" s="97">
        <v>0.26675332707840843</v>
      </c>
      <c r="AE216" s="97">
        <v>0.26636657360644939</v>
      </c>
      <c r="AF216" s="96">
        <f>IF(Tabelle1[[#This Row],[SPD ES 2021]]="","",Tabelle1[[#This Row],[SPD ES 2021]]/Tabelle1[[#This Row],[SPD ZS 2021]])</f>
        <v>1.0014519594809612</v>
      </c>
      <c r="AG216" s="99">
        <v>7.8618115869862615E-2</v>
      </c>
      <c r="AH216" s="99">
        <v>7.7867352593661454E-2</v>
      </c>
      <c r="AI216" s="98">
        <f>IF(Tabelle1[[#This Row],[AfD ES 2021]]="","",Tabelle1[[#This Row],[AfD ES 2021]]/Tabelle1[[#This Row],[AfD ZS 2021]])</f>
        <v>1.0096415667310394</v>
      </c>
      <c r="AJ216" s="100">
        <v>2.6171094908875529E-2</v>
      </c>
      <c r="AK216" s="100">
        <v>2.9957025000784215E-2</v>
      </c>
      <c r="AL216" s="101">
        <f>IF(Tabelle1[[#This Row],[Linke ES 2021]]="","",Tabelle1[[#This Row],[Linke ES 2021]]/Tabelle1[[#This Row],[Linke ZS 2021]])</f>
        <v>0.87362129277491418</v>
      </c>
      <c r="AM216" s="103">
        <v>0.13106513683084972</v>
      </c>
      <c r="AN216" s="103">
        <v>0.13677237889101498</v>
      </c>
      <c r="AO216" s="102">
        <f>IF(Tabelle1[[#This Row],[Grüne ES 2021]]="","",Tabelle1[[#This Row],[Grüne ES 2021]]/Tabelle1[[#This Row],[Grüne ZS 2021]])</f>
        <v>0.9582719690449123</v>
      </c>
      <c r="AP216" s="104">
        <v>0.10380903958948125</v>
      </c>
      <c r="AQ216" s="105">
        <v>0.12188797222832168</v>
      </c>
      <c r="AR216" s="215">
        <f>IF(Tabelle1[[#This Row],[FDP ES 2021]]="","",Tabelle1[[#This Row],[FDP ES 2021]]/Tabelle1[[#This Row],[FDP ZS 2021]])</f>
        <v>0.85167582733286584</v>
      </c>
      <c r="AS216" s="214">
        <v>227</v>
      </c>
      <c r="AT216" s="186">
        <v>30595</v>
      </c>
      <c r="AU216" s="186">
        <v>22190</v>
      </c>
      <c r="AV216" s="186">
        <v>6.7</v>
      </c>
      <c r="AW216" s="186">
        <v>642.4</v>
      </c>
      <c r="AX216" s="186">
        <v>7.2</v>
      </c>
      <c r="AY216" s="187">
        <v>11.5</v>
      </c>
      <c r="AZ216" s="115" t="s">
        <v>1441</v>
      </c>
      <c r="BA216" s="6"/>
      <c r="BB216" s="6"/>
      <c r="BC216" s="6"/>
      <c r="BD216" s="6"/>
      <c r="BE216" s="6"/>
      <c r="BF216" s="6"/>
      <c r="BG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</row>
    <row r="217" spans="1:84" ht="16.5" customHeight="1">
      <c r="A217" s="90">
        <f>SUBTOTAL(103,$B$2:$B217)</f>
        <v>216</v>
      </c>
      <c r="B217" s="46" t="s">
        <v>930</v>
      </c>
      <c r="C217" s="204" t="s">
        <v>1052</v>
      </c>
      <c r="D217" s="199" t="s">
        <v>9</v>
      </c>
      <c r="E217" s="189" t="s">
        <v>523</v>
      </c>
      <c r="F217" s="222" t="s">
        <v>109</v>
      </c>
      <c r="G217" s="219" t="str">
        <f>""</f>
        <v/>
      </c>
      <c r="H217" s="143" t="s">
        <v>2187</v>
      </c>
      <c r="I217" s="143" t="s">
        <v>2187</v>
      </c>
      <c r="J217" s="8" t="s">
        <v>927</v>
      </c>
      <c r="K217" s="11"/>
      <c r="L217" s="11" t="s">
        <v>922</v>
      </c>
      <c r="M217" s="53"/>
      <c r="N217" s="53"/>
      <c r="O217" s="9"/>
      <c r="P217" s="54"/>
      <c r="Q217" s="121" t="str">
        <f>""</f>
        <v/>
      </c>
      <c r="R217" s="55"/>
      <c r="S217" s="57"/>
      <c r="T217" s="147" t="str">
        <f>IF(MAX((AA217,AD217,AG217,AJ217,AM217,AP217))=AA217,"CDU",IF(MAX(AA217,AD217,AG217,AJ217,AM217,AP217)=AD217,"SPD",IF(MAX(AA217,AD217,AG217,AJ217,AM217,AP217)=AG217,"AfD",IF(MAX(AA217,AD217,AG217,AJ217,AM217,AP217)=AJ217,"Linke",IF(MAX(AA217,AD217,AG217,AJ217,AM217,AP217)=AM217,"Grüne","FDP")))))</f>
        <v>CDU</v>
      </c>
      <c r="U217" s="148" t="str">
        <f>IF(LARGE((AA217,AD217,AG217,AJ217,AM217,AP217),2)=AA217,"CDU",IF(LARGE((AA217,AD217,AG217,AJ217,AM217,AP217),2)=AD217,"SPD",IF(LARGE((AA217,AD217,AG217,AJ217,AM217,AP217),2)=AG217,"AfD",IF(LARGE((AA217,AD217,AG217,AJ217,AM217,AP217),2)=AJ217,"Linke",IF(LARGE((AA217,AD217,AG217,AJ217,AM217,AP217),2)=AM217,"Grüne","FDP")))))</f>
        <v>SPD</v>
      </c>
      <c r="V217" s="148" t="str">
        <f>IF(LARGE((AA217,AD217,AG217,AJ217,AM217,AP217),3)=AA217,"CDU",IF(LARGE((AA217,AD217,AG217,AJ217,AM217,AP217),3)=AD217,"SPD",IF(LARGE((AA217,AD217,AG217,AJ217,AM217,AP217),3)=AG217,"AfD",IF(LARGE((AA217,AD217,AG217,AJ217,AM217,AP217),3)=AJ217,"Linke",IF(LARGE((AA217,AD217,AG217,AJ217,AM217,AP217),3)=AM217,"Grüne","FDP")))))</f>
        <v>Grüne</v>
      </c>
      <c r="W217" s="148" t="str">
        <f>IF(LARGE((AA217,AD217,AG217,AJ217,AM217,AP217),4)=AA217,"CDU",IF(LARGE((AA217,AD217,AG217,AJ217,AM217,AP217),4)=AD217,"SPD",IF(LARGE((AA217,AD217,AG217,AJ217,AM217,AP217),4)=AG217,"AfD",IF(LARGE((AA217,AD217,AG217,AJ217,AM217,AP217),4)=AJ217,"Linke",IF(LARGE((AA217,AD217,AG217,AJ217,AM217,AP217),4)=AM217,"Grüne","FDP")))))</f>
        <v>FDP</v>
      </c>
      <c r="X217" s="148">
        <f>(LARGE((AA217,AD217,AG217,AJ217,AM217,AP217),1))-(LARGE((AA217,AD217,AG217,AJ217,AM217,AP217),2))</f>
        <v>7.9089856014424809E-2</v>
      </c>
      <c r="Y217" s="148">
        <f>(LARGE((AA217,AD217,AG217,AJ217,AM217,AP217),1))-(LARGE((AA217,AD217,AG217,AJ217,AM217,AP217),3))</f>
        <v>0.21477804626198352</v>
      </c>
      <c r="Z217" s="234">
        <f>(LARGE((AA217,AD217,AG217,AJ217,AM217,AP217),1))-(LARGE((AA217,AD217,AG217,AJ217,AM217,AP217),4))</f>
        <v>0.24203414350335201</v>
      </c>
      <c r="AA217" s="236">
        <v>0.34584318309283324</v>
      </c>
      <c r="AB217" s="94">
        <v>0.30365339774355116</v>
      </c>
      <c r="AC217" s="95">
        <f>IF(Tabelle1[[#This Row],[CDU ES 2021]]="","",Tabelle1[[#This Row],[CDU ES 2021]]/Tabelle1[[#This Row],[CDU ZS 2021]])</f>
        <v>1.1389406002461835</v>
      </c>
      <c r="AD217" s="97">
        <v>0.26675332707840843</v>
      </c>
      <c r="AE217" s="97">
        <v>0.26636657360644939</v>
      </c>
      <c r="AF217" s="96">
        <f>IF(Tabelle1[[#This Row],[SPD ES 2021]]="","",Tabelle1[[#This Row],[SPD ES 2021]]/Tabelle1[[#This Row],[SPD ZS 2021]])</f>
        <v>1.0014519594809612</v>
      </c>
      <c r="AG217" s="99">
        <v>7.8618115869862615E-2</v>
      </c>
      <c r="AH217" s="99">
        <v>7.7867352593661454E-2</v>
      </c>
      <c r="AI217" s="98">
        <f>IF(Tabelle1[[#This Row],[AfD ES 2021]]="","",Tabelle1[[#This Row],[AfD ES 2021]]/Tabelle1[[#This Row],[AfD ZS 2021]])</f>
        <v>1.0096415667310394</v>
      </c>
      <c r="AJ217" s="100">
        <v>2.6171094908875529E-2</v>
      </c>
      <c r="AK217" s="100">
        <v>2.9957025000784215E-2</v>
      </c>
      <c r="AL217" s="101">
        <f>IF(Tabelle1[[#This Row],[Linke ES 2021]]="","",Tabelle1[[#This Row],[Linke ES 2021]]/Tabelle1[[#This Row],[Linke ZS 2021]])</f>
        <v>0.87362129277491418</v>
      </c>
      <c r="AM217" s="103">
        <v>0.13106513683084972</v>
      </c>
      <c r="AN217" s="103">
        <v>0.13677237889101498</v>
      </c>
      <c r="AO217" s="102">
        <f>IF(Tabelle1[[#This Row],[Grüne ES 2021]]="","",Tabelle1[[#This Row],[Grüne ES 2021]]/Tabelle1[[#This Row],[Grüne ZS 2021]])</f>
        <v>0.9582719690449123</v>
      </c>
      <c r="AP217" s="104">
        <v>0.10380903958948125</v>
      </c>
      <c r="AQ217" s="105">
        <v>0.12188797222832168</v>
      </c>
      <c r="AR217" s="215">
        <f>IF(Tabelle1[[#This Row],[FDP ES 2021]]="","",Tabelle1[[#This Row],[FDP ES 2021]]/Tabelle1[[#This Row],[FDP ZS 2021]])</f>
        <v>0.85167582733286584</v>
      </c>
      <c r="AS217" s="214">
        <v>227</v>
      </c>
      <c r="AT217" s="186">
        <v>30595</v>
      </c>
      <c r="AU217" s="186">
        <v>22190</v>
      </c>
      <c r="AV217" s="186">
        <v>6.7</v>
      </c>
      <c r="AW217" s="186">
        <v>642.4</v>
      </c>
      <c r="AX217" s="186">
        <v>7.2</v>
      </c>
      <c r="AY217" s="187">
        <v>11.5</v>
      </c>
      <c r="AZ217" s="114" t="s">
        <v>1830</v>
      </c>
      <c r="BA217" s="6"/>
      <c r="BB217" s="6"/>
      <c r="BC217" s="6"/>
      <c r="BD217" s="6"/>
      <c r="BE217" s="6"/>
      <c r="BF217" s="6"/>
      <c r="BG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</row>
    <row r="218" spans="1:84" ht="16.5" customHeight="1">
      <c r="A218" s="90">
        <f>SUBTOTAL(103,$B$2:$B218)</f>
        <v>217</v>
      </c>
      <c r="B218" s="47" t="s">
        <v>751</v>
      </c>
      <c r="C218" s="205" t="s">
        <v>1053</v>
      </c>
      <c r="D218" s="199" t="s">
        <v>9</v>
      </c>
      <c r="E218" s="189" t="s">
        <v>523</v>
      </c>
      <c r="F218" s="222" t="s">
        <v>109</v>
      </c>
      <c r="G218" s="219" t="str">
        <f>""</f>
        <v/>
      </c>
      <c r="H218" s="8"/>
      <c r="I218" s="8"/>
      <c r="J218" s="8" t="s">
        <v>927</v>
      </c>
      <c r="K218" s="11"/>
      <c r="L218" s="11" t="s">
        <v>922</v>
      </c>
      <c r="M218" s="53"/>
      <c r="N218" s="53"/>
      <c r="O218" s="9"/>
      <c r="P218" s="54"/>
      <c r="Q218" s="121" t="str">
        <f>""</f>
        <v/>
      </c>
      <c r="R218" s="55"/>
      <c r="S218" s="57"/>
      <c r="T218" s="147" t="str">
        <f>IF(MAX((AA218,AD218,AG218,AJ218,AM218,AP218))=AA218,"CDU",IF(MAX(AA218,AD218,AG218,AJ218,AM218,AP218)=AD218,"SPD",IF(MAX(AA218,AD218,AG218,AJ218,AM218,AP218)=AG218,"AfD",IF(MAX(AA218,AD218,AG218,AJ218,AM218,AP218)=AJ218,"Linke",IF(MAX(AA218,AD218,AG218,AJ218,AM218,AP218)=AM218,"Grüne","FDP")))))</f>
        <v>CDU</v>
      </c>
      <c r="U218" s="148" t="str">
        <f>IF(LARGE((AA218,AD218,AG218,AJ218,AM218,AP218),2)=AA218,"CDU",IF(LARGE((AA218,AD218,AG218,AJ218,AM218,AP218),2)=AD218,"SPD",IF(LARGE((AA218,AD218,AG218,AJ218,AM218,AP218),2)=AG218,"AfD",IF(LARGE((AA218,AD218,AG218,AJ218,AM218,AP218),2)=AJ218,"Linke",IF(LARGE((AA218,AD218,AG218,AJ218,AM218,AP218),2)=AM218,"Grüne","FDP")))))</f>
        <v>SPD</v>
      </c>
      <c r="V218" s="148" t="str">
        <f>IF(LARGE((AA218,AD218,AG218,AJ218,AM218,AP218),3)=AA218,"CDU",IF(LARGE((AA218,AD218,AG218,AJ218,AM218,AP218),3)=AD218,"SPD",IF(LARGE((AA218,AD218,AG218,AJ218,AM218,AP218),3)=AG218,"AfD",IF(LARGE((AA218,AD218,AG218,AJ218,AM218,AP218),3)=AJ218,"Linke",IF(LARGE((AA218,AD218,AG218,AJ218,AM218,AP218),3)=AM218,"Grüne","FDP")))))</f>
        <v>Grüne</v>
      </c>
      <c r="W218" s="148" t="str">
        <f>IF(LARGE((AA218,AD218,AG218,AJ218,AM218,AP218),4)=AA218,"CDU",IF(LARGE((AA218,AD218,AG218,AJ218,AM218,AP218),4)=AD218,"SPD",IF(LARGE((AA218,AD218,AG218,AJ218,AM218,AP218),4)=AG218,"AfD",IF(LARGE((AA218,AD218,AG218,AJ218,AM218,AP218),4)=AJ218,"Linke",IF(LARGE((AA218,AD218,AG218,AJ218,AM218,AP218),4)=AM218,"Grüne","FDP")))))</f>
        <v>FDP</v>
      </c>
      <c r="X218" s="148">
        <f>(LARGE((AA218,AD218,AG218,AJ218,AM218,AP218),1))-(LARGE((AA218,AD218,AG218,AJ218,AM218,AP218),2))</f>
        <v>7.9089856014424809E-2</v>
      </c>
      <c r="Y218" s="148">
        <f>(LARGE((AA218,AD218,AG218,AJ218,AM218,AP218),1))-(LARGE((AA218,AD218,AG218,AJ218,AM218,AP218),3))</f>
        <v>0.21477804626198352</v>
      </c>
      <c r="Z218" s="234">
        <f>(LARGE((AA218,AD218,AG218,AJ218,AM218,AP218),1))-(LARGE((AA218,AD218,AG218,AJ218,AM218,AP218),4))</f>
        <v>0.24203414350335201</v>
      </c>
      <c r="AA218" s="236">
        <v>0.34584318309283324</v>
      </c>
      <c r="AB218" s="94">
        <v>0.30365339774355116</v>
      </c>
      <c r="AC218" s="95">
        <f>IF(Tabelle1[[#This Row],[CDU ES 2021]]="","",Tabelle1[[#This Row],[CDU ES 2021]]/Tabelle1[[#This Row],[CDU ZS 2021]])</f>
        <v>1.1389406002461835</v>
      </c>
      <c r="AD218" s="97">
        <v>0.26675332707840843</v>
      </c>
      <c r="AE218" s="97">
        <v>0.26636657360644939</v>
      </c>
      <c r="AF218" s="96">
        <f>IF(Tabelle1[[#This Row],[SPD ES 2021]]="","",Tabelle1[[#This Row],[SPD ES 2021]]/Tabelle1[[#This Row],[SPD ZS 2021]])</f>
        <v>1.0014519594809612</v>
      </c>
      <c r="AG218" s="99">
        <v>7.8618115869862615E-2</v>
      </c>
      <c r="AH218" s="99">
        <v>7.7867352593661454E-2</v>
      </c>
      <c r="AI218" s="98">
        <f>IF(Tabelle1[[#This Row],[AfD ES 2021]]="","",Tabelle1[[#This Row],[AfD ES 2021]]/Tabelle1[[#This Row],[AfD ZS 2021]])</f>
        <v>1.0096415667310394</v>
      </c>
      <c r="AJ218" s="100">
        <v>2.6171094908875529E-2</v>
      </c>
      <c r="AK218" s="100">
        <v>2.9957025000784215E-2</v>
      </c>
      <c r="AL218" s="101">
        <f>IF(Tabelle1[[#This Row],[Linke ES 2021]]="","",Tabelle1[[#This Row],[Linke ES 2021]]/Tabelle1[[#This Row],[Linke ZS 2021]])</f>
        <v>0.87362129277491418</v>
      </c>
      <c r="AM218" s="103">
        <v>0.13106513683084972</v>
      </c>
      <c r="AN218" s="103">
        <v>0.13677237889101498</v>
      </c>
      <c r="AO218" s="102">
        <f>IF(Tabelle1[[#This Row],[Grüne ES 2021]]="","",Tabelle1[[#This Row],[Grüne ES 2021]]/Tabelle1[[#This Row],[Grüne ZS 2021]])</f>
        <v>0.9582719690449123</v>
      </c>
      <c r="AP218" s="104">
        <v>0.10380903958948125</v>
      </c>
      <c r="AQ218" s="105">
        <v>0.12188797222832168</v>
      </c>
      <c r="AR218" s="215">
        <f>IF(Tabelle1[[#This Row],[FDP ES 2021]]="","",Tabelle1[[#This Row],[FDP ES 2021]]/Tabelle1[[#This Row],[FDP ZS 2021]])</f>
        <v>0.85167582733286584</v>
      </c>
      <c r="AS218" s="214">
        <v>227</v>
      </c>
      <c r="AT218" s="186">
        <v>30595</v>
      </c>
      <c r="AU218" s="186">
        <v>22190</v>
      </c>
      <c r="AV218" s="186">
        <v>6.7</v>
      </c>
      <c r="AW218" s="186">
        <v>642.4</v>
      </c>
      <c r="AX218" s="186">
        <v>7.2</v>
      </c>
      <c r="AY218" s="187">
        <v>11.5</v>
      </c>
      <c r="AZ218" s="114" t="s">
        <v>1926</v>
      </c>
      <c r="BA218" s="6"/>
      <c r="BB218" s="6"/>
      <c r="BC218" s="6"/>
      <c r="BD218" s="6"/>
      <c r="BE218" s="6"/>
      <c r="BF218" s="6"/>
      <c r="BG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</row>
    <row r="219" spans="1:84" ht="16.5" customHeight="1">
      <c r="A219" s="90">
        <f>SUBTOTAL(103,$B$2:$B219)</f>
        <v>218</v>
      </c>
      <c r="B219" s="44" t="s">
        <v>697</v>
      </c>
      <c r="C219" s="201" t="s">
        <v>764</v>
      </c>
      <c r="D219" s="200" t="s">
        <v>9</v>
      </c>
      <c r="E219" s="188" t="s">
        <v>523</v>
      </c>
      <c r="F219" s="222" t="s">
        <v>109</v>
      </c>
      <c r="G219" s="219" t="str">
        <f>""</f>
        <v/>
      </c>
      <c r="H219" s="10"/>
      <c r="I219" s="10"/>
      <c r="J219" s="8" t="s">
        <v>924</v>
      </c>
      <c r="K219" s="10"/>
      <c r="L219" s="10" t="s">
        <v>922</v>
      </c>
      <c r="M219" s="67"/>
      <c r="N219" s="67"/>
      <c r="O219" s="59"/>
      <c r="P219" s="83"/>
      <c r="Q219" s="121" t="str">
        <f>""</f>
        <v/>
      </c>
      <c r="R219" s="60"/>
      <c r="S219" s="61"/>
      <c r="T219" s="147" t="str">
        <f>IF(MAX((AA219,AD219,AG219,AJ219,AM219,AP219))=AA219,"CDU",IF(MAX(AA219,AD219,AG219,AJ219,AM219,AP219)=AD219,"SPD",IF(MAX(AA219,AD219,AG219,AJ219,AM219,AP219)=AG219,"AfD",IF(MAX(AA219,AD219,AG219,AJ219,AM219,AP219)=AJ219,"Linke",IF(MAX(AA219,AD219,AG219,AJ219,AM219,AP219)=AM219,"Grüne","FDP")))))</f>
        <v>CDU</v>
      </c>
      <c r="U219" s="148" t="str">
        <f>IF(LARGE((AA219,AD219,AG219,AJ219,AM219,AP219),2)=AA219,"CDU",IF(LARGE((AA219,AD219,AG219,AJ219,AM219,AP219),2)=AD219,"SPD",IF(LARGE((AA219,AD219,AG219,AJ219,AM219,AP219),2)=AG219,"AfD",IF(LARGE((AA219,AD219,AG219,AJ219,AM219,AP219),2)=AJ219,"Linke",IF(LARGE((AA219,AD219,AG219,AJ219,AM219,AP219),2)=AM219,"Grüne","FDP")))))</f>
        <v>SPD</v>
      </c>
      <c r="V219" s="148" t="str">
        <f>IF(LARGE((AA219,AD219,AG219,AJ219,AM219,AP219),3)=AA219,"CDU",IF(LARGE((AA219,AD219,AG219,AJ219,AM219,AP219),3)=AD219,"SPD",IF(LARGE((AA219,AD219,AG219,AJ219,AM219,AP219),3)=AG219,"AfD",IF(LARGE((AA219,AD219,AG219,AJ219,AM219,AP219),3)=AJ219,"Linke",IF(LARGE((AA219,AD219,AG219,AJ219,AM219,AP219),3)=AM219,"Grüne","FDP")))))</f>
        <v>Grüne</v>
      </c>
      <c r="W219" s="148" t="str">
        <f>IF(LARGE((AA219,AD219,AG219,AJ219,AM219,AP219),4)=AA219,"CDU",IF(LARGE((AA219,AD219,AG219,AJ219,AM219,AP219),4)=AD219,"SPD",IF(LARGE((AA219,AD219,AG219,AJ219,AM219,AP219),4)=AG219,"AfD",IF(LARGE((AA219,AD219,AG219,AJ219,AM219,AP219),4)=AJ219,"Linke",IF(LARGE((AA219,AD219,AG219,AJ219,AM219,AP219),4)=AM219,"Grüne","FDP")))))</f>
        <v>FDP</v>
      </c>
      <c r="X219" s="148">
        <f>(LARGE((AA219,AD219,AG219,AJ219,AM219,AP219),1))-(LARGE((AA219,AD219,AG219,AJ219,AM219,AP219),2))</f>
        <v>7.9089856014424809E-2</v>
      </c>
      <c r="Y219" s="148">
        <f>(LARGE((AA219,AD219,AG219,AJ219,AM219,AP219),1))-(LARGE((AA219,AD219,AG219,AJ219,AM219,AP219),3))</f>
        <v>0.21477804626198352</v>
      </c>
      <c r="Z219" s="234">
        <f>(LARGE((AA219,AD219,AG219,AJ219,AM219,AP219),1))-(LARGE((AA219,AD219,AG219,AJ219,AM219,AP219),4))</f>
        <v>0.24203414350335201</v>
      </c>
      <c r="AA219" s="236">
        <v>0.34584318309283324</v>
      </c>
      <c r="AB219" s="94">
        <v>0.30365339774355116</v>
      </c>
      <c r="AC219" s="95">
        <f>IF(Tabelle1[[#This Row],[CDU ES 2021]]="","",Tabelle1[[#This Row],[CDU ES 2021]]/Tabelle1[[#This Row],[CDU ZS 2021]])</f>
        <v>1.1389406002461835</v>
      </c>
      <c r="AD219" s="97">
        <v>0.26675332707840843</v>
      </c>
      <c r="AE219" s="97">
        <v>0.26636657360644939</v>
      </c>
      <c r="AF219" s="96">
        <f>IF(Tabelle1[[#This Row],[SPD ES 2021]]="","",Tabelle1[[#This Row],[SPD ES 2021]]/Tabelle1[[#This Row],[SPD ZS 2021]])</f>
        <v>1.0014519594809612</v>
      </c>
      <c r="AG219" s="99">
        <v>7.8618115869862615E-2</v>
      </c>
      <c r="AH219" s="99">
        <v>7.7867352593661454E-2</v>
      </c>
      <c r="AI219" s="98">
        <f>IF(Tabelle1[[#This Row],[AfD ES 2021]]="","",Tabelle1[[#This Row],[AfD ES 2021]]/Tabelle1[[#This Row],[AfD ZS 2021]])</f>
        <v>1.0096415667310394</v>
      </c>
      <c r="AJ219" s="100">
        <v>2.6171094908875529E-2</v>
      </c>
      <c r="AK219" s="100">
        <v>2.9957025000784215E-2</v>
      </c>
      <c r="AL219" s="101">
        <f>IF(Tabelle1[[#This Row],[Linke ES 2021]]="","",Tabelle1[[#This Row],[Linke ES 2021]]/Tabelle1[[#This Row],[Linke ZS 2021]])</f>
        <v>0.87362129277491418</v>
      </c>
      <c r="AM219" s="103">
        <v>0.13106513683084972</v>
      </c>
      <c r="AN219" s="103">
        <v>0.13677237889101498</v>
      </c>
      <c r="AO219" s="102">
        <f>IF(Tabelle1[[#This Row],[Grüne ES 2021]]="","",Tabelle1[[#This Row],[Grüne ES 2021]]/Tabelle1[[#This Row],[Grüne ZS 2021]])</f>
        <v>0.9582719690449123</v>
      </c>
      <c r="AP219" s="104">
        <v>0.10380903958948125</v>
      </c>
      <c r="AQ219" s="105">
        <v>0.12188797222832168</v>
      </c>
      <c r="AR219" s="215">
        <f>IF(Tabelle1[[#This Row],[FDP ES 2021]]="","",Tabelle1[[#This Row],[FDP ES 2021]]/Tabelle1[[#This Row],[FDP ZS 2021]])</f>
        <v>0.85167582733286584</v>
      </c>
      <c r="AS219" s="214">
        <v>227</v>
      </c>
      <c r="AT219" s="186">
        <v>30595</v>
      </c>
      <c r="AU219" s="186">
        <v>22190</v>
      </c>
      <c r="AV219" s="186">
        <v>6.7</v>
      </c>
      <c r="AW219" s="186">
        <v>642.4</v>
      </c>
      <c r="AX219" s="186">
        <v>7.2</v>
      </c>
      <c r="AY219" s="187">
        <v>11.5</v>
      </c>
      <c r="AZ219" s="114" t="s">
        <v>2049</v>
      </c>
      <c r="BA219" s="6"/>
      <c r="BB219" s="6"/>
      <c r="BC219" s="6"/>
      <c r="BD219" s="6"/>
      <c r="BE219" s="6"/>
      <c r="BF219" s="6"/>
      <c r="BG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</row>
    <row r="220" spans="1:84" ht="16.5" customHeight="1">
      <c r="A220" s="90">
        <f>SUBTOTAL(103,$B$2:$B220)</f>
        <v>219</v>
      </c>
      <c r="B220" s="48" t="s">
        <v>669</v>
      </c>
      <c r="C220" s="206" t="s">
        <v>765</v>
      </c>
      <c r="D220" s="199" t="s">
        <v>9</v>
      </c>
      <c r="E220" s="190" t="s">
        <v>522</v>
      </c>
      <c r="F220" s="198" t="s">
        <v>110</v>
      </c>
      <c r="G220" s="219" t="str">
        <f>""</f>
        <v/>
      </c>
      <c r="H220" s="14" t="s">
        <v>2171</v>
      </c>
      <c r="I220" s="8"/>
      <c r="J220" s="8" t="s">
        <v>924</v>
      </c>
      <c r="K220" s="8"/>
      <c r="L220" s="8" t="s">
        <v>921</v>
      </c>
      <c r="M220" s="53"/>
      <c r="N220" s="53"/>
      <c r="O220" s="64" t="s">
        <v>631</v>
      </c>
      <c r="P220" s="171" t="s">
        <v>1412</v>
      </c>
      <c r="Q220" s="121" t="str">
        <f>""</f>
        <v/>
      </c>
      <c r="R220" s="65" t="s">
        <v>631</v>
      </c>
      <c r="S220" s="75" t="s">
        <v>615</v>
      </c>
      <c r="T220" s="147" t="str">
        <f>IF(MAX((AA220,AD220,AG220,AJ220,AM220,AP220))=AA220,"CDU",IF(MAX(AA220,AD220,AG220,AJ220,AM220,AP220)=AD220,"SPD",IF(MAX(AA220,AD220,AG220,AJ220,AM220,AP220)=AG220,"AfD",IF(MAX(AA220,AD220,AG220,AJ220,AM220,AP220)=AJ220,"Linke",IF(MAX(AA220,AD220,AG220,AJ220,AM220,AP220)=AM220,"Grüne","FDP")))))</f>
        <v>SPD</v>
      </c>
      <c r="U220" s="148" t="str">
        <f>IF(LARGE((AA220,AD220,AG220,AJ220,AM220,AP220),2)=AA220,"CDU",IF(LARGE((AA220,AD220,AG220,AJ220,AM220,AP220),2)=AD220,"SPD",IF(LARGE((AA220,AD220,AG220,AJ220,AM220,AP220),2)=AG220,"AfD",IF(LARGE((AA220,AD220,AG220,AJ220,AM220,AP220),2)=AJ220,"Linke",IF(LARGE((AA220,AD220,AG220,AJ220,AM220,AP220),2)=AM220,"Grüne","FDP")))))</f>
        <v>Grüne</v>
      </c>
      <c r="V220" s="148" t="str">
        <f>IF(LARGE((AA220,AD220,AG220,AJ220,AM220,AP220),3)=AA220,"CDU",IF(LARGE((AA220,AD220,AG220,AJ220,AM220,AP220),3)=AD220,"SPD",IF(LARGE((AA220,AD220,AG220,AJ220,AM220,AP220),3)=AG220,"AfD",IF(LARGE((AA220,AD220,AG220,AJ220,AM220,AP220),3)=AJ220,"Linke",IF(LARGE((AA220,AD220,AG220,AJ220,AM220,AP220),3)=AM220,"Grüne","FDP")))))</f>
        <v>CDU</v>
      </c>
      <c r="W220" s="148" t="str">
        <f>IF(LARGE((AA220,AD220,AG220,AJ220,AM220,AP220),4)=AA220,"CDU",IF(LARGE((AA220,AD220,AG220,AJ220,AM220,AP220),4)=AD220,"SPD",IF(LARGE((AA220,AD220,AG220,AJ220,AM220,AP220),4)=AG220,"AfD",IF(LARGE((AA220,AD220,AG220,AJ220,AM220,AP220),4)=AJ220,"Linke",IF(LARGE((AA220,AD220,AG220,AJ220,AM220,AP220),4)=AM220,"Grüne","FDP")))))</f>
        <v>FDP</v>
      </c>
      <c r="X220" s="148">
        <f>(LARGE((AA220,AD220,AG220,AJ220,AM220,AP220),1))-(LARGE((AA220,AD220,AG220,AJ220,AM220,AP220),2))</f>
        <v>3.9913021086664197E-2</v>
      </c>
      <c r="Y220" s="148">
        <f>(LARGE((AA220,AD220,AG220,AJ220,AM220,AP220),1))-(LARGE((AA220,AD220,AG220,AJ220,AM220,AP220),3))</f>
        <v>5.2566450173099494E-2</v>
      </c>
      <c r="Z220" s="234">
        <f>(LARGE((AA220,AD220,AG220,AJ220,AM220,AP220),1))-(LARGE((AA220,AD220,AG220,AJ220,AM220,AP220),4))</f>
        <v>0.19666819261251467</v>
      </c>
      <c r="AA220" s="236">
        <v>0.22628823209636348</v>
      </c>
      <c r="AB220" s="94">
        <v>0.19770845231296402</v>
      </c>
      <c r="AC220" s="95">
        <f>IF(Tabelle1[[#This Row],[CDU ES 2021]]="","",Tabelle1[[#This Row],[CDU ES 2021]]/Tabelle1[[#This Row],[CDU ZS 2021]])</f>
        <v>1.1445551742935041</v>
      </c>
      <c r="AD220" s="97">
        <v>0.27885468226946297</v>
      </c>
      <c r="AE220" s="97">
        <v>0.26365648201027986</v>
      </c>
      <c r="AF220" s="96">
        <f>IF(Tabelle1[[#This Row],[SPD ES 2021]]="","",Tabelle1[[#This Row],[SPD ES 2021]]/Tabelle1[[#This Row],[SPD ZS 2021]])</f>
        <v>1.0576439469392243</v>
      </c>
      <c r="AG220" s="99">
        <v>6.2866584647077339E-2</v>
      </c>
      <c r="AH220" s="99">
        <v>5.9701599086236436E-2</v>
      </c>
      <c r="AI220" s="98">
        <f>IF(Tabelle1[[#This Row],[AfD ES 2021]]="","",Tabelle1[[#This Row],[AfD ES 2021]]/Tabelle1[[#This Row],[AfD ZS 2021]])</f>
        <v>1.0530134135313396</v>
      </c>
      <c r="AJ220" s="100">
        <v>5.159365969500157E-2</v>
      </c>
      <c r="AK220" s="100">
        <v>5.9016276413478015E-2</v>
      </c>
      <c r="AL220" s="101">
        <f>IF(Tabelle1[[#This Row],[Linke ES 2021]]="","",Tabelle1[[#This Row],[Linke ES 2021]]/Tabelle1[[#This Row],[Linke ZS 2021]])</f>
        <v>0.87422763397554371</v>
      </c>
      <c r="AM220" s="103">
        <v>0.23894166118279878</v>
      </c>
      <c r="AN220" s="103">
        <v>0.23915619645916619</v>
      </c>
      <c r="AO220" s="102">
        <f>IF(Tabelle1[[#This Row],[Grüne ES 2021]]="","",Tabelle1[[#This Row],[Grüne ES 2021]]/Tabelle1[[#This Row],[Grüne ZS 2021]])</f>
        <v>0.99910294912051734</v>
      </c>
      <c r="AP220" s="104">
        <v>8.2186489656948303E-2</v>
      </c>
      <c r="AQ220" s="105">
        <v>0.10736721873215306</v>
      </c>
      <c r="AR220" s="215">
        <f>IF(Tabelle1[[#This Row],[FDP ES 2021]]="","",Tabelle1[[#This Row],[FDP ES 2021]]/Tabelle1[[#This Row],[FDP ZS 2021]])</f>
        <v>0.76547097547508758</v>
      </c>
      <c r="AS220" s="214">
        <v>2318.6</v>
      </c>
      <c r="AT220" s="186">
        <v>59588</v>
      </c>
      <c r="AU220" s="186">
        <v>22402</v>
      </c>
      <c r="AV220" s="186">
        <v>9.8000000000000007</v>
      </c>
      <c r="AW220" s="186">
        <v>451.2</v>
      </c>
      <c r="AX220" s="186">
        <v>8.5</v>
      </c>
      <c r="AY220" s="187">
        <v>9.1999999999999993</v>
      </c>
      <c r="AZ220" s="114" t="s">
        <v>1438</v>
      </c>
      <c r="BA220" s="6"/>
      <c r="BB220" s="6"/>
      <c r="BC220" s="6"/>
      <c r="BD220" s="6"/>
      <c r="BE220" s="6"/>
      <c r="BF220" s="6"/>
      <c r="BG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</row>
    <row r="221" spans="1:84" ht="16.5" customHeight="1">
      <c r="A221" s="90">
        <f>SUBTOTAL(103,$B$2:$B221)</f>
        <v>220</v>
      </c>
      <c r="B221" s="46" t="s">
        <v>930</v>
      </c>
      <c r="C221" s="204" t="s">
        <v>1054</v>
      </c>
      <c r="D221" s="199" t="s">
        <v>9</v>
      </c>
      <c r="E221" s="189" t="s">
        <v>522</v>
      </c>
      <c r="F221" s="198" t="s">
        <v>110</v>
      </c>
      <c r="G221" s="219" t="str">
        <f>""</f>
        <v/>
      </c>
      <c r="H221" s="143" t="s">
        <v>2177</v>
      </c>
      <c r="I221" s="143" t="s">
        <v>2177</v>
      </c>
      <c r="J221" s="8" t="s">
        <v>927</v>
      </c>
      <c r="K221" s="11"/>
      <c r="L221" s="11" t="s">
        <v>922</v>
      </c>
      <c r="M221" s="53"/>
      <c r="N221" s="53"/>
      <c r="O221" s="9"/>
      <c r="P221" s="165" t="s">
        <v>1412</v>
      </c>
      <c r="Q221" s="121" t="str">
        <f>""</f>
        <v/>
      </c>
      <c r="R221" s="55"/>
      <c r="S221" s="57"/>
      <c r="T221" s="147" t="str">
        <f>IF(MAX((AA221,AD221,AG221,AJ221,AM221,AP221))=AA221,"CDU",IF(MAX(AA221,AD221,AG221,AJ221,AM221,AP221)=AD221,"SPD",IF(MAX(AA221,AD221,AG221,AJ221,AM221,AP221)=AG221,"AfD",IF(MAX(AA221,AD221,AG221,AJ221,AM221,AP221)=AJ221,"Linke",IF(MAX(AA221,AD221,AG221,AJ221,AM221,AP221)=AM221,"Grüne","FDP")))))</f>
        <v>SPD</v>
      </c>
      <c r="U221" s="148" t="str">
        <f>IF(LARGE((AA221,AD221,AG221,AJ221,AM221,AP221),2)=AA221,"CDU",IF(LARGE((AA221,AD221,AG221,AJ221,AM221,AP221),2)=AD221,"SPD",IF(LARGE((AA221,AD221,AG221,AJ221,AM221,AP221),2)=AG221,"AfD",IF(LARGE((AA221,AD221,AG221,AJ221,AM221,AP221),2)=AJ221,"Linke",IF(LARGE((AA221,AD221,AG221,AJ221,AM221,AP221),2)=AM221,"Grüne","FDP")))))</f>
        <v>Grüne</v>
      </c>
      <c r="V221" s="148" t="str">
        <f>IF(LARGE((AA221,AD221,AG221,AJ221,AM221,AP221),3)=AA221,"CDU",IF(LARGE((AA221,AD221,AG221,AJ221,AM221,AP221),3)=AD221,"SPD",IF(LARGE((AA221,AD221,AG221,AJ221,AM221,AP221),3)=AG221,"AfD",IF(LARGE((AA221,AD221,AG221,AJ221,AM221,AP221),3)=AJ221,"Linke",IF(LARGE((AA221,AD221,AG221,AJ221,AM221,AP221),3)=AM221,"Grüne","FDP")))))</f>
        <v>CDU</v>
      </c>
      <c r="W221" s="148" t="str">
        <f>IF(LARGE((AA221,AD221,AG221,AJ221,AM221,AP221),4)=AA221,"CDU",IF(LARGE((AA221,AD221,AG221,AJ221,AM221,AP221),4)=AD221,"SPD",IF(LARGE((AA221,AD221,AG221,AJ221,AM221,AP221),4)=AG221,"AfD",IF(LARGE((AA221,AD221,AG221,AJ221,AM221,AP221),4)=AJ221,"Linke",IF(LARGE((AA221,AD221,AG221,AJ221,AM221,AP221),4)=AM221,"Grüne","FDP")))))</f>
        <v>FDP</v>
      </c>
      <c r="X221" s="148">
        <f>(LARGE((AA221,AD221,AG221,AJ221,AM221,AP221),1))-(LARGE((AA221,AD221,AG221,AJ221,AM221,AP221),2))</f>
        <v>3.9913021086664197E-2</v>
      </c>
      <c r="Y221" s="148">
        <f>(LARGE((AA221,AD221,AG221,AJ221,AM221,AP221),1))-(LARGE((AA221,AD221,AG221,AJ221,AM221,AP221),3))</f>
        <v>5.2566450173099494E-2</v>
      </c>
      <c r="Z221" s="234">
        <f>(LARGE((AA221,AD221,AG221,AJ221,AM221,AP221),1))-(LARGE((AA221,AD221,AG221,AJ221,AM221,AP221),4))</f>
        <v>0.19666819261251467</v>
      </c>
      <c r="AA221" s="236">
        <v>0.22628823209636348</v>
      </c>
      <c r="AB221" s="94">
        <v>0.19770845231296402</v>
      </c>
      <c r="AC221" s="95">
        <f>IF(Tabelle1[[#This Row],[CDU ES 2021]]="","",Tabelle1[[#This Row],[CDU ES 2021]]/Tabelle1[[#This Row],[CDU ZS 2021]])</f>
        <v>1.1445551742935041</v>
      </c>
      <c r="AD221" s="97">
        <v>0.27885468226946297</v>
      </c>
      <c r="AE221" s="97">
        <v>0.26365648201027986</v>
      </c>
      <c r="AF221" s="96">
        <f>IF(Tabelle1[[#This Row],[SPD ES 2021]]="","",Tabelle1[[#This Row],[SPD ES 2021]]/Tabelle1[[#This Row],[SPD ZS 2021]])</f>
        <v>1.0576439469392243</v>
      </c>
      <c r="AG221" s="99">
        <v>6.2866584647077339E-2</v>
      </c>
      <c r="AH221" s="99">
        <v>5.9701599086236436E-2</v>
      </c>
      <c r="AI221" s="98">
        <f>IF(Tabelle1[[#This Row],[AfD ES 2021]]="","",Tabelle1[[#This Row],[AfD ES 2021]]/Tabelle1[[#This Row],[AfD ZS 2021]])</f>
        <v>1.0530134135313396</v>
      </c>
      <c r="AJ221" s="100">
        <v>5.159365969500157E-2</v>
      </c>
      <c r="AK221" s="100">
        <v>5.9016276413478015E-2</v>
      </c>
      <c r="AL221" s="101">
        <f>IF(Tabelle1[[#This Row],[Linke ES 2021]]="","",Tabelle1[[#This Row],[Linke ES 2021]]/Tabelle1[[#This Row],[Linke ZS 2021]])</f>
        <v>0.87422763397554371</v>
      </c>
      <c r="AM221" s="103">
        <v>0.23894166118279878</v>
      </c>
      <c r="AN221" s="103">
        <v>0.23915619645916619</v>
      </c>
      <c r="AO221" s="102">
        <f>IF(Tabelle1[[#This Row],[Grüne ES 2021]]="","",Tabelle1[[#This Row],[Grüne ES 2021]]/Tabelle1[[#This Row],[Grüne ZS 2021]])</f>
        <v>0.99910294912051734</v>
      </c>
      <c r="AP221" s="104">
        <v>8.2186489656948303E-2</v>
      </c>
      <c r="AQ221" s="105">
        <v>0.10736721873215306</v>
      </c>
      <c r="AR221" s="215">
        <f>IF(Tabelle1[[#This Row],[FDP ES 2021]]="","",Tabelle1[[#This Row],[FDP ES 2021]]/Tabelle1[[#This Row],[FDP ZS 2021]])</f>
        <v>0.76547097547508758</v>
      </c>
      <c r="AS221" s="214">
        <v>2318.6</v>
      </c>
      <c r="AT221" s="186">
        <v>59588</v>
      </c>
      <c r="AU221" s="186">
        <v>22402</v>
      </c>
      <c r="AV221" s="186">
        <v>9.8000000000000007</v>
      </c>
      <c r="AW221" s="186">
        <v>451.2</v>
      </c>
      <c r="AX221" s="186">
        <v>8.5</v>
      </c>
      <c r="AY221" s="187">
        <v>9.1999999999999993</v>
      </c>
      <c r="AZ221" s="114" t="s">
        <v>1846</v>
      </c>
      <c r="BA221" s="6"/>
      <c r="BB221" s="6"/>
      <c r="BC221" s="6"/>
      <c r="BD221" s="6"/>
      <c r="BE221" s="6"/>
      <c r="BF221" s="6"/>
      <c r="BG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</row>
    <row r="222" spans="1:84" ht="16.5" customHeight="1">
      <c r="A222" s="90">
        <f>SUBTOTAL(103,$B$2:$B222)</f>
        <v>221</v>
      </c>
      <c r="B222" s="47" t="s">
        <v>751</v>
      </c>
      <c r="C222" s="205" t="s">
        <v>1055</v>
      </c>
      <c r="D222" s="199" t="s">
        <v>9</v>
      </c>
      <c r="E222" s="189" t="s">
        <v>522</v>
      </c>
      <c r="F222" s="198" t="s">
        <v>110</v>
      </c>
      <c r="G222" s="219" t="str">
        <f>""</f>
        <v/>
      </c>
      <c r="H222" s="8"/>
      <c r="I222" s="8"/>
      <c r="J222" s="8" t="s">
        <v>927</v>
      </c>
      <c r="K222" s="11"/>
      <c r="L222" s="11" t="s">
        <v>922</v>
      </c>
      <c r="M222" s="53"/>
      <c r="N222" s="53"/>
      <c r="O222" s="9"/>
      <c r="P222" s="175" t="s">
        <v>1412</v>
      </c>
      <c r="Q222" s="121" t="str">
        <f>""</f>
        <v/>
      </c>
      <c r="R222" s="55"/>
      <c r="S222" s="57"/>
      <c r="T222" s="147" t="str">
        <f>IF(MAX((AA222,AD222,AG222,AJ222,AM222,AP222))=AA222,"CDU",IF(MAX(AA222,AD222,AG222,AJ222,AM222,AP222)=AD222,"SPD",IF(MAX(AA222,AD222,AG222,AJ222,AM222,AP222)=AG222,"AfD",IF(MAX(AA222,AD222,AG222,AJ222,AM222,AP222)=AJ222,"Linke",IF(MAX(AA222,AD222,AG222,AJ222,AM222,AP222)=AM222,"Grüne","FDP")))))</f>
        <v>SPD</v>
      </c>
      <c r="U222" s="148" t="str">
        <f>IF(LARGE((AA222,AD222,AG222,AJ222,AM222,AP222),2)=AA222,"CDU",IF(LARGE((AA222,AD222,AG222,AJ222,AM222,AP222),2)=AD222,"SPD",IF(LARGE((AA222,AD222,AG222,AJ222,AM222,AP222),2)=AG222,"AfD",IF(LARGE((AA222,AD222,AG222,AJ222,AM222,AP222),2)=AJ222,"Linke",IF(LARGE((AA222,AD222,AG222,AJ222,AM222,AP222),2)=AM222,"Grüne","FDP")))))</f>
        <v>Grüne</v>
      </c>
      <c r="V222" s="148" t="str">
        <f>IF(LARGE((AA222,AD222,AG222,AJ222,AM222,AP222),3)=AA222,"CDU",IF(LARGE((AA222,AD222,AG222,AJ222,AM222,AP222),3)=AD222,"SPD",IF(LARGE((AA222,AD222,AG222,AJ222,AM222,AP222),3)=AG222,"AfD",IF(LARGE((AA222,AD222,AG222,AJ222,AM222,AP222),3)=AJ222,"Linke",IF(LARGE((AA222,AD222,AG222,AJ222,AM222,AP222),3)=AM222,"Grüne","FDP")))))</f>
        <v>CDU</v>
      </c>
      <c r="W222" s="148" t="str">
        <f>IF(LARGE((AA222,AD222,AG222,AJ222,AM222,AP222),4)=AA222,"CDU",IF(LARGE((AA222,AD222,AG222,AJ222,AM222,AP222),4)=AD222,"SPD",IF(LARGE((AA222,AD222,AG222,AJ222,AM222,AP222),4)=AG222,"AfD",IF(LARGE((AA222,AD222,AG222,AJ222,AM222,AP222),4)=AJ222,"Linke",IF(LARGE((AA222,AD222,AG222,AJ222,AM222,AP222),4)=AM222,"Grüne","FDP")))))</f>
        <v>FDP</v>
      </c>
      <c r="X222" s="148">
        <f>(LARGE((AA222,AD222,AG222,AJ222,AM222,AP222),1))-(LARGE((AA222,AD222,AG222,AJ222,AM222,AP222),2))</f>
        <v>3.9913021086664197E-2</v>
      </c>
      <c r="Y222" s="148">
        <f>(LARGE((AA222,AD222,AG222,AJ222,AM222,AP222),1))-(LARGE((AA222,AD222,AG222,AJ222,AM222,AP222),3))</f>
        <v>5.2566450173099494E-2</v>
      </c>
      <c r="Z222" s="234">
        <f>(LARGE((AA222,AD222,AG222,AJ222,AM222,AP222),1))-(LARGE((AA222,AD222,AG222,AJ222,AM222,AP222),4))</f>
        <v>0.19666819261251467</v>
      </c>
      <c r="AA222" s="236">
        <v>0.22628823209636348</v>
      </c>
      <c r="AB222" s="94">
        <v>0.19770845231296402</v>
      </c>
      <c r="AC222" s="95">
        <f>IF(Tabelle1[[#This Row],[CDU ES 2021]]="","",Tabelle1[[#This Row],[CDU ES 2021]]/Tabelle1[[#This Row],[CDU ZS 2021]])</f>
        <v>1.1445551742935041</v>
      </c>
      <c r="AD222" s="97">
        <v>0.27885468226946297</v>
      </c>
      <c r="AE222" s="97">
        <v>0.26365648201027986</v>
      </c>
      <c r="AF222" s="96">
        <f>IF(Tabelle1[[#This Row],[SPD ES 2021]]="","",Tabelle1[[#This Row],[SPD ES 2021]]/Tabelle1[[#This Row],[SPD ZS 2021]])</f>
        <v>1.0576439469392243</v>
      </c>
      <c r="AG222" s="99">
        <v>6.2866584647077339E-2</v>
      </c>
      <c r="AH222" s="99">
        <v>5.9701599086236436E-2</v>
      </c>
      <c r="AI222" s="98">
        <f>IF(Tabelle1[[#This Row],[AfD ES 2021]]="","",Tabelle1[[#This Row],[AfD ES 2021]]/Tabelle1[[#This Row],[AfD ZS 2021]])</f>
        <v>1.0530134135313396</v>
      </c>
      <c r="AJ222" s="100">
        <v>5.159365969500157E-2</v>
      </c>
      <c r="AK222" s="100">
        <v>5.9016276413478015E-2</v>
      </c>
      <c r="AL222" s="101">
        <f>IF(Tabelle1[[#This Row],[Linke ES 2021]]="","",Tabelle1[[#This Row],[Linke ES 2021]]/Tabelle1[[#This Row],[Linke ZS 2021]])</f>
        <v>0.87422763397554371</v>
      </c>
      <c r="AM222" s="103">
        <v>0.23894166118279878</v>
      </c>
      <c r="AN222" s="103">
        <v>0.23915619645916619</v>
      </c>
      <c r="AO222" s="102">
        <f>IF(Tabelle1[[#This Row],[Grüne ES 2021]]="","",Tabelle1[[#This Row],[Grüne ES 2021]]/Tabelle1[[#This Row],[Grüne ZS 2021]])</f>
        <v>0.99910294912051734</v>
      </c>
      <c r="AP222" s="104">
        <v>8.2186489656948303E-2</v>
      </c>
      <c r="AQ222" s="105">
        <v>0.10736721873215306</v>
      </c>
      <c r="AR222" s="215">
        <f>IF(Tabelle1[[#This Row],[FDP ES 2021]]="","",Tabelle1[[#This Row],[FDP ES 2021]]/Tabelle1[[#This Row],[FDP ZS 2021]])</f>
        <v>0.76547097547508758</v>
      </c>
      <c r="AS222" s="214">
        <v>2318.6</v>
      </c>
      <c r="AT222" s="186">
        <v>59588</v>
      </c>
      <c r="AU222" s="186">
        <v>22402</v>
      </c>
      <c r="AV222" s="186">
        <v>9.8000000000000007</v>
      </c>
      <c r="AW222" s="186">
        <v>451.2</v>
      </c>
      <c r="AX222" s="186">
        <v>8.5</v>
      </c>
      <c r="AY222" s="187">
        <v>9.1999999999999993</v>
      </c>
      <c r="AZ222" s="114" t="s">
        <v>1851</v>
      </c>
      <c r="BA222" s="6"/>
      <c r="BB222" s="6"/>
      <c r="BC222" s="6"/>
      <c r="BD222" s="6"/>
      <c r="BE222" s="6"/>
      <c r="BF222" s="6"/>
      <c r="BG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</row>
    <row r="223" spans="1:84" ht="16.5" customHeight="1">
      <c r="A223" s="90">
        <f>SUBTOTAL(103,$B$2:$B223)</f>
        <v>222</v>
      </c>
      <c r="B223" s="49" t="s">
        <v>941</v>
      </c>
      <c r="C223" s="207" t="s">
        <v>1056</v>
      </c>
      <c r="D223" s="199" t="s">
        <v>9</v>
      </c>
      <c r="E223" s="189" t="s">
        <v>521</v>
      </c>
      <c r="F223" s="222" t="s">
        <v>111</v>
      </c>
      <c r="G223" s="219" t="str">
        <f>""</f>
        <v/>
      </c>
      <c r="H223" s="8"/>
      <c r="I223" s="8"/>
      <c r="J223" s="8" t="s">
        <v>927</v>
      </c>
      <c r="K223" s="11"/>
      <c r="L223" s="11" t="s">
        <v>922</v>
      </c>
      <c r="M223" s="53"/>
      <c r="N223" s="53"/>
      <c r="O223" s="9"/>
      <c r="P223" s="164" t="s">
        <v>1412</v>
      </c>
      <c r="Q223" s="121" t="str">
        <f>""</f>
        <v/>
      </c>
      <c r="R223" s="55"/>
      <c r="S223" s="57"/>
      <c r="T223" s="147" t="str">
        <f>IF(MAX((AA223,AD223,AG223,AJ223,AM223,AP223))=AA223,"CDU",IF(MAX(AA223,AD223,AG223,AJ223,AM223,AP223)=AD223,"SPD",IF(MAX(AA223,AD223,AG223,AJ223,AM223,AP223)=AG223,"AfD",IF(MAX(AA223,AD223,AG223,AJ223,AM223,AP223)=AJ223,"Linke",IF(MAX(AA223,AD223,AG223,AJ223,AM223,AP223)=AM223,"Grüne","FDP")))))</f>
        <v>Grüne</v>
      </c>
      <c r="U223" s="148" t="str">
        <f>IF(LARGE((AA223,AD223,AG223,AJ223,AM223,AP223),2)=AA223,"CDU",IF(LARGE((AA223,AD223,AG223,AJ223,AM223,AP223),2)=AD223,"SPD",IF(LARGE((AA223,AD223,AG223,AJ223,AM223,AP223),2)=AG223,"AfD",IF(LARGE((AA223,AD223,AG223,AJ223,AM223,AP223),2)=AJ223,"Linke",IF(LARGE((AA223,AD223,AG223,AJ223,AM223,AP223),2)=AM223,"Grüne","FDP")))))</f>
        <v>CDU</v>
      </c>
      <c r="V223" s="148" t="str">
        <f>IF(LARGE((AA223,AD223,AG223,AJ223,AM223,AP223),3)=AA223,"CDU",IF(LARGE((AA223,AD223,AG223,AJ223,AM223,AP223),3)=AD223,"SPD",IF(LARGE((AA223,AD223,AG223,AJ223,AM223,AP223),3)=AG223,"AfD",IF(LARGE((AA223,AD223,AG223,AJ223,AM223,AP223),3)=AJ223,"Linke",IF(LARGE((AA223,AD223,AG223,AJ223,AM223,AP223),3)=AM223,"Grüne","FDP")))))</f>
        <v>SPD</v>
      </c>
      <c r="W223" s="148" t="str">
        <f>IF(LARGE((AA223,AD223,AG223,AJ223,AM223,AP223),4)=AA223,"CDU",IF(LARGE((AA223,AD223,AG223,AJ223,AM223,AP223),4)=AD223,"SPD",IF(LARGE((AA223,AD223,AG223,AJ223,AM223,AP223),4)=AG223,"AfD",IF(LARGE((AA223,AD223,AG223,AJ223,AM223,AP223),4)=AJ223,"Linke",IF(LARGE((AA223,AD223,AG223,AJ223,AM223,AP223),4)=AM223,"Grüne","FDP")))))</f>
        <v>FDP</v>
      </c>
      <c r="X223" s="148">
        <f>(LARGE((AA223,AD223,AG223,AJ223,AM223,AP223),1))-(LARGE((AA223,AD223,AG223,AJ223,AM223,AP223),2))</f>
        <v>9.6772770279876241E-2</v>
      </c>
      <c r="Y223" s="148">
        <f>(LARGE((AA223,AD223,AG223,AJ223,AM223,AP223),1))-(LARGE((AA223,AD223,AG223,AJ223,AM223,AP223),3))</f>
        <v>0.1497918944225744</v>
      </c>
      <c r="Z223" s="234">
        <f>(LARGE((AA223,AD223,AG223,AJ223,AM223,AP223),1))-(LARGE((AA223,AD223,AG223,AJ223,AM223,AP223),4))</f>
        <v>0.26329645117485279</v>
      </c>
      <c r="AA223" s="236">
        <v>0.24961884078575175</v>
      </c>
      <c r="AB223" s="94">
        <v>0.20473442860428809</v>
      </c>
      <c r="AC223" s="95">
        <f>IF(Tabelle1[[#This Row],[CDU ES 2021]]="","",Tabelle1[[#This Row],[CDU ES 2021]]/Tabelle1[[#This Row],[CDU ZS 2021]])</f>
        <v>1.219232361100421</v>
      </c>
      <c r="AD223" s="97">
        <v>0.19659971664305359</v>
      </c>
      <c r="AE223" s="97">
        <v>0.21138533668081025</v>
      </c>
      <c r="AF223" s="96">
        <f>IF(Tabelle1[[#This Row],[SPD ES 2021]]="","",Tabelle1[[#This Row],[SPD ES 2021]]/Tabelle1[[#This Row],[SPD ZS 2021]])</f>
        <v>0.9300537101110149</v>
      </c>
      <c r="AG223" s="99">
        <v>2.7389537363407736E-2</v>
      </c>
      <c r="AH223" s="99">
        <v>2.8830389609118448E-2</v>
      </c>
      <c r="AI223" s="98">
        <f>IF(Tabelle1[[#This Row],[AfD ES 2021]]="","",Tabelle1[[#This Row],[AfD ES 2021]]/Tabelle1[[#This Row],[AfD ZS 2021]])</f>
        <v>0.95002314345224803</v>
      </c>
      <c r="AJ223" s="100">
        <v>4.2998681262654243E-2</v>
      </c>
      <c r="AK223" s="100">
        <v>5.0892415811445046E-2</v>
      </c>
      <c r="AL223" s="101">
        <f>IF(Tabelle1[[#This Row],[Linke ES 2021]]="","",Tabelle1[[#This Row],[Linke ES 2021]]/Tabelle1[[#This Row],[Linke ZS 2021]])</f>
        <v>0.84489369539781989</v>
      </c>
      <c r="AM223" s="103">
        <v>0.34639161106562799</v>
      </c>
      <c r="AN223" s="103">
        <v>0.31928273944981966</v>
      </c>
      <c r="AO223" s="102">
        <f>IF(Tabelle1[[#This Row],[Grüne ES 2021]]="","",Tabelle1[[#This Row],[Grüne ES 2021]]/Tabelle1[[#This Row],[Grüne ZS 2021]])</f>
        <v>1.0849055343941287</v>
      </c>
      <c r="AP223" s="104">
        <v>8.3095159890775205E-2</v>
      </c>
      <c r="AQ223" s="105">
        <v>0.12954344134329746</v>
      </c>
      <c r="AR223" s="215">
        <f>IF(Tabelle1[[#This Row],[FDP ES 2021]]="","",Tabelle1[[#This Row],[FDP ES 2021]]/Tabelle1[[#This Row],[FDP ZS 2021]])</f>
        <v>0.64144629036500833</v>
      </c>
      <c r="AS223" s="214">
        <v>3258.2</v>
      </c>
      <c r="AT223" s="186">
        <v>59588</v>
      </c>
      <c r="AU223" s="186">
        <v>22402</v>
      </c>
      <c r="AV223" s="186">
        <v>9.8000000000000007</v>
      </c>
      <c r="AW223" s="186">
        <v>451.2</v>
      </c>
      <c r="AX223" s="186">
        <v>8.5</v>
      </c>
      <c r="AY223" s="187">
        <v>9.1999999999999993</v>
      </c>
      <c r="AZ223" s="114" t="s">
        <v>2127</v>
      </c>
      <c r="BA223" s="6"/>
      <c r="BB223" s="6"/>
      <c r="BC223" s="6"/>
      <c r="BD223" s="6"/>
      <c r="BE223" s="6"/>
      <c r="BF223" s="6"/>
      <c r="BG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</row>
    <row r="224" spans="1:84" ht="16.5" customHeight="1">
      <c r="A224" s="90">
        <f>SUBTOTAL(103,$B$2:$B224)</f>
        <v>223</v>
      </c>
      <c r="B224" s="45" t="s">
        <v>932</v>
      </c>
      <c r="C224" s="203" t="s">
        <v>766</v>
      </c>
      <c r="D224" s="200" t="s">
        <v>9</v>
      </c>
      <c r="E224" s="188" t="s">
        <v>521</v>
      </c>
      <c r="F224" s="222" t="s">
        <v>111</v>
      </c>
      <c r="G224" s="219" t="str">
        <f>""</f>
        <v/>
      </c>
      <c r="H224" s="10"/>
      <c r="I224" s="10"/>
      <c r="J224" s="8" t="s">
        <v>924</v>
      </c>
      <c r="K224" s="10"/>
      <c r="L224" s="10" t="s">
        <v>922</v>
      </c>
      <c r="M224" s="67"/>
      <c r="N224" s="67"/>
      <c r="O224" s="59"/>
      <c r="P224" s="156" t="s">
        <v>1412</v>
      </c>
      <c r="Q224" s="121" t="str">
        <f>""</f>
        <v/>
      </c>
      <c r="R224" s="60"/>
      <c r="S224" s="61"/>
      <c r="T224" s="147" t="str">
        <f>IF(MAX((AA224,AD224,AG224,AJ224,AM224,AP224))=AA224,"CDU",IF(MAX(AA224,AD224,AG224,AJ224,AM224,AP224)=AD224,"SPD",IF(MAX(AA224,AD224,AG224,AJ224,AM224,AP224)=AG224,"AfD",IF(MAX(AA224,AD224,AG224,AJ224,AM224,AP224)=AJ224,"Linke",IF(MAX(AA224,AD224,AG224,AJ224,AM224,AP224)=AM224,"Grüne","FDP")))))</f>
        <v>Grüne</v>
      </c>
      <c r="U224" s="148" t="str">
        <f>IF(LARGE((AA224,AD224,AG224,AJ224,AM224,AP224),2)=AA224,"CDU",IF(LARGE((AA224,AD224,AG224,AJ224,AM224,AP224),2)=AD224,"SPD",IF(LARGE((AA224,AD224,AG224,AJ224,AM224,AP224),2)=AG224,"AfD",IF(LARGE((AA224,AD224,AG224,AJ224,AM224,AP224),2)=AJ224,"Linke",IF(LARGE((AA224,AD224,AG224,AJ224,AM224,AP224),2)=AM224,"Grüne","FDP")))))</f>
        <v>CDU</v>
      </c>
      <c r="V224" s="148" t="str">
        <f>IF(LARGE((AA224,AD224,AG224,AJ224,AM224,AP224),3)=AA224,"CDU",IF(LARGE((AA224,AD224,AG224,AJ224,AM224,AP224),3)=AD224,"SPD",IF(LARGE((AA224,AD224,AG224,AJ224,AM224,AP224),3)=AG224,"AfD",IF(LARGE((AA224,AD224,AG224,AJ224,AM224,AP224),3)=AJ224,"Linke",IF(LARGE((AA224,AD224,AG224,AJ224,AM224,AP224),3)=AM224,"Grüne","FDP")))))</f>
        <v>SPD</v>
      </c>
      <c r="W224" s="148" t="str">
        <f>IF(LARGE((AA224,AD224,AG224,AJ224,AM224,AP224),4)=AA224,"CDU",IF(LARGE((AA224,AD224,AG224,AJ224,AM224,AP224),4)=AD224,"SPD",IF(LARGE((AA224,AD224,AG224,AJ224,AM224,AP224),4)=AG224,"AfD",IF(LARGE((AA224,AD224,AG224,AJ224,AM224,AP224),4)=AJ224,"Linke",IF(LARGE((AA224,AD224,AG224,AJ224,AM224,AP224),4)=AM224,"Grüne","FDP")))))</f>
        <v>FDP</v>
      </c>
      <c r="X224" s="148">
        <f>(LARGE((AA224,AD224,AG224,AJ224,AM224,AP224),1))-(LARGE((AA224,AD224,AG224,AJ224,AM224,AP224),2))</f>
        <v>9.6772770279876241E-2</v>
      </c>
      <c r="Y224" s="148">
        <f>(LARGE((AA224,AD224,AG224,AJ224,AM224,AP224),1))-(LARGE((AA224,AD224,AG224,AJ224,AM224,AP224),3))</f>
        <v>0.1497918944225744</v>
      </c>
      <c r="Z224" s="234">
        <f>(LARGE((AA224,AD224,AG224,AJ224,AM224,AP224),1))-(LARGE((AA224,AD224,AG224,AJ224,AM224,AP224),4))</f>
        <v>0.26329645117485279</v>
      </c>
      <c r="AA224" s="236">
        <v>0.24961884078575175</v>
      </c>
      <c r="AB224" s="94">
        <v>0.20473442860428809</v>
      </c>
      <c r="AC224" s="95">
        <f>IF(Tabelle1[[#This Row],[CDU ES 2021]]="","",Tabelle1[[#This Row],[CDU ES 2021]]/Tabelle1[[#This Row],[CDU ZS 2021]])</f>
        <v>1.219232361100421</v>
      </c>
      <c r="AD224" s="97">
        <v>0.19659971664305359</v>
      </c>
      <c r="AE224" s="97">
        <v>0.21138533668081025</v>
      </c>
      <c r="AF224" s="96">
        <f>IF(Tabelle1[[#This Row],[SPD ES 2021]]="","",Tabelle1[[#This Row],[SPD ES 2021]]/Tabelle1[[#This Row],[SPD ZS 2021]])</f>
        <v>0.9300537101110149</v>
      </c>
      <c r="AG224" s="99">
        <v>2.7389537363407736E-2</v>
      </c>
      <c r="AH224" s="99">
        <v>2.8830389609118448E-2</v>
      </c>
      <c r="AI224" s="98">
        <f>IF(Tabelle1[[#This Row],[AfD ES 2021]]="","",Tabelle1[[#This Row],[AfD ES 2021]]/Tabelle1[[#This Row],[AfD ZS 2021]])</f>
        <v>0.95002314345224803</v>
      </c>
      <c r="AJ224" s="100">
        <v>4.2998681262654243E-2</v>
      </c>
      <c r="AK224" s="100">
        <v>5.0892415811445046E-2</v>
      </c>
      <c r="AL224" s="101">
        <f>IF(Tabelle1[[#This Row],[Linke ES 2021]]="","",Tabelle1[[#This Row],[Linke ES 2021]]/Tabelle1[[#This Row],[Linke ZS 2021]])</f>
        <v>0.84489369539781989</v>
      </c>
      <c r="AM224" s="103">
        <v>0.34639161106562799</v>
      </c>
      <c r="AN224" s="103">
        <v>0.31928273944981966</v>
      </c>
      <c r="AO224" s="102">
        <f>IF(Tabelle1[[#This Row],[Grüne ES 2021]]="","",Tabelle1[[#This Row],[Grüne ES 2021]]/Tabelle1[[#This Row],[Grüne ZS 2021]])</f>
        <v>1.0849055343941287</v>
      </c>
      <c r="AP224" s="104">
        <v>8.3095159890775205E-2</v>
      </c>
      <c r="AQ224" s="105">
        <v>0.12954344134329746</v>
      </c>
      <c r="AR224" s="215">
        <f>IF(Tabelle1[[#This Row],[FDP ES 2021]]="","",Tabelle1[[#This Row],[FDP ES 2021]]/Tabelle1[[#This Row],[FDP ZS 2021]])</f>
        <v>0.64144629036500833</v>
      </c>
      <c r="AS224" s="214">
        <v>3258.2</v>
      </c>
      <c r="AT224" s="186">
        <v>59588</v>
      </c>
      <c r="AU224" s="186">
        <v>22402</v>
      </c>
      <c r="AV224" s="186">
        <v>9.8000000000000007</v>
      </c>
      <c r="AW224" s="186">
        <v>451.2</v>
      </c>
      <c r="AX224" s="186">
        <v>8.5</v>
      </c>
      <c r="AY224" s="187">
        <v>9.1999999999999993</v>
      </c>
      <c r="AZ224" s="114" t="s">
        <v>1910</v>
      </c>
      <c r="BA224" s="6"/>
      <c r="BB224" s="6"/>
      <c r="BC224" s="6"/>
      <c r="BD224" s="6"/>
      <c r="BE224" s="6"/>
      <c r="BF224" s="6"/>
      <c r="BG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</row>
    <row r="225" spans="1:84" ht="16.5" customHeight="1">
      <c r="A225" s="90">
        <f>SUBTOTAL(103,$B$2:$B225)</f>
        <v>224</v>
      </c>
      <c r="B225" s="45" t="s">
        <v>932</v>
      </c>
      <c r="C225" s="203" t="s">
        <v>1057</v>
      </c>
      <c r="D225" s="199" t="s">
        <v>9</v>
      </c>
      <c r="E225" s="189" t="s">
        <v>520</v>
      </c>
      <c r="F225" s="198" t="s">
        <v>112</v>
      </c>
      <c r="G225" s="225" t="s">
        <v>2168</v>
      </c>
      <c r="H225" s="8"/>
      <c r="I225" s="8"/>
      <c r="J225" s="8" t="s">
        <v>927</v>
      </c>
      <c r="K225" s="11"/>
      <c r="L225" s="11" t="s">
        <v>922</v>
      </c>
      <c r="M225" s="53"/>
      <c r="N225" s="53"/>
      <c r="O225" s="9"/>
      <c r="P225" s="156" t="s">
        <v>1412</v>
      </c>
      <c r="Q225" s="121" t="str">
        <f>""</f>
        <v/>
      </c>
      <c r="R225" s="55"/>
      <c r="S225" s="57"/>
      <c r="T225" s="147" t="str">
        <f>IF(MAX((AA225,AD225,AG225,AJ225,AM225,AP225))=AA225,"CDU",IF(MAX(AA225,AD225,AG225,AJ225,AM225,AP225)=AD225,"SPD",IF(MAX(AA225,AD225,AG225,AJ225,AM225,AP225)=AG225,"AfD",IF(MAX(AA225,AD225,AG225,AJ225,AM225,AP225)=AJ225,"Linke",IF(MAX(AA225,AD225,AG225,AJ225,AM225,AP225)=AM225,"Grüne","FDP")))))</f>
        <v>SPD</v>
      </c>
      <c r="U225" s="148" t="str">
        <f>IF(LARGE((AA225,AD225,AG225,AJ225,AM225,AP225),2)=AA225,"CDU",IF(LARGE((AA225,AD225,AG225,AJ225,AM225,AP225),2)=AD225,"SPD",IF(LARGE((AA225,AD225,AG225,AJ225,AM225,AP225),2)=AG225,"AfD",IF(LARGE((AA225,AD225,AG225,AJ225,AM225,AP225),2)=AJ225,"Linke",IF(LARGE((AA225,AD225,AG225,AJ225,AM225,AP225),2)=AM225,"Grüne","FDP")))))</f>
        <v>Grüne</v>
      </c>
      <c r="V225" s="148" t="str">
        <f>IF(LARGE((AA225,AD225,AG225,AJ225,AM225,AP225),3)=AA225,"CDU",IF(LARGE((AA225,AD225,AG225,AJ225,AM225,AP225),3)=AD225,"SPD",IF(LARGE((AA225,AD225,AG225,AJ225,AM225,AP225),3)=AG225,"AfD",IF(LARGE((AA225,AD225,AG225,AJ225,AM225,AP225),3)=AJ225,"Linke",IF(LARGE((AA225,AD225,AG225,AJ225,AM225,AP225),3)=AM225,"Grüne","FDP")))))</f>
        <v>CDU</v>
      </c>
      <c r="W225" s="148" t="str">
        <f>IF(LARGE((AA225,AD225,AG225,AJ225,AM225,AP225),4)=AA225,"CDU",IF(LARGE((AA225,AD225,AG225,AJ225,AM225,AP225),4)=AD225,"SPD",IF(LARGE((AA225,AD225,AG225,AJ225,AM225,AP225),4)=AG225,"AfD",IF(LARGE((AA225,AD225,AG225,AJ225,AM225,AP225),4)=AJ225,"Linke",IF(LARGE((AA225,AD225,AG225,AJ225,AM225,AP225),4)=AM225,"Grüne","FDP")))))</f>
        <v>FDP</v>
      </c>
      <c r="X225" s="148">
        <f>(LARGE((AA225,AD225,AG225,AJ225,AM225,AP225),1))-(LARGE((AA225,AD225,AG225,AJ225,AM225,AP225),2))</f>
        <v>1.6537450935867892E-2</v>
      </c>
      <c r="Y225" s="148">
        <f>(LARGE((AA225,AD225,AG225,AJ225,AM225,AP225),1))-(LARGE((AA225,AD225,AG225,AJ225,AM225,AP225),3))</f>
        <v>0.11337463911506143</v>
      </c>
      <c r="Z225" s="234">
        <f>(LARGE((AA225,AD225,AG225,AJ225,AM225,AP225),1))-(LARGE((AA225,AD225,AG225,AJ225,AM225,AP225),4))</f>
        <v>0.22993479741784795</v>
      </c>
      <c r="AA225" s="236">
        <v>0.18603172543549487</v>
      </c>
      <c r="AB225" s="94">
        <v>0.1780093522104636</v>
      </c>
      <c r="AC225" s="95">
        <f>IF(Tabelle1[[#This Row],[CDU ES 2021]]="","",Tabelle1[[#This Row],[CDU ES 2021]]/Tabelle1[[#This Row],[CDU ZS 2021]])</f>
        <v>1.0450671446494917</v>
      </c>
      <c r="AD225" s="97">
        <v>0.2994063645505563</v>
      </c>
      <c r="AE225" s="97">
        <v>0.25842281835727515</v>
      </c>
      <c r="AF225" s="96">
        <f>IF(Tabelle1[[#This Row],[SPD ES 2021]]="","",Tabelle1[[#This Row],[SPD ES 2021]]/Tabelle1[[#This Row],[SPD ZS 2021]])</f>
        <v>1.1585910503329491</v>
      </c>
      <c r="AG225" s="99">
        <v>5.1999870243617609E-2</v>
      </c>
      <c r="AH225" s="99">
        <v>5.1009701946865972E-2</v>
      </c>
      <c r="AI225" s="98">
        <f>IF(Tabelle1[[#This Row],[AfD ES 2021]]="","",Tabelle1[[#This Row],[AfD ES 2021]]/Tabelle1[[#This Row],[AfD ZS 2021]])</f>
        <v>1.0194113719343634</v>
      </c>
      <c r="AJ225" s="100">
        <v>5.4724754273850845E-2</v>
      </c>
      <c r="AK225" s="100">
        <v>6.4137770236136843E-2</v>
      </c>
      <c r="AL225" s="101">
        <f>IF(Tabelle1[[#This Row],[Linke ES 2021]]="","",Tabelle1[[#This Row],[Linke ES 2021]]/Tabelle1[[#This Row],[Linke ZS 2021]])</f>
        <v>0.85323755522479228</v>
      </c>
      <c r="AM225" s="103">
        <v>0.28286891361468841</v>
      </c>
      <c r="AN225" s="103">
        <v>0.28760637815572337</v>
      </c>
      <c r="AO225" s="102">
        <f>IF(Tabelle1[[#This Row],[Grüne ES 2021]]="","",Tabelle1[[#This Row],[Grüne ES 2021]]/Tabelle1[[#This Row],[Grüne ZS 2021]])</f>
        <v>0.98352795730256759</v>
      </c>
      <c r="AP225" s="104">
        <v>6.9471567132708342E-2</v>
      </c>
      <c r="AQ225" s="105">
        <v>8.9668527609745988E-2</v>
      </c>
      <c r="AR225" s="215">
        <f>IF(Tabelle1[[#This Row],[FDP ES 2021]]="","",Tabelle1[[#This Row],[FDP ES 2021]]/Tabelle1[[#This Row],[FDP ZS 2021]])</f>
        <v>0.77475976225528587</v>
      </c>
      <c r="AS225" s="214">
        <v>2519.6</v>
      </c>
      <c r="AT225" s="186">
        <v>59588</v>
      </c>
      <c r="AU225" s="186">
        <v>22402</v>
      </c>
      <c r="AV225" s="186">
        <v>9.8000000000000007</v>
      </c>
      <c r="AW225" s="186">
        <v>451.2</v>
      </c>
      <c r="AX225" s="186">
        <v>8.5</v>
      </c>
      <c r="AY225" s="187">
        <v>9.1999999999999993</v>
      </c>
      <c r="AZ225" s="114" t="s">
        <v>1753</v>
      </c>
      <c r="BA225" s="6"/>
      <c r="BB225" s="6"/>
      <c r="BC225" s="6"/>
      <c r="BD225" s="6"/>
      <c r="BE225" s="6"/>
      <c r="BF225" s="6"/>
      <c r="BG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</row>
    <row r="226" spans="1:84" ht="16.5" customHeight="1">
      <c r="A226" s="90">
        <f>SUBTOTAL(103,$B$2:$B226)</f>
        <v>225</v>
      </c>
      <c r="B226" s="47" t="s">
        <v>751</v>
      </c>
      <c r="C226" s="205" t="s">
        <v>1058</v>
      </c>
      <c r="D226" s="199" t="s">
        <v>9</v>
      </c>
      <c r="E226" s="189" t="s">
        <v>520</v>
      </c>
      <c r="F226" s="198" t="s">
        <v>112</v>
      </c>
      <c r="G226" s="219" t="str">
        <f>""</f>
        <v/>
      </c>
      <c r="H226" s="8"/>
      <c r="I226" s="8"/>
      <c r="J226" s="8" t="s">
        <v>927</v>
      </c>
      <c r="K226" s="11"/>
      <c r="L226" s="11" t="s">
        <v>922</v>
      </c>
      <c r="M226" s="53"/>
      <c r="N226" s="53"/>
      <c r="O226" s="9"/>
      <c r="P226" s="174" t="s">
        <v>1412</v>
      </c>
      <c r="Q226" s="121" t="str">
        <f>""</f>
        <v/>
      </c>
      <c r="R226" s="55"/>
      <c r="S226" s="57"/>
      <c r="T226" s="147" t="str">
        <f>IF(MAX((AA226,AD226,AG226,AJ226,AM226,AP226))=AA226,"CDU",IF(MAX(AA226,AD226,AG226,AJ226,AM226,AP226)=AD226,"SPD",IF(MAX(AA226,AD226,AG226,AJ226,AM226,AP226)=AG226,"AfD",IF(MAX(AA226,AD226,AG226,AJ226,AM226,AP226)=AJ226,"Linke",IF(MAX(AA226,AD226,AG226,AJ226,AM226,AP226)=AM226,"Grüne","FDP")))))</f>
        <v>SPD</v>
      </c>
      <c r="U226" s="148" t="str">
        <f>IF(LARGE((AA226,AD226,AG226,AJ226,AM226,AP226),2)=AA226,"CDU",IF(LARGE((AA226,AD226,AG226,AJ226,AM226,AP226),2)=AD226,"SPD",IF(LARGE((AA226,AD226,AG226,AJ226,AM226,AP226),2)=AG226,"AfD",IF(LARGE((AA226,AD226,AG226,AJ226,AM226,AP226),2)=AJ226,"Linke",IF(LARGE((AA226,AD226,AG226,AJ226,AM226,AP226),2)=AM226,"Grüne","FDP")))))</f>
        <v>Grüne</v>
      </c>
      <c r="V226" s="148" t="str">
        <f>IF(LARGE((AA226,AD226,AG226,AJ226,AM226,AP226),3)=AA226,"CDU",IF(LARGE((AA226,AD226,AG226,AJ226,AM226,AP226),3)=AD226,"SPD",IF(LARGE((AA226,AD226,AG226,AJ226,AM226,AP226),3)=AG226,"AfD",IF(LARGE((AA226,AD226,AG226,AJ226,AM226,AP226),3)=AJ226,"Linke",IF(LARGE((AA226,AD226,AG226,AJ226,AM226,AP226),3)=AM226,"Grüne","FDP")))))</f>
        <v>CDU</v>
      </c>
      <c r="W226" s="148" t="str">
        <f>IF(LARGE((AA226,AD226,AG226,AJ226,AM226,AP226),4)=AA226,"CDU",IF(LARGE((AA226,AD226,AG226,AJ226,AM226,AP226),4)=AD226,"SPD",IF(LARGE((AA226,AD226,AG226,AJ226,AM226,AP226),4)=AG226,"AfD",IF(LARGE((AA226,AD226,AG226,AJ226,AM226,AP226),4)=AJ226,"Linke",IF(LARGE((AA226,AD226,AG226,AJ226,AM226,AP226),4)=AM226,"Grüne","FDP")))))</f>
        <v>FDP</v>
      </c>
      <c r="X226" s="148">
        <f>(LARGE((AA226,AD226,AG226,AJ226,AM226,AP226),1))-(LARGE((AA226,AD226,AG226,AJ226,AM226,AP226),2))</f>
        <v>1.6537450935867892E-2</v>
      </c>
      <c r="Y226" s="148">
        <f>(LARGE((AA226,AD226,AG226,AJ226,AM226,AP226),1))-(LARGE((AA226,AD226,AG226,AJ226,AM226,AP226),3))</f>
        <v>0.11337463911506143</v>
      </c>
      <c r="Z226" s="234">
        <f>(LARGE((AA226,AD226,AG226,AJ226,AM226,AP226),1))-(LARGE((AA226,AD226,AG226,AJ226,AM226,AP226),4))</f>
        <v>0.22993479741784795</v>
      </c>
      <c r="AA226" s="236">
        <v>0.18603172543549487</v>
      </c>
      <c r="AB226" s="94">
        <v>0.1780093522104636</v>
      </c>
      <c r="AC226" s="95">
        <f>IF(Tabelle1[[#This Row],[CDU ES 2021]]="","",Tabelle1[[#This Row],[CDU ES 2021]]/Tabelle1[[#This Row],[CDU ZS 2021]])</f>
        <v>1.0450671446494917</v>
      </c>
      <c r="AD226" s="97">
        <v>0.2994063645505563</v>
      </c>
      <c r="AE226" s="97">
        <v>0.25842281835727515</v>
      </c>
      <c r="AF226" s="96">
        <f>IF(Tabelle1[[#This Row],[SPD ES 2021]]="","",Tabelle1[[#This Row],[SPD ES 2021]]/Tabelle1[[#This Row],[SPD ZS 2021]])</f>
        <v>1.1585910503329491</v>
      </c>
      <c r="AG226" s="99">
        <v>5.1999870243617609E-2</v>
      </c>
      <c r="AH226" s="99">
        <v>5.1009701946865972E-2</v>
      </c>
      <c r="AI226" s="98">
        <f>IF(Tabelle1[[#This Row],[AfD ES 2021]]="","",Tabelle1[[#This Row],[AfD ES 2021]]/Tabelle1[[#This Row],[AfD ZS 2021]])</f>
        <v>1.0194113719343634</v>
      </c>
      <c r="AJ226" s="100">
        <v>5.4724754273850845E-2</v>
      </c>
      <c r="AK226" s="100">
        <v>6.4137770236136843E-2</v>
      </c>
      <c r="AL226" s="101">
        <f>IF(Tabelle1[[#This Row],[Linke ES 2021]]="","",Tabelle1[[#This Row],[Linke ES 2021]]/Tabelle1[[#This Row],[Linke ZS 2021]])</f>
        <v>0.85323755522479228</v>
      </c>
      <c r="AM226" s="103">
        <v>0.28286891361468841</v>
      </c>
      <c r="AN226" s="103">
        <v>0.28760637815572337</v>
      </c>
      <c r="AO226" s="102">
        <f>IF(Tabelle1[[#This Row],[Grüne ES 2021]]="","",Tabelle1[[#This Row],[Grüne ES 2021]]/Tabelle1[[#This Row],[Grüne ZS 2021]])</f>
        <v>0.98352795730256759</v>
      </c>
      <c r="AP226" s="104">
        <v>6.9471567132708342E-2</v>
      </c>
      <c r="AQ226" s="105">
        <v>8.9668527609745988E-2</v>
      </c>
      <c r="AR226" s="215">
        <f>IF(Tabelle1[[#This Row],[FDP ES 2021]]="","",Tabelle1[[#This Row],[FDP ES 2021]]/Tabelle1[[#This Row],[FDP ZS 2021]])</f>
        <v>0.77475976225528587</v>
      </c>
      <c r="AS226" s="214">
        <v>2519.6</v>
      </c>
      <c r="AT226" s="186">
        <v>59588</v>
      </c>
      <c r="AU226" s="186">
        <v>22402</v>
      </c>
      <c r="AV226" s="186">
        <v>9.8000000000000007</v>
      </c>
      <c r="AW226" s="186">
        <v>451.2</v>
      </c>
      <c r="AX226" s="186">
        <v>8.5</v>
      </c>
      <c r="AY226" s="187">
        <v>9.1999999999999993</v>
      </c>
      <c r="AZ226" s="114" t="s">
        <v>1818</v>
      </c>
      <c r="BA226" s="6"/>
      <c r="BB226" s="6"/>
      <c r="BC226" s="6"/>
      <c r="BD226" s="6"/>
      <c r="BE226" s="6"/>
      <c r="BF226" s="6"/>
      <c r="BG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</row>
    <row r="227" spans="1:84" ht="16.5" customHeight="1">
      <c r="A227" s="90">
        <f>SUBTOTAL(103,$B$2:$B227)</f>
        <v>226</v>
      </c>
      <c r="B227" s="48" t="s">
        <v>669</v>
      </c>
      <c r="C227" s="206" t="s">
        <v>1359</v>
      </c>
      <c r="D227" s="199" t="s">
        <v>9</v>
      </c>
      <c r="E227" s="190" t="s">
        <v>520</v>
      </c>
      <c r="F227" s="198" t="s">
        <v>112</v>
      </c>
      <c r="G227" s="223" t="s">
        <v>2188</v>
      </c>
      <c r="H227" s="8"/>
      <c r="I227" s="8"/>
      <c r="J227" s="8" t="s">
        <v>924</v>
      </c>
      <c r="K227" s="8"/>
      <c r="L227" s="8" t="s">
        <v>922</v>
      </c>
      <c r="M227" s="53"/>
      <c r="N227" s="53"/>
      <c r="O227" s="9"/>
      <c r="P227" s="169" t="s">
        <v>1412</v>
      </c>
      <c r="Q227" s="121" t="str">
        <f>""</f>
        <v/>
      </c>
      <c r="R227" s="55"/>
      <c r="S227" s="57"/>
      <c r="T227" s="147" t="str">
        <f>IF(MAX((AA227,AD227,AG227,AJ227,AM227,AP227))=AA227,"CDU",IF(MAX(AA227,AD227,AG227,AJ227,AM227,AP227)=AD227,"SPD",IF(MAX(AA227,AD227,AG227,AJ227,AM227,AP227)=AG227,"AfD",IF(MAX(AA227,AD227,AG227,AJ227,AM227,AP227)=AJ227,"Linke",IF(MAX(AA227,AD227,AG227,AJ227,AM227,AP227)=AM227,"Grüne","FDP")))))</f>
        <v>SPD</v>
      </c>
      <c r="U227" s="148" t="str">
        <f>IF(LARGE((AA227,AD227,AG227,AJ227,AM227,AP227),2)=AA227,"CDU",IF(LARGE((AA227,AD227,AG227,AJ227,AM227,AP227),2)=AD227,"SPD",IF(LARGE((AA227,AD227,AG227,AJ227,AM227,AP227),2)=AG227,"AfD",IF(LARGE((AA227,AD227,AG227,AJ227,AM227,AP227),2)=AJ227,"Linke",IF(LARGE((AA227,AD227,AG227,AJ227,AM227,AP227),2)=AM227,"Grüne","FDP")))))</f>
        <v>Grüne</v>
      </c>
      <c r="V227" s="148" t="str">
        <f>IF(LARGE((AA227,AD227,AG227,AJ227,AM227,AP227),3)=AA227,"CDU",IF(LARGE((AA227,AD227,AG227,AJ227,AM227,AP227),3)=AD227,"SPD",IF(LARGE((AA227,AD227,AG227,AJ227,AM227,AP227),3)=AG227,"AfD",IF(LARGE((AA227,AD227,AG227,AJ227,AM227,AP227),3)=AJ227,"Linke",IF(LARGE((AA227,AD227,AG227,AJ227,AM227,AP227),3)=AM227,"Grüne","FDP")))))</f>
        <v>CDU</v>
      </c>
      <c r="W227" s="148" t="str">
        <f>IF(LARGE((AA227,AD227,AG227,AJ227,AM227,AP227),4)=AA227,"CDU",IF(LARGE((AA227,AD227,AG227,AJ227,AM227,AP227),4)=AD227,"SPD",IF(LARGE((AA227,AD227,AG227,AJ227,AM227,AP227),4)=AG227,"AfD",IF(LARGE((AA227,AD227,AG227,AJ227,AM227,AP227),4)=AJ227,"Linke",IF(LARGE((AA227,AD227,AG227,AJ227,AM227,AP227),4)=AM227,"Grüne","FDP")))))</f>
        <v>FDP</v>
      </c>
      <c r="X227" s="148">
        <f>(LARGE((AA227,AD227,AG227,AJ227,AM227,AP227),1))-(LARGE((AA227,AD227,AG227,AJ227,AM227,AP227),2))</f>
        <v>1.6537450935867892E-2</v>
      </c>
      <c r="Y227" s="148">
        <f>(LARGE((AA227,AD227,AG227,AJ227,AM227,AP227),1))-(LARGE((AA227,AD227,AG227,AJ227,AM227,AP227),3))</f>
        <v>0.11337463911506143</v>
      </c>
      <c r="Z227" s="234">
        <f>(LARGE((AA227,AD227,AG227,AJ227,AM227,AP227),1))-(LARGE((AA227,AD227,AG227,AJ227,AM227,AP227),4))</f>
        <v>0.22993479741784795</v>
      </c>
      <c r="AA227" s="236">
        <v>0.18603172543549487</v>
      </c>
      <c r="AB227" s="94">
        <v>0.1780093522104636</v>
      </c>
      <c r="AC227" s="95">
        <f>IF(Tabelle1[[#This Row],[CDU ES 2021]]="","",Tabelle1[[#This Row],[CDU ES 2021]]/Tabelle1[[#This Row],[CDU ZS 2021]])</f>
        <v>1.0450671446494917</v>
      </c>
      <c r="AD227" s="97">
        <v>0.2994063645505563</v>
      </c>
      <c r="AE227" s="97">
        <v>0.25842281835727515</v>
      </c>
      <c r="AF227" s="96">
        <f>IF(Tabelle1[[#This Row],[SPD ES 2021]]="","",Tabelle1[[#This Row],[SPD ES 2021]]/Tabelle1[[#This Row],[SPD ZS 2021]])</f>
        <v>1.1585910503329491</v>
      </c>
      <c r="AG227" s="99">
        <v>5.1999870243617609E-2</v>
      </c>
      <c r="AH227" s="99">
        <v>5.1009701946865972E-2</v>
      </c>
      <c r="AI227" s="98">
        <f>IF(Tabelle1[[#This Row],[AfD ES 2021]]="","",Tabelle1[[#This Row],[AfD ES 2021]]/Tabelle1[[#This Row],[AfD ZS 2021]])</f>
        <v>1.0194113719343634</v>
      </c>
      <c r="AJ227" s="100">
        <v>5.4724754273850845E-2</v>
      </c>
      <c r="AK227" s="100">
        <v>6.4137770236136843E-2</v>
      </c>
      <c r="AL227" s="101">
        <f>IF(Tabelle1[[#This Row],[Linke ES 2021]]="","",Tabelle1[[#This Row],[Linke ES 2021]]/Tabelle1[[#This Row],[Linke ZS 2021]])</f>
        <v>0.85323755522479228</v>
      </c>
      <c r="AM227" s="103">
        <v>0.28286891361468841</v>
      </c>
      <c r="AN227" s="103">
        <v>0.28760637815572337</v>
      </c>
      <c r="AO227" s="102">
        <f>IF(Tabelle1[[#This Row],[Grüne ES 2021]]="","",Tabelle1[[#This Row],[Grüne ES 2021]]/Tabelle1[[#This Row],[Grüne ZS 2021]])</f>
        <v>0.98352795730256759</v>
      </c>
      <c r="AP227" s="104">
        <v>6.9471567132708342E-2</v>
      </c>
      <c r="AQ227" s="105">
        <v>8.9668527609745988E-2</v>
      </c>
      <c r="AR227" s="215">
        <f>IF(Tabelle1[[#This Row],[FDP ES 2021]]="","",Tabelle1[[#This Row],[FDP ES 2021]]/Tabelle1[[#This Row],[FDP ZS 2021]])</f>
        <v>0.77475976225528587</v>
      </c>
      <c r="AS227" s="214">
        <v>2519.6</v>
      </c>
      <c r="AT227" s="186">
        <v>59588</v>
      </c>
      <c r="AU227" s="186">
        <v>22402</v>
      </c>
      <c r="AV227" s="186">
        <v>9.8000000000000007</v>
      </c>
      <c r="AW227" s="186">
        <v>451.2</v>
      </c>
      <c r="AX227" s="186">
        <v>8.5</v>
      </c>
      <c r="AY227" s="187">
        <v>9.1999999999999993</v>
      </c>
      <c r="AZ227" s="114" t="s">
        <v>1967</v>
      </c>
      <c r="BA227" s="6"/>
      <c r="BB227" s="6"/>
      <c r="BC227" s="6"/>
      <c r="BD227" s="6"/>
      <c r="BE227" s="6"/>
      <c r="BF227" s="6"/>
      <c r="BG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</row>
    <row r="228" spans="1:84" ht="16.5" customHeight="1">
      <c r="A228" s="90">
        <f>SUBTOTAL(103,$B$2:$B228)</f>
        <v>227</v>
      </c>
      <c r="B228" s="48" t="s">
        <v>669</v>
      </c>
      <c r="C228" s="206" t="s">
        <v>1060</v>
      </c>
      <c r="D228" s="199" t="s">
        <v>9</v>
      </c>
      <c r="E228" s="189" t="s">
        <v>519</v>
      </c>
      <c r="F228" s="222" t="s">
        <v>113</v>
      </c>
      <c r="G228" s="219" t="str">
        <f>""</f>
        <v/>
      </c>
      <c r="H228" s="8"/>
      <c r="I228" s="8"/>
      <c r="J228" s="8" t="s">
        <v>927</v>
      </c>
      <c r="K228" s="18" t="s">
        <v>631</v>
      </c>
      <c r="L228" s="11" t="s">
        <v>921</v>
      </c>
      <c r="M228" s="53"/>
      <c r="N228" s="53"/>
      <c r="O228" s="64" t="s">
        <v>631</v>
      </c>
      <c r="P228" s="171" t="s">
        <v>1408</v>
      </c>
      <c r="Q228" s="121" t="str">
        <f>""</f>
        <v/>
      </c>
      <c r="R228" s="65" t="s">
        <v>631</v>
      </c>
      <c r="S228" s="57"/>
      <c r="T228" s="147" t="str">
        <f>IF(MAX((AA228,AD228,AG228,AJ228,AM228,AP228))=AA228,"CDU",IF(MAX(AA228,AD228,AG228,AJ228,AM228,AP228)=AD228,"SPD",IF(MAX(AA228,AD228,AG228,AJ228,AM228,AP228)=AG228,"AfD",IF(MAX(AA228,AD228,AG228,AJ228,AM228,AP228)=AJ228,"Linke",IF(MAX(AA228,AD228,AG228,AJ228,AM228,AP228)=AM228,"Grüne","FDP")))))</f>
        <v>Grüne</v>
      </c>
      <c r="U228" s="148" t="str">
        <f>IF(LARGE((AA228,AD228,AG228,AJ228,AM228,AP228),2)=AA228,"CDU",IF(LARGE((AA228,AD228,AG228,AJ228,AM228,AP228),2)=AD228,"SPD",IF(LARGE((AA228,AD228,AG228,AJ228,AM228,AP228),2)=AG228,"AfD",IF(LARGE((AA228,AD228,AG228,AJ228,AM228,AP228),2)=AJ228,"Linke",IF(LARGE((AA228,AD228,AG228,AJ228,AM228,AP228),2)=AM228,"Grüne","FDP")))))</f>
        <v>SPD</v>
      </c>
      <c r="V228" s="148" t="str">
        <f>IF(LARGE((AA228,AD228,AG228,AJ228,AM228,AP228),3)=AA228,"CDU",IF(LARGE((AA228,AD228,AG228,AJ228,AM228,AP228),3)=AD228,"SPD",IF(LARGE((AA228,AD228,AG228,AJ228,AM228,AP228),3)=AG228,"AfD",IF(LARGE((AA228,AD228,AG228,AJ228,AM228,AP228),3)=AJ228,"Linke",IF(LARGE((AA228,AD228,AG228,AJ228,AM228,AP228),3)=AM228,"Grüne","FDP")))))</f>
        <v>CDU</v>
      </c>
      <c r="W228" s="148" t="str">
        <f>IF(LARGE((AA228,AD228,AG228,AJ228,AM228,AP228),4)=AA228,"CDU",IF(LARGE((AA228,AD228,AG228,AJ228,AM228,AP228),4)=AD228,"SPD",IF(LARGE((AA228,AD228,AG228,AJ228,AM228,AP228),4)=AG228,"AfD",IF(LARGE((AA228,AD228,AG228,AJ228,AM228,AP228),4)=AJ228,"Linke",IF(LARGE((AA228,AD228,AG228,AJ228,AM228,AP228),4)=AM228,"Grüne","FDP")))))</f>
        <v>FDP</v>
      </c>
      <c r="X228" s="149">
        <f>(LARGE((AA228,AD228,AG228,AJ228,AM228,AP228),1))-(LARGE((AA228,AD228,AG228,AJ228,AM228,AP228),2))</f>
        <v>1.1732116669390114E-3</v>
      </c>
      <c r="Y228" s="149">
        <f>(LARGE((AA228,AD228,AG228,AJ228,AM228,AP228),1))-(LARGE((AA228,AD228,AG228,AJ228,AM228,AP228),3))</f>
        <v>8.6632991146600169E-3</v>
      </c>
      <c r="Z228" s="234">
        <f>(LARGE((AA228,AD228,AG228,AJ228,AM228,AP228),1))-(LARGE((AA228,AD228,AG228,AJ228,AM228,AP228),4))</f>
        <v>0.12638639943512103</v>
      </c>
      <c r="AA228" s="236">
        <v>0.24372386073543001</v>
      </c>
      <c r="AB228" s="94">
        <v>0.22527704886035901</v>
      </c>
      <c r="AC228" s="95">
        <f>IF(Tabelle1[[#This Row],[CDU ES 2021]]="","",Tabelle1[[#This Row],[CDU ES 2021]]/Tabelle1[[#This Row],[CDU ZS 2021]])</f>
        <v>1.0818850032366392</v>
      </c>
      <c r="AD228" s="97">
        <v>0.25121394818315101</v>
      </c>
      <c r="AE228" s="97">
        <v>0.225765001843378</v>
      </c>
      <c r="AF228" s="96">
        <f>IF(Tabelle1[[#This Row],[SPD ES 2021]]="","",Tabelle1[[#This Row],[SPD ES 2021]]/Tabelle1[[#This Row],[SPD ZS 2021]])</f>
        <v>1.1127231684804182</v>
      </c>
      <c r="AG228" s="99">
        <v>4.0454076367389097E-2</v>
      </c>
      <c r="AH228" s="99">
        <v>4.20181735377676E-2</v>
      </c>
      <c r="AI228" s="98">
        <f>IF(Tabelle1[[#This Row],[AfD ES 2021]]="","",Tabelle1[[#This Row],[AfD ES 2021]]/Tabelle1[[#This Row],[AfD ZS 2021]])</f>
        <v>0.96277569825893006</v>
      </c>
      <c r="AJ228" s="100">
        <v>3.6255499429688802E-2</v>
      </c>
      <c r="AK228" s="100">
        <v>5.4357962308342903E-2</v>
      </c>
      <c r="AL228" s="101">
        <f>IF(Tabelle1[[#This Row],[Linke ES 2021]]="","",Tabelle1[[#This Row],[Linke ES 2021]]/Tabelle1[[#This Row],[Linke ZS 2021]])</f>
        <v>0.66697679401650933</v>
      </c>
      <c r="AM228" s="103">
        <v>0.25238715985009003</v>
      </c>
      <c r="AN228" s="103">
        <v>0.27202836633341299</v>
      </c>
      <c r="AO228" s="102">
        <f>IF(Tabelle1[[#This Row],[Grüne ES 2021]]="","",Tabelle1[[#This Row],[Grüne ES 2021]]/Tabelle1[[#This Row],[Grüne ZS 2021]])</f>
        <v>0.92779721193028231</v>
      </c>
      <c r="AP228" s="104">
        <v>0.12600076041496899</v>
      </c>
      <c r="AQ228" s="105">
        <v>0.11874606926763701</v>
      </c>
      <c r="AR228" s="215">
        <f>IF(Tabelle1[[#This Row],[FDP ES 2021]]="","",Tabelle1[[#This Row],[FDP ES 2021]]/Tabelle1[[#This Row],[FDP ZS 2021]])</f>
        <v>1.0610941582494064</v>
      </c>
      <c r="AS228" s="214">
        <v>2337.1</v>
      </c>
      <c r="AT228" s="186">
        <v>80289</v>
      </c>
      <c r="AU228" s="186">
        <v>23471</v>
      </c>
      <c r="AV228" s="186">
        <v>8.1</v>
      </c>
      <c r="AW228" s="186">
        <v>531.6</v>
      </c>
      <c r="AX228" s="186">
        <v>10</v>
      </c>
      <c r="AY228" s="187">
        <v>9.8000000000000007</v>
      </c>
      <c r="AZ228" s="115" t="s">
        <v>1508</v>
      </c>
      <c r="BA228" s="6"/>
      <c r="BB228" s="6"/>
      <c r="BC228" s="6"/>
      <c r="BD228" s="6"/>
      <c r="BE228" s="6"/>
      <c r="BF228" s="6"/>
      <c r="BG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</row>
    <row r="229" spans="1:84" ht="16.5" customHeight="1">
      <c r="A229" s="90">
        <f>SUBTOTAL(103,$B$2:$B229)</f>
        <v>228</v>
      </c>
      <c r="B229" s="46" t="s">
        <v>930</v>
      </c>
      <c r="C229" s="204" t="s">
        <v>1059</v>
      </c>
      <c r="D229" s="199" t="s">
        <v>9</v>
      </c>
      <c r="E229" s="189" t="s">
        <v>519</v>
      </c>
      <c r="F229" s="222" t="s">
        <v>113</v>
      </c>
      <c r="G229" s="224" t="s">
        <v>2184</v>
      </c>
      <c r="H229" s="8"/>
      <c r="I229" s="8"/>
      <c r="J229" s="8" t="s">
        <v>927</v>
      </c>
      <c r="K229" s="11"/>
      <c r="L229" s="11" t="s">
        <v>922</v>
      </c>
      <c r="M229" s="53"/>
      <c r="N229" s="53"/>
      <c r="O229" s="9"/>
      <c r="P229" s="165" t="s">
        <v>1408</v>
      </c>
      <c r="Q229" s="121" t="str">
        <f>""</f>
        <v/>
      </c>
      <c r="R229" s="55"/>
      <c r="S229" s="57"/>
      <c r="T229" s="147" t="str">
        <f>IF(MAX((AA229,AD229,AG229,AJ229,AM229,AP229))=AA229,"CDU",IF(MAX(AA229,AD229,AG229,AJ229,AM229,AP229)=AD229,"SPD",IF(MAX(AA229,AD229,AG229,AJ229,AM229,AP229)=AG229,"AfD",IF(MAX(AA229,AD229,AG229,AJ229,AM229,AP229)=AJ229,"Linke",IF(MAX(AA229,AD229,AG229,AJ229,AM229,AP229)=AM229,"Grüne","FDP")))))</f>
        <v>Grüne</v>
      </c>
      <c r="U229" s="148" t="str">
        <f>IF(LARGE((AA229,AD229,AG229,AJ229,AM229,AP229),2)=AA229,"CDU",IF(LARGE((AA229,AD229,AG229,AJ229,AM229,AP229),2)=AD229,"SPD",IF(LARGE((AA229,AD229,AG229,AJ229,AM229,AP229),2)=AG229,"AfD",IF(LARGE((AA229,AD229,AG229,AJ229,AM229,AP229),2)=AJ229,"Linke",IF(LARGE((AA229,AD229,AG229,AJ229,AM229,AP229),2)=AM229,"Grüne","FDP")))))</f>
        <v>SPD</v>
      </c>
      <c r="V229" s="148" t="str">
        <f>IF(LARGE((AA229,AD229,AG229,AJ229,AM229,AP229),3)=AA229,"CDU",IF(LARGE((AA229,AD229,AG229,AJ229,AM229,AP229),3)=AD229,"SPD",IF(LARGE((AA229,AD229,AG229,AJ229,AM229,AP229),3)=AG229,"AfD",IF(LARGE((AA229,AD229,AG229,AJ229,AM229,AP229),3)=AJ229,"Linke",IF(LARGE((AA229,AD229,AG229,AJ229,AM229,AP229),3)=AM229,"Grüne","FDP")))))</f>
        <v>CDU</v>
      </c>
      <c r="W229" s="148" t="str">
        <f>IF(LARGE((AA229,AD229,AG229,AJ229,AM229,AP229),4)=AA229,"CDU",IF(LARGE((AA229,AD229,AG229,AJ229,AM229,AP229),4)=AD229,"SPD",IF(LARGE((AA229,AD229,AG229,AJ229,AM229,AP229),4)=AG229,"AfD",IF(LARGE((AA229,AD229,AG229,AJ229,AM229,AP229),4)=AJ229,"Linke",IF(LARGE((AA229,AD229,AG229,AJ229,AM229,AP229),4)=AM229,"Grüne","FDP")))))</f>
        <v>FDP</v>
      </c>
      <c r="X229" s="149">
        <f>(LARGE((AA229,AD229,AG229,AJ229,AM229,AP229),1))-(LARGE((AA229,AD229,AG229,AJ229,AM229,AP229),2))</f>
        <v>1.1732116669382342E-3</v>
      </c>
      <c r="Y229" s="149">
        <f>(LARGE((AA229,AD229,AG229,AJ229,AM229,AP229),1))-(LARGE((AA229,AD229,AG229,AJ229,AM229,AP229),3))</f>
        <v>8.6632991146597393E-3</v>
      </c>
      <c r="Z229" s="234">
        <f>(LARGE((AA229,AD229,AG229,AJ229,AM229,AP229),1))-(LARGE((AA229,AD229,AG229,AJ229,AM229,AP229),4))</f>
        <v>0.12638639943512034</v>
      </c>
      <c r="AA229" s="236">
        <v>0.2437238607354299</v>
      </c>
      <c r="AB229" s="94">
        <v>0.22527704886035871</v>
      </c>
      <c r="AC229" s="95">
        <f>IF(Tabelle1[[#This Row],[CDU ES 2021]]="","",Tabelle1[[#This Row],[CDU ES 2021]]/Tabelle1[[#This Row],[CDU ZS 2021]])</f>
        <v>1.0818850032366401</v>
      </c>
      <c r="AD229" s="97">
        <v>0.2512139481831514</v>
      </c>
      <c r="AE229" s="97">
        <v>0.22576500184337794</v>
      </c>
      <c r="AF229" s="96">
        <f>IF(Tabelle1[[#This Row],[SPD ES 2021]]="","",Tabelle1[[#This Row],[SPD ES 2021]]/Tabelle1[[#This Row],[SPD ZS 2021]])</f>
        <v>1.1127231684804202</v>
      </c>
      <c r="AG229" s="99">
        <v>4.0454076367389062E-2</v>
      </c>
      <c r="AH229" s="99">
        <v>4.2018173537767559E-2</v>
      </c>
      <c r="AI229" s="98">
        <f>IF(Tabelle1[[#This Row],[AfD ES 2021]]="","",Tabelle1[[#This Row],[AfD ES 2021]]/Tabelle1[[#This Row],[AfD ZS 2021]])</f>
        <v>0.96277569825893017</v>
      </c>
      <c r="AJ229" s="100">
        <v>3.6255499429688774E-2</v>
      </c>
      <c r="AK229" s="100">
        <v>5.4357962308342909E-2</v>
      </c>
      <c r="AL229" s="101">
        <f>IF(Tabelle1[[#This Row],[Linke ES 2021]]="","",Tabelle1[[#This Row],[Linke ES 2021]]/Tabelle1[[#This Row],[Linke ZS 2021]])</f>
        <v>0.66697679401650878</v>
      </c>
      <c r="AM229" s="103">
        <v>0.25238715985008964</v>
      </c>
      <c r="AN229" s="103">
        <v>0.27202836633341287</v>
      </c>
      <c r="AO229" s="102">
        <f>IF(Tabelle1[[#This Row],[Grüne ES 2021]]="","",Tabelle1[[#This Row],[Grüne ES 2021]]/Tabelle1[[#This Row],[Grüne ZS 2021]])</f>
        <v>0.9277972119302812</v>
      </c>
      <c r="AP229" s="104">
        <v>0.1260007604149693</v>
      </c>
      <c r="AQ229" s="105">
        <v>0.11874606926763678</v>
      </c>
      <c r="AR229" s="215">
        <f>IF(Tabelle1[[#This Row],[FDP ES 2021]]="","",Tabelle1[[#This Row],[FDP ES 2021]]/Tabelle1[[#This Row],[FDP ZS 2021]])</f>
        <v>1.0610941582494109</v>
      </c>
      <c r="AS229" s="214">
        <v>2337.1</v>
      </c>
      <c r="AT229" s="186">
        <v>80289</v>
      </c>
      <c r="AU229" s="186">
        <v>23471</v>
      </c>
      <c r="AV229" s="186">
        <v>8.1</v>
      </c>
      <c r="AW229" s="186">
        <v>531.6</v>
      </c>
      <c r="AX229" s="186">
        <v>10</v>
      </c>
      <c r="AY229" s="187">
        <v>9.8000000000000007</v>
      </c>
      <c r="AZ229" s="114" t="s">
        <v>2132</v>
      </c>
      <c r="BA229" s="6"/>
      <c r="BB229" s="6"/>
      <c r="BC229" s="6"/>
      <c r="BD229" s="6"/>
      <c r="BE229" s="6"/>
      <c r="BF229" s="6"/>
      <c r="BG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</row>
    <row r="230" spans="1:84" ht="16.5" customHeight="1">
      <c r="A230" s="90">
        <f>SUBTOTAL(103,$B$2:$B230)</f>
        <v>229</v>
      </c>
      <c r="B230" s="45" t="s">
        <v>932</v>
      </c>
      <c r="C230" s="203" t="s">
        <v>767</v>
      </c>
      <c r="D230" s="200" t="s">
        <v>9</v>
      </c>
      <c r="E230" s="188" t="s">
        <v>519</v>
      </c>
      <c r="F230" s="222" t="s">
        <v>113</v>
      </c>
      <c r="G230" s="219" t="str">
        <f>""</f>
        <v/>
      </c>
      <c r="H230" s="16" t="s">
        <v>2171</v>
      </c>
      <c r="I230" s="10"/>
      <c r="J230" s="8" t="s">
        <v>924</v>
      </c>
      <c r="K230" s="10"/>
      <c r="L230" s="10" t="s">
        <v>921</v>
      </c>
      <c r="M230" s="59"/>
      <c r="N230" s="59"/>
      <c r="O230" s="59"/>
      <c r="P230" s="155" t="s">
        <v>1408</v>
      </c>
      <c r="Q230" s="121" t="str">
        <f>""</f>
        <v/>
      </c>
      <c r="R230" s="60"/>
      <c r="S230" s="61"/>
      <c r="T230" s="147" t="str">
        <f>IF(MAX((AA230,AD230,AG230,AJ230,AM230,AP230))=AA230,"CDU",IF(MAX(AA230,AD230,AG230,AJ230,AM230,AP230)=AD230,"SPD",IF(MAX(AA230,AD230,AG230,AJ230,AM230,AP230)=AG230,"AfD",IF(MAX(AA230,AD230,AG230,AJ230,AM230,AP230)=AJ230,"Linke",IF(MAX(AA230,AD230,AG230,AJ230,AM230,AP230)=AM230,"Grüne","FDP")))))</f>
        <v>Grüne</v>
      </c>
      <c r="U230" s="148" t="str">
        <f>IF(LARGE((AA230,AD230,AG230,AJ230,AM230,AP230),2)=AA230,"CDU",IF(LARGE((AA230,AD230,AG230,AJ230,AM230,AP230),2)=AD230,"SPD",IF(LARGE((AA230,AD230,AG230,AJ230,AM230,AP230),2)=AG230,"AfD",IF(LARGE((AA230,AD230,AG230,AJ230,AM230,AP230),2)=AJ230,"Linke",IF(LARGE((AA230,AD230,AG230,AJ230,AM230,AP230),2)=AM230,"Grüne","FDP")))))</f>
        <v>SPD</v>
      </c>
      <c r="V230" s="148" t="str">
        <f>IF(LARGE((AA230,AD230,AG230,AJ230,AM230,AP230),3)=AA230,"CDU",IF(LARGE((AA230,AD230,AG230,AJ230,AM230,AP230),3)=AD230,"SPD",IF(LARGE((AA230,AD230,AG230,AJ230,AM230,AP230),3)=AG230,"AfD",IF(LARGE((AA230,AD230,AG230,AJ230,AM230,AP230),3)=AJ230,"Linke",IF(LARGE((AA230,AD230,AG230,AJ230,AM230,AP230),3)=AM230,"Grüne","FDP")))))</f>
        <v>CDU</v>
      </c>
      <c r="W230" s="148" t="str">
        <f>IF(LARGE((AA230,AD230,AG230,AJ230,AM230,AP230),4)=AA230,"CDU",IF(LARGE((AA230,AD230,AG230,AJ230,AM230,AP230),4)=AD230,"SPD",IF(LARGE((AA230,AD230,AG230,AJ230,AM230,AP230),4)=AG230,"AfD",IF(LARGE((AA230,AD230,AG230,AJ230,AM230,AP230),4)=AJ230,"Linke",IF(LARGE((AA230,AD230,AG230,AJ230,AM230,AP230),4)=AM230,"Grüne","FDP")))))</f>
        <v>FDP</v>
      </c>
      <c r="X230" s="149">
        <f>(LARGE((AA230,AD230,AG230,AJ230,AM230,AP230),1))-(LARGE((AA230,AD230,AG230,AJ230,AM230,AP230),2))</f>
        <v>1.1732116669382342E-3</v>
      </c>
      <c r="Y230" s="149">
        <f>(LARGE((AA230,AD230,AG230,AJ230,AM230,AP230),1))-(LARGE((AA230,AD230,AG230,AJ230,AM230,AP230),3))</f>
        <v>8.6632991146597393E-3</v>
      </c>
      <c r="Z230" s="234">
        <f>(LARGE((AA230,AD230,AG230,AJ230,AM230,AP230),1))-(LARGE((AA230,AD230,AG230,AJ230,AM230,AP230),4))</f>
        <v>0.12638639943512034</v>
      </c>
      <c r="AA230" s="236">
        <v>0.2437238607354299</v>
      </c>
      <c r="AB230" s="94">
        <v>0.22527704886035871</v>
      </c>
      <c r="AC230" s="95">
        <f>IF(Tabelle1[[#This Row],[CDU ES 2021]]="","",Tabelle1[[#This Row],[CDU ES 2021]]/Tabelle1[[#This Row],[CDU ZS 2021]])</f>
        <v>1.0818850032366401</v>
      </c>
      <c r="AD230" s="97">
        <v>0.2512139481831514</v>
      </c>
      <c r="AE230" s="97">
        <v>0.22576500184337794</v>
      </c>
      <c r="AF230" s="96">
        <f>IF(Tabelle1[[#This Row],[SPD ES 2021]]="","",Tabelle1[[#This Row],[SPD ES 2021]]/Tabelle1[[#This Row],[SPD ZS 2021]])</f>
        <v>1.1127231684804202</v>
      </c>
      <c r="AG230" s="99">
        <v>4.0454076367389062E-2</v>
      </c>
      <c r="AH230" s="99">
        <v>4.2018173537767559E-2</v>
      </c>
      <c r="AI230" s="98">
        <f>IF(Tabelle1[[#This Row],[AfD ES 2021]]="","",Tabelle1[[#This Row],[AfD ES 2021]]/Tabelle1[[#This Row],[AfD ZS 2021]])</f>
        <v>0.96277569825893017</v>
      </c>
      <c r="AJ230" s="100">
        <v>3.6255499429688774E-2</v>
      </c>
      <c r="AK230" s="100">
        <v>5.4357962308342909E-2</v>
      </c>
      <c r="AL230" s="101">
        <f>IF(Tabelle1[[#This Row],[Linke ES 2021]]="","",Tabelle1[[#This Row],[Linke ES 2021]]/Tabelle1[[#This Row],[Linke ZS 2021]])</f>
        <v>0.66697679401650878</v>
      </c>
      <c r="AM230" s="103">
        <v>0.25238715985008964</v>
      </c>
      <c r="AN230" s="103">
        <v>0.27202836633341287</v>
      </c>
      <c r="AO230" s="102">
        <f>IF(Tabelle1[[#This Row],[Grüne ES 2021]]="","",Tabelle1[[#This Row],[Grüne ES 2021]]/Tabelle1[[#This Row],[Grüne ZS 2021]])</f>
        <v>0.9277972119302812</v>
      </c>
      <c r="AP230" s="104">
        <v>0.1260007604149693</v>
      </c>
      <c r="AQ230" s="105">
        <v>0.11874606926763678</v>
      </c>
      <c r="AR230" s="215">
        <f>IF(Tabelle1[[#This Row],[FDP ES 2021]]="","",Tabelle1[[#This Row],[FDP ES 2021]]/Tabelle1[[#This Row],[FDP ZS 2021]])</f>
        <v>1.0610941582494109</v>
      </c>
      <c r="AS230" s="214">
        <v>2337.1</v>
      </c>
      <c r="AT230" s="186">
        <v>80289</v>
      </c>
      <c r="AU230" s="186">
        <v>23471</v>
      </c>
      <c r="AV230" s="186">
        <v>8.1</v>
      </c>
      <c r="AW230" s="186">
        <v>531.6</v>
      </c>
      <c r="AX230" s="186">
        <v>10</v>
      </c>
      <c r="AY230" s="187">
        <v>9.8000000000000007</v>
      </c>
      <c r="AZ230" s="115" t="s">
        <v>1601</v>
      </c>
      <c r="BA230" s="6"/>
      <c r="BB230" s="6"/>
      <c r="BC230" s="6"/>
      <c r="BD230" s="6"/>
      <c r="BE230" s="6"/>
      <c r="BF230" s="6"/>
      <c r="BG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</row>
    <row r="231" spans="1:84" ht="16.5" customHeight="1">
      <c r="A231" s="90">
        <f>SUBTOTAL(103,$B$2:$B231)</f>
        <v>230</v>
      </c>
      <c r="B231" s="48" t="s">
        <v>669</v>
      </c>
      <c r="C231" s="206" t="s">
        <v>1061</v>
      </c>
      <c r="D231" s="199" t="s">
        <v>9</v>
      </c>
      <c r="E231" s="189" t="s">
        <v>518</v>
      </c>
      <c r="F231" s="198" t="s">
        <v>114</v>
      </c>
      <c r="G231" s="219" t="str">
        <f>""</f>
        <v/>
      </c>
      <c r="H231" s="8"/>
      <c r="I231" s="8"/>
      <c r="J231" s="8" t="s">
        <v>927</v>
      </c>
      <c r="K231" s="11"/>
      <c r="L231" s="10" t="s">
        <v>922</v>
      </c>
      <c r="M231" s="53"/>
      <c r="N231" s="53"/>
      <c r="O231" s="9"/>
      <c r="P231" s="54"/>
      <c r="Q231" s="121" t="str">
        <f>""</f>
        <v/>
      </c>
      <c r="R231" s="55"/>
      <c r="S231" s="57"/>
      <c r="T231" s="147" t="str">
        <f>IF(MAX((AA231,AD231,AG231,AJ231,AM231,AP231))=AA231,"CDU",IF(MAX(AA231,AD231,AG231,AJ231,AM231,AP231)=AD231,"SPD",IF(MAX(AA231,AD231,AG231,AJ231,AM231,AP231)=AG231,"AfD",IF(MAX(AA231,AD231,AG231,AJ231,AM231,AP231)=AJ231,"Linke",IF(MAX(AA231,AD231,AG231,AJ231,AM231,AP231)=AM231,"Grüne","FDP")))))</f>
        <v>CDU</v>
      </c>
      <c r="U231" s="148" t="str">
        <f>IF(LARGE((AA231,AD231,AG231,AJ231,AM231,AP231),2)=AA231,"CDU",IF(LARGE((AA231,AD231,AG231,AJ231,AM231,AP231),2)=AD231,"SPD",IF(LARGE((AA231,AD231,AG231,AJ231,AM231,AP231),2)=AG231,"AfD",IF(LARGE((AA231,AD231,AG231,AJ231,AM231,AP231),2)=AJ231,"Linke",IF(LARGE((AA231,AD231,AG231,AJ231,AM231,AP231),2)=AM231,"Grüne","FDP")))))</f>
        <v>SPD</v>
      </c>
      <c r="V231" s="148" t="str">
        <f>IF(LARGE((AA231,AD231,AG231,AJ231,AM231,AP231),3)=AA231,"CDU",IF(LARGE((AA231,AD231,AG231,AJ231,AM231,AP231),3)=AD231,"SPD",IF(LARGE((AA231,AD231,AG231,AJ231,AM231,AP231),3)=AG231,"AfD",IF(LARGE((AA231,AD231,AG231,AJ231,AM231,AP231),3)=AJ231,"Linke",IF(LARGE((AA231,AD231,AG231,AJ231,AM231,AP231),3)=AM231,"Grüne","FDP")))))</f>
        <v>Grüne</v>
      </c>
      <c r="W231" s="148" t="str">
        <f>IF(LARGE((AA231,AD231,AG231,AJ231,AM231,AP231),4)=AA231,"CDU",IF(LARGE((AA231,AD231,AG231,AJ231,AM231,AP231),4)=AD231,"SPD",IF(LARGE((AA231,AD231,AG231,AJ231,AM231,AP231),4)=AG231,"AfD",IF(LARGE((AA231,AD231,AG231,AJ231,AM231,AP231),4)=AJ231,"Linke",IF(LARGE((AA231,AD231,AG231,AJ231,AM231,AP231),4)=AM231,"Grüne","FDP")))))</f>
        <v>FDP</v>
      </c>
      <c r="X231" s="148">
        <f>(LARGE((AA231,AD231,AG231,AJ231,AM231,AP231),1))-(LARGE((AA231,AD231,AG231,AJ231,AM231,AP231),2))</f>
        <v>4.0559673077129377E-2</v>
      </c>
      <c r="Y231" s="148">
        <f>(LARGE((AA231,AD231,AG231,AJ231,AM231,AP231),1))-(LARGE((AA231,AD231,AG231,AJ231,AM231,AP231),3))</f>
        <v>0.18505250286915581</v>
      </c>
      <c r="Z231" s="234">
        <f>(LARGE((AA231,AD231,AG231,AJ231,AM231,AP231),1))-(LARGE((AA231,AD231,AG231,AJ231,AM231,AP231),4))</f>
        <v>0.23689037143500696</v>
      </c>
      <c r="AA231" s="236">
        <v>0.32593609558847192</v>
      </c>
      <c r="AB231" s="94">
        <v>0.27552134629383807</v>
      </c>
      <c r="AC231" s="95">
        <f>IF(Tabelle1[[#This Row],[CDU ES 2021]]="","",Tabelle1[[#This Row],[CDU ES 2021]]/Tabelle1[[#This Row],[CDU ZS 2021]])</f>
        <v>1.1829794677355689</v>
      </c>
      <c r="AD231" s="97">
        <v>0.28537642251134254</v>
      </c>
      <c r="AE231" s="97">
        <v>0.26511047831113776</v>
      </c>
      <c r="AF231" s="96">
        <f>IF(Tabelle1[[#This Row],[SPD ES 2021]]="","",Tabelle1[[#This Row],[SPD ES 2021]]/Tabelle1[[#This Row],[SPD ZS 2021]])</f>
        <v>1.0764433919372298</v>
      </c>
      <c r="AG231" s="99">
        <v>6.9959134641167833E-2</v>
      </c>
      <c r="AH231" s="99">
        <v>7.2817196934012757E-2</v>
      </c>
      <c r="AI231" s="98">
        <f>IF(Tabelle1[[#This Row],[AfD ES 2021]]="","",Tabelle1[[#This Row],[AfD ES 2021]]/Tabelle1[[#This Row],[AfD ZS 2021]])</f>
        <v>0.96075017422828135</v>
      </c>
      <c r="AJ231" s="100">
        <v>3.3475271631289348E-2</v>
      </c>
      <c r="AK231" s="100">
        <v>3.4005266989251916E-2</v>
      </c>
      <c r="AL231" s="101">
        <f>IF(Tabelle1[[#This Row],[Linke ES 2021]]="","",Tabelle1[[#This Row],[Linke ES 2021]]/Tabelle1[[#This Row],[Linke ZS 2021]])</f>
        <v>0.98441431563733683</v>
      </c>
      <c r="AM231" s="103">
        <v>0.14088359271931611</v>
      </c>
      <c r="AN231" s="103">
        <v>0.15685886181646896</v>
      </c>
      <c r="AO231" s="102">
        <f>IF(Tabelle1[[#This Row],[Grüne ES 2021]]="","",Tabelle1[[#This Row],[Grüne ES 2021]]/Tabelle1[[#This Row],[Grüne ZS 2021]])</f>
        <v>0.89815513824239945</v>
      </c>
      <c r="AP231" s="104">
        <v>8.904572415346497E-2</v>
      </c>
      <c r="AQ231" s="105">
        <v>0.12376354215732455</v>
      </c>
      <c r="AR231" s="215">
        <f>IF(Tabelle1[[#This Row],[FDP ES 2021]]="","",Tabelle1[[#This Row],[FDP ES 2021]]/Tabelle1[[#This Row],[FDP ZS 2021]])</f>
        <v>0.71948267317909087</v>
      </c>
      <c r="AS231" s="214">
        <v>476.6</v>
      </c>
      <c r="AT231" s="186">
        <v>28026</v>
      </c>
      <c r="AU231" s="186">
        <v>24038</v>
      </c>
      <c r="AV231" s="186">
        <v>5.9</v>
      </c>
      <c r="AW231" s="186">
        <v>611.1</v>
      </c>
      <c r="AX231" s="186">
        <v>7.5</v>
      </c>
      <c r="AY231" s="187">
        <v>10.7</v>
      </c>
      <c r="AZ231" s="114" t="s">
        <v>1815</v>
      </c>
      <c r="BA231" s="6"/>
      <c r="BB231" s="6"/>
      <c r="BC231" s="6"/>
      <c r="BD231" s="6"/>
      <c r="BE231" s="6"/>
      <c r="BF231" s="6"/>
      <c r="BG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</row>
    <row r="232" spans="1:84" ht="16.5" customHeight="1">
      <c r="A232" s="90">
        <f>SUBTOTAL(103,$B$2:$B232)</f>
        <v>231</v>
      </c>
      <c r="B232" s="44" t="s">
        <v>697</v>
      </c>
      <c r="C232" s="201" t="s">
        <v>642</v>
      </c>
      <c r="D232" s="199" t="s">
        <v>9</v>
      </c>
      <c r="E232" s="190" t="s">
        <v>518</v>
      </c>
      <c r="F232" s="198" t="s">
        <v>114</v>
      </c>
      <c r="G232" s="219" t="str">
        <f>""</f>
        <v/>
      </c>
      <c r="H232" s="8"/>
      <c r="I232" s="8"/>
      <c r="J232" s="8" t="s">
        <v>924</v>
      </c>
      <c r="K232" s="8"/>
      <c r="L232" s="8" t="s">
        <v>922</v>
      </c>
      <c r="M232" s="53"/>
      <c r="N232" s="53"/>
      <c r="O232" s="9"/>
      <c r="P232" s="54"/>
      <c r="Q232" s="121" t="str">
        <f>""</f>
        <v/>
      </c>
      <c r="R232" s="55"/>
      <c r="S232" s="66" t="s">
        <v>631</v>
      </c>
      <c r="T232" s="147" t="str">
        <f>IF(MAX((AA232,AD232,AG232,AJ232,AM232,AP232))=AA232,"CDU",IF(MAX(AA232,AD232,AG232,AJ232,AM232,AP232)=AD232,"SPD",IF(MAX(AA232,AD232,AG232,AJ232,AM232,AP232)=AG232,"AfD",IF(MAX(AA232,AD232,AG232,AJ232,AM232,AP232)=AJ232,"Linke",IF(MAX(AA232,AD232,AG232,AJ232,AM232,AP232)=AM232,"Grüne","FDP")))))</f>
        <v>CDU</v>
      </c>
      <c r="U232" s="148" t="str">
        <f>IF(LARGE((AA232,AD232,AG232,AJ232,AM232,AP232),2)=AA232,"CDU",IF(LARGE((AA232,AD232,AG232,AJ232,AM232,AP232),2)=AD232,"SPD",IF(LARGE((AA232,AD232,AG232,AJ232,AM232,AP232),2)=AG232,"AfD",IF(LARGE((AA232,AD232,AG232,AJ232,AM232,AP232),2)=AJ232,"Linke",IF(LARGE((AA232,AD232,AG232,AJ232,AM232,AP232),2)=AM232,"Grüne","FDP")))))</f>
        <v>SPD</v>
      </c>
      <c r="V232" s="148" t="str">
        <f>IF(LARGE((AA232,AD232,AG232,AJ232,AM232,AP232),3)=AA232,"CDU",IF(LARGE((AA232,AD232,AG232,AJ232,AM232,AP232),3)=AD232,"SPD",IF(LARGE((AA232,AD232,AG232,AJ232,AM232,AP232),3)=AG232,"AfD",IF(LARGE((AA232,AD232,AG232,AJ232,AM232,AP232),3)=AJ232,"Linke",IF(LARGE((AA232,AD232,AG232,AJ232,AM232,AP232),3)=AM232,"Grüne","FDP")))))</f>
        <v>Grüne</v>
      </c>
      <c r="W232" s="148" t="str">
        <f>IF(LARGE((AA232,AD232,AG232,AJ232,AM232,AP232),4)=AA232,"CDU",IF(LARGE((AA232,AD232,AG232,AJ232,AM232,AP232),4)=AD232,"SPD",IF(LARGE((AA232,AD232,AG232,AJ232,AM232,AP232),4)=AG232,"AfD",IF(LARGE((AA232,AD232,AG232,AJ232,AM232,AP232),4)=AJ232,"Linke",IF(LARGE((AA232,AD232,AG232,AJ232,AM232,AP232),4)=AM232,"Grüne","FDP")))))</f>
        <v>FDP</v>
      </c>
      <c r="X232" s="148">
        <f>(LARGE((AA232,AD232,AG232,AJ232,AM232,AP232),1))-(LARGE((AA232,AD232,AG232,AJ232,AM232,AP232),2))</f>
        <v>4.0559673077129377E-2</v>
      </c>
      <c r="Y232" s="148">
        <f>(LARGE((AA232,AD232,AG232,AJ232,AM232,AP232),1))-(LARGE((AA232,AD232,AG232,AJ232,AM232,AP232),3))</f>
        <v>0.18505250286915581</v>
      </c>
      <c r="Z232" s="234">
        <f>(LARGE((AA232,AD232,AG232,AJ232,AM232,AP232),1))-(LARGE((AA232,AD232,AG232,AJ232,AM232,AP232),4))</f>
        <v>0.23689037143500696</v>
      </c>
      <c r="AA232" s="236">
        <v>0.32593609558847192</v>
      </c>
      <c r="AB232" s="94">
        <v>0.27552134629383807</v>
      </c>
      <c r="AC232" s="95">
        <f>IF(Tabelle1[[#This Row],[CDU ES 2021]]="","",Tabelle1[[#This Row],[CDU ES 2021]]/Tabelle1[[#This Row],[CDU ZS 2021]])</f>
        <v>1.1829794677355689</v>
      </c>
      <c r="AD232" s="97">
        <v>0.28537642251134254</v>
      </c>
      <c r="AE232" s="97">
        <v>0.26511047831113776</v>
      </c>
      <c r="AF232" s="96">
        <f>IF(Tabelle1[[#This Row],[SPD ES 2021]]="","",Tabelle1[[#This Row],[SPD ES 2021]]/Tabelle1[[#This Row],[SPD ZS 2021]])</f>
        <v>1.0764433919372298</v>
      </c>
      <c r="AG232" s="99">
        <v>6.9959134641167833E-2</v>
      </c>
      <c r="AH232" s="99">
        <v>7.2817196934012757E-2</v>
      </c>
      <c r="AI232" s="98">
        <f>IF(Tabelle1[[#This Row],[AfD ES 2021]]="","",Tabelle1[[#This Row],[AfD ES 2021]]/Tabelle1[[#This Row],[AfD ZS 2021]])</f>
        <v>0.96075017422828135</v>
      </c>
      <c r="AJ232" s="100">
        <v>3.3475271631289348E-2</v>
      </c>
      <c r="AK232" s="100">
        <v>3.4005266989251916E-2</v>
      </c>
      <c r="AL232" s="101">
        <f>IF(Tabelle1[[#This Row],[Linke ES 2021]]="","",Tabelle1[[#This Row],[Linke ES 2021]]/Tabelle1[[#This Row],[Linke ZS 2021]])</f>
        <v>0.98441431563733683</v>
      </c>
      <c r="AM232" s="103">
        <v>0.14088359271931611</v>
      </c>
      <c r="AN232" s="103">
        <v>0.15685886181646896</v>
      </c>
      <c r="AO232" s="102">
        <f>IF(Tabelle1[[#This Row],[Grüne ES 2021]]="","",Tabelle1[[#This Row],[Grüne ES 2021]]/Tabelle1[[#This Row],[Grüne ZS 2021]])</f>
        <v>0.89815513824239945</v>
      </c>
      <c r="AP232" s="104">
        <v>8.904572415346497E-2</v>
      </c>
      <c r="AQ232" s="105">
        <v>0.12376354215732455</v>
      </c>
      <c r="AR232" s="215">
        <f>IF(Tabelle1[[#This Row],[FDP ES 2021]]="","",Tabelle1[[#This Row],[FDP ES 2021]]/Tabelle1[[#This Row],[FDP ZS 2021]])</f>
        <v>0.71948267317909087</v>
      </c>
      <c r="AS232" s="214">
        <v>476.6</v>
      </c>
      <c r="AT232" s="186">
        <v>28026</v>
      </c>
      <c r="AU232" s="186">
        <v>24038</v>
      </c>
      <c r="AV232" s="186">
        <v>5.9</v>
      </c>
      <c r="AW232" s="186">
        <v>611.1</v>
      </c>
      <c r="AX232" s="186">
        <v>7.5</v>
      </c>
      <c r="AY232" s="187">
        <v>10.7</v>
      </c>
      <c r="AZ232" s="114" t="s">
        <v>2117</v>
      </c>
      <c r="BA232" s="6"/>
      <c r="BB232" s="6"/>
      <c r="BC232" s="6"/>
      <c r="BD232" s="6"/>
      <c r="BE232" s="6"/>
      <c r="BF232" s="6"/>
      <c r="BG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</row>
    <row r="233" spans="1:84" ht="16.5" customHeight="1">
      <c r="A233" s="90">
        <f>SUBTOTAL(103,$B$2:$B233)</f>
        <v>232</v>
      </c>
      <c r="B233" s="47" t="s">
        <v>751</v>
      </c>
      <c r="C233" s="205" t="s">
        <v>1062</v>
      </c>
      <c r="D233" s="199" t="s">
        <v>9</v>
      </c>
      <c r="E233" s="189" t="s">
        <v>517</v>
      </c>
      <c r="F233" s="222" t="s">
        <v>115</v>
      </c>
      <c r="G233" s="219" t="str">
        <f>""</f>
        <v/>
      </c>
      <c r="H233" s="8"/>
      <c r="I233" s="8"/>
      <c r="J233" s="8" t="s">
        <v>927</v>
      </c>
      <c r="K233" s="11"/>
      <c r="L233" s="11" t="s">
        <v>921</v>
      </c>
      <c r="M233" s="53"/>
      <c r="N233" s="53"/>
      <c r="O233" s="9"/>
      <c r="P233" s="54"/>
      <c r="Q233" s="121" t="str">
        <f>""</f>
        <v/>
      </c>
      <c r="R233" s="55"/>
      <c r="S233" s="57"/>
      <c r="T233" s="147" t="str">
        <f>IF(MAX((AA233,AD233,AG233,AJ233,AM233,AP233))=AA233,"CDU",IF(MAX(AA233,AD233,AG233,AJ233,AM233,AP233)=AD233,"SPD",IF(MAX(AA233,AD233,AG233,AJ233,AM233,AP233)=AG233,"AfD",IF(MAX(AA233,AD233,AG233,AJ233,AM233,AP233)=AJ233,"Linke",IF(MAX(AA233,AD233,AG233,AJ233,AM233,AP233)=AM233,"Grüne","FDP")))))</f>
        <v>CDU</v>
      </c>
      <c r="U233" s="148" t="str">
        <f>IF(LARGE((AA233,AD233,AG233,AJ233,AM233,AP233),2)=AA233,"CDU",IF(LARGE((AA233,AD233,AG233,AJ233,AM233,AP233),2)=AD233,"SPD",IF(LARGE((AA233,AD233,AG233,AJ233,AM233,AP233),2)=AG233,"AfD",IF(LARGE((AA233,AD233,AG233,AJ233,AM233,AP233),2)=AJ233,"Linke",IF(LARGE((AA233,AD233,AG233,AJ233,AM233,AP233),2)=AM233,"Grüne","FDP")))))</f>
        <v>SPD</v>
      </c>
      <c r="V233" s="148" t="str">
        <f>IF(LARGE((AA233,AD233,AG233,AJ233,AM233,AP233),3)=AA233,"CDU",IF(LARGE((AA233,AD233,AG233,AJ233,AM233,AP233),3)=AD233,"SPD",IF(LARGE((AA233,AD233,AG233,AJ233,AM233,AP233),3)=AG233,"AfD",IF(LARGE((AA233,AD233,AG233,AJ233,AM233,AP233),3)=AJ233,"Linke",IF(LARGE((AA233,AD233,AG233,AJ233,AM233,AP233),3)=AM233,"Grüne","FDP")))))</f>
        <v>Grüne</v>
      </c>
      <c r="W233" s="148" t="str">
        <f>IF(LARGE((AA233,AD233,AG233,AJ233,AM233,AP233),4)=AA233,"CDU",IF(LARGE((AA233,AD233,AG233,AJ233,AM233,AP233),4)=AD233,"SPD",IF(LARGE((AA233,AD233,AG233,AJ233,AM233,AP233),4)=AG233,"AfD",IF(LARGE((AA233,AD233,AG233,AJ233,AM233,AP233),4)=AJ233,"Linke",IF(LARGE((AA233,AD233,AG233,AJ233,AM233,AP233),4)=AM233,"Grüne","FDP")))))</f>
        <v>FDP</v>
      </c>
      <c r="X233" s="148">
        <f>(LARGE((AA233,AD233,AG233,AJ233,AM233,AP233),1))-(LARGE((AA233,AD233,AG233,AJ233,AM233,AP233),2))</f>
        <v>0.16621035820214461</v>
      </c>
      <c r="Y233" s="148">
        <f>(LARGE((AA233,AD233,AG233,AJ233,AM233,AP233),1))-(LARGE((AA233,AD233,AG233,AJ233,AM233,AP233),3))</f>
        <v>0.2463381245722108</v>
      </c>
      <c r="Z233" s="234">
        <f>(LARGE((AA233,AD233,AG233,AJ233,AM233,AP233),1))-(LARGE((AA233,AD233,AG233,AJ233,AM233,AP233),4))</f>
        <v>0.3207278120009126</v>
      </c>
      <c r="AA233" s="236">
        <v>0.40009126169290438</v>
      </c>
      <c r="AB233" s="94">
        <v>0.29526111468980337</v>
      </c>
      <c r="AC233" s="95">
        <f>IF(Tabelle1[[#This Row],[CDU ES 2021]]="","",Tabelle1[[#This Row],[CDU ES 2021]]/Tabelle1[[#This Row],[CDU ZS 2021]])</f>
        <v>1.3550421704301763</v>
      </c>
      <c r="AD233" s="97">
        <v>0.23388090349075977</v>
      </c>
      <c r="AE233" s="97">
        <v>0.2380159730020921</v>
      </c>
      <c r="AF233" s="96">
        <f>IF(Tabelle1[[#This Row],[SPD ES 2021]]="","",Tabelle1[[#This Row],[SPD ES 2021]]/Tabelle1[[#This Row],[SPD ZS 2021]])</f>
        <v>0.98262692432286469</v>
      </c>
      <c r="AG233" s="99">
        <v>5.9234542550764317E-2</v>
      </c>
      <c r="AH233" s="99">
        <v>6.0146732717291547E-2</v>
      </c>
      <c r="AI233" s="98">
        <f>IF(Tabelle1[[#This Row],[AfD ES 2021]]="","",Tabelle1[[#This Row],[AfD ES 2021]]/Tabelle1[[#This Row],[AfD ZS 2021]])</f>
        <v>0.98483391989362401</v>
      </c>
      <c r="AJ233" s="100">
        <v>2.6277663700661646E-2</v>
      </c>
      <c r="AK233" s="100">
        <v>3.2419151640909583E-2</v>
      </c>
      <c r="AL233" s="101">
        <f>IF(Tabelle1[[#This Row],[Linke ES 2021]]="","",Tabelle1[[#This Row],[Linke ES 2021]]/Tabelle1[[#This Row],[Linke ZS 2021]])</f>
        <v>0.81055988113834476</v>
      </c>
      <c r="AM233" s="103">
        <v>0.15375313712069358</v>
      </c>
      <c r="AN233" s="103">
        <v>0.17687164022551463</v>
      </c>
      <c r="AO233" s="102">
        <f>IF(Tabelle1[[#This Row],[Grüne ES 2021]]="","",Tabelle1[[#This Row],[Grüne ES 2021]]/Tabelle1[[#This Row],[Grüne ZS 2021]])</f>
        <v>0.86929219927318746</v>
      </c>
      <c r="AP233" s="104">
        <v>7.9363449691991786E-2</v>
      </c>
      <c r="AQ233" s="105">
        <v>0.13359289936780658</v>
      </c>
      <c r="AR233" s="215">
        <f>IF(Tabelle1[[#This Row],[FDP ES 2021]]="","",Tabelle1[[#This Row],[FDP ES 2021]]/Tabelle1[[#This Row],[FDP ZS 2021]])</f>
        <v>0.59406937095877499</v>
      </c>
      <c r="AS233" s="214">
        <v>580.4</v>
      </c>
      <c r="AT233" s="186">
        <v>28026</v>
      </c>
      <c r="AU233" s="186">
        <v>24038</v>
      </c>
      <c r="AV233" s="186">
        <v>5.9</v>
      </c>
      <c r="AW233" s="186">
        <v>611.1</v>
      </c>
      <c r="AX233" s="186">
        <v>7.4</v>
      </c>
      <c r="AY233" s="187">
        <v>12.1</v>
      </c>
      <c r="AZ233" s="114" t="s">
        <v>2128</v>
      </c>
      <c r="BA233" s="6"/>
      <c r="BB233" s="6"/>
      <c r="BC233" s="6"/>
      <c r="BD233" s="6"/>
      <c r="BE233" s="6"/>
      <c r="BF233" s="6"/>
      <c r="BG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</row>
    <row r="234" spans="1:84" ht="16.5" customHeight="1">
      <c r="A234" s="90">
        <f>SUBTOTAL(103,$B$2:$B234)</f>
        <v>233</v>
      </c>
      <c r="B234" s="44" t="s">
        <v>697</v>
      </c>
      <c r="C234" s="201" t="s">
        <v>1365</v>
      </c>
      <c r="D234" s="200" t="s">
        <v>9</v>
      </c>
      <c r="E234" s="188" t="s">
        <v>517</v>
      </c>
      <c r="F234" s="222" t="s">
        <v>115</v>
      </c>
      <c r="G234" s="219" t="str">
        <f>""</f>
        <v/>
      </c>
      <c r="H234" s="10"/>
      <c r="I234" s="10"/>
      <c r="J234" s="8" t="s">
        <v>924</v>
      </c>
      <c r="K234" s="10"/>
      <c r="L234" s="10" t="s">
        <v>922</v>
      </c>
      <c r="M234" s="67"/>
      <c r="N234" s="67"/>
      <c r="O234" s="59"/>
      <c r="P234" s="83"/>
      <c r="Q234" s="121" t="str">
        <f>""</f>
        <v/>
      </c>
      <c r="R234" s="60"/>
      <c r="S234" s="78" t="s">
        <v>615</v>
      </c>
      <c r="T234" s="147" t="str">
        <f>IF(MAX((AA234,AD234,AG234,AJ234,AM234,AP234))=AA234,"CDU",IF(MAX(AA234,AD234,AG234,AJ234,AM234,AP234)=AD234,"SPD",IF(MAX(AA234,AD234,AG234,AJ234,AM234,AP234)=AG234,"AfD",IF(MAX(AA234,AD234,AG234,AJ234,AM234,AP234)=AJ234,"Linke",IF(MAX(AA234,AD234,AG234,AJ234,AM234,AP234)=AM234,"Grüne","FDP")))))</f>
        <v>CDU</v>
      </c>
      <c r="U234" s="148" t="str">
        <f>IF(LARGE((AA234,AD234,AG234,AJ234,AM234,AP234),2)=AA234,"CDU",IF(LARGE((AA234,AD234,AG234,AJ234,AM234,AP234),2)=AD234,"SPD",IF(LARGE((AA234,AD234,AG234,AJ234,AM234,AP234),2)=AG234,"AfD",IF(LARGE((AA234,AD234,AG234,AJ234,AM234,AP234),2)=AJ234,"Linke",IF(LARGE((AA234,AD234,AG234,AJ234,AM234,AP234),2)=AM234,"Grüne","FDP")))))</f>
        <v>SPD</v>
      </c>
      <c r="V234" s="148" t="str">
        <f>IF(LARGE((AA234,AD234,AG234,AJ234,AM234,AP234),3)=AA234,"CDU",IF(LARGE((AA234,AD234,AG234,AJ234,AM234,AP234),3)=AD234,"SPD",IF(LARGE((AA234,AD234,AG234,AJ234,AM234,AP234),3)=AG234,"AfD",IF(LARGE((AA234,AD234,AG234,AJ234,AM234,AP234),3)=AJ234,"Linke",IF(LARGE((AA234,AD234,AG234,AJ234,AM234,AP234),3)=AM234,"Grüne","FDP")))))</f>
        <v>Grüne</v>
      </c>
      <c r="W234" s="148" t="str">
        <f>IF(LARGE((AA234,AD234,AG234,AJ234,AM234,AP234),4)=AA234,"CDU",IF(LARGE((AA234,AD234,AG234,AJ234,AM234,AP234),4)=AD234,"SPD",IF(LARGE((AA234,AD234,AG234,AJ234,AM234,AP234),4)=AG234,"AfD",IF(LARGE((AA234,AD234,AG234,AJ234,AM234,AP234),4)=AJ234,"Linke",IF(LARGE((AA234,AD234,AG234,AJ234,AM234,AP234),4)=AM234,"Grüne","FDP")))))</f>
        <v>FDP</v>
      </c>
      <c r="X234" s="148">
        <f>(LARGE((AA234,AD234,AG234,AJ234,AM234,AP234),1))-(LARGE((AA234,AD234,AG234,AJ234,AM234,AP234),2))</f>
        <v>0.16621035820214461</v>
      </c>
      <c r="Y234" s="148">
        <f>(LARGE((AA234,AD234,AG234,AJ234,AM234,AP234),1))-(LARGE((AA234,AD234,AG234,AJ234,AM234,AP234),3))</f>
        <v>0.2463381245722108</v>
      </c>
      <c r="Z234" s="234">
        <f>(LARGE((AA234,AD234,AG234,AJ234,AM234,AP234),1))-(LARGE((AA234,AD234,AG234,AJ234,AM234,AP234),4))</f>
        <v>0.3207278120009126</v>
      </c>
      <c r="AA234" s="236">
        <v>0.40009126169290438</v>
      </c>
      <c r="AB234" s="94">
        <v>0.29526111468980337</v>
      </c>
      <c r="AC234" s="95">
        <f>IF(Tabelle1[[#This Row],[CDU ES 2021]]="","",Tabelle1[[#This Row],[CDU ES 2021]]/Tabelle1[[#This Row],[CDU ZS 2021]])</f>
        <v>1.3550421704301763</v>
      </c>
      <c r="AD234" s="97">
        <v>0.23388090349075977</v>
      </c>
      <c r="AE234" s="97">
        <v>0.2380159730020921</v>
      </c>
      <c r="AF234" s="96">
        <f>IF(Tabelle1[[#This Row],[SPD ES 2021]]="","",Tabelle1[[#This Row],[SPD ES 2021]]/Tabelle1[[#This Row],[SPD ZS 2021]])</f>
        <v>0.98262692432286469</v>
      </c>
      <c r="AG234" s="99">
        <v>5.9234542550764317E-2</v>
      </c>
      <c r="AH234" s="99">
        <v>6.0146732717291547E-2</v>
      </c>
      <c r="AI234" s="98">
        <f>IF(Tabelle1[[#This Row],[AfD ES 2021]]="","",Tabelle1[[#This Row],[AfD ES 2021]]/Tabelle1[[#This Row],[AfD ZS 2021]])</f>
        <v>0.98483391989362401</v>
      </c>
      <c r="AJ234" s="100">
        <v>2.6277663700661646E-2</v>
      </c>
      <c r="AK234" s="100">
        <v>3.2419151640909583E-2</v>
      </c>
      <c r="AL234" s="101">
        <f>IF(Tabelle1[[#This Row],[Linke ES 2021]]="","",Tabelle1[[#This Row],[Linke ES 2021]]/Tabelle1[[#This Row],[Linke ZS 2021]])</f>
        <v>0.81055988113834476</v>
      </c>
      <c r="AM234" s="103">
        <v>0.15375313712069358</v>
      </c>
      <c r="AN234" s="103">
        <v>0.17687164022551463</v>
      </c>
      <c r="AO234" s="102">
        <f>IF(Tabelle1[[#This Row],[Grüne ES 2021]]="","",Tabelle1[[#This Row],[Grüne ES 2021]]/Tabelle1[[#This Row],[Grüne ZS 2021]])</f>
        <v>0.86929219927318746</v>
      </c>
      <c r="AP234" s="104">
        <v>7.9363449691991786E-2</v>
      </c>
      <c r="AQ234" s="105">
        <v>0.13359289936780658</v>
      </c>
      <c r="AR234" s="215">
        <f>IF(Tabelle1[[#This Row],[FDP ES 2021]]="","",Tabelle1[[#This Row],[FDP ES 2021]]/Tabelle1[[#This Row],[FDP ZS 2021]])</f>
        <v>0.59406937095877499</v>
      </c>
      <c r="AS234" s="214">
        <v>580.4</v>
      </c>
      <c r="AT234" s="186">
        <v>28026</v>
      </c>
      <c r="AU234" s="186">
        <v>24038</v>
      </c>
      <c r="AV234" s="186">
        <v>5.9</v>
      </c>
      <c r="AW234" s="186">
        <v>611.1</v>
      </c>
      <c r="AX234" s="186">
        <v>7.4</v>
      </c>
      <c r="AY234" s="187">
        <v>12.1</v>
      </c>
      <c r="AZ234" s="114" t="s">
        <v>2010</v>
      </c>
      <c r="BA234" s="6"/>
      <c r="BB234" s="6"/>
      <c r="BC234" s="6"/>
      <c r="BD234" s="6"/>
      <c r="BE234" s="6"/>
      <c r="BF234" s="6"/>
      <c r="BG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</row>
    <row r="235" spans="1:84" ht="16.5" customHeight="1">
      <c r="A235" s="90">
        <f>SUBTOTAL(103,$B$2:$B235)</f>
        <v>234</v>
      </c>
      <c r="B235" s="46" t="s">
        <v>930</v>
      </c>
      <c r="C235" s="204" t="s">
        <v>1063</v>
      </c>
      <c r="D235" s="199" t="s">
        <v>9</v>
      </c>
      <c r="E235" s="189" t="s">
        <v>517</v>
      </c>
      <c r="F235" s="222" t="s">
        <v>115</v>
      </c>
      <c r="G235" s="219" t="str">
        <f>""</f>
        <v/>
      </c>
      <c r="H235" s="8"/>
      <c r="I235" s="8"/>
      <c r="J235" s="8" t="s">
        <v>927</v>
      </c>
      <c r="K235" s="11"/>
      <c r="L235" s="11" t="s">
        <v>922</v>
      </c>
      <c r="M235" s="53"/>
      <c r="N235" s="53"/>
      <c r="O235" s="9"/>
      <c r="P235" s="54"/>
      <c r="Q235" s="121" t="str">
        <f>""</f>
        <v/>
      </c>
      <c r="R235" s="55"/>
      <c r="S235" s="57"/>
      <c r="T235" s="147" t="str">
        <f>IF(MAX((AA235,AD235,AG235,AJ235,AM235,AP235))=AA235,"CDU",IF(MAX(AA235,AD235,AG235,AJ235,AM235,AP235)=AD235,"SPD",IF(MAX(AA235,AD235,AG235,AJ235,AM235,AP235)=AG235,"AfD",IF(MAX(AA235,AD235,AG235,AJ235,AM235,AP235)=AJ235,"Linke",IF(MAX(AA235,AD235,AG235,AJ235,AM235,AP235)=AM235,"Grüne","FDP")))))</f>
        <v>CDU</v>
      </c>
      <c r="U235" s="148" t="str">
        <f>IF(LARGE((AA235,AD235,AG235,AJ235,AM235,AP235),2)=AA235,"CDU",IF(LARGE((AA235,AD235,AG235,AJ235,AM235,AP235),2)=AD235,"SPD",IF(LARGE((AA235,AD235,AG235,AJ235,AM235,AP235),2)=AG235,"AfD",IF(LARGE((AA235,AD235,AG235,AJ235,AM235,AP235),2)=AJ235,"Linke",IF(LARGE((AA235,AD235,AG235,AJ235,AM235,AP235),2)=AM235,"Grüne","FDP")))))</f>
        <v>SPD</v>
      </c>
      <c r="V235" s="148" t="str">
        <f>IF(LARGE((AA235,AD235,AG235,AJ235,AM235,AP235),3)=AA235,"CDU",IF(LARGE((AA235,AD235,AG235,AJ235,AM235,AP235),3)=AD235,"SPD",IF(LARGE((AA235,AD235,AG235,AJ235,AM235,AP235),3)=AG235,"AfD",IF(LARGE((AA235,AD235,AG235,AJ235,AM235,AP235),3)=AJ235,"Linke",IF(LARGE((AA235,AD235,AG235,AJ235,AM235,AP235),3)=AM235,"Grüne","FDP")))))</f>
        <v>Grüne</v>
      </c>
      <c r="W235" s="148" t="str">
        <f>IF(LARGE((AA235,AD235,AG235,AJ235,AM235,AP235),4)=AA235,"CDU",IF(LARGE((AA235,AD235,AG235,AJ235,AM235,AP235),4)=AD235,"SPD",IF(LARGE((AA235,AD235,AG235,AJ235,AM235,AP235),4)=AG235,"AfD",IF(LARGE((AA235,AD235,AG235,AJ235,AM235,AP235),4)=AJ235,"Linke",IF(LARGE((AA235,AD235,AG235,AJ235,AM235,AP235),4)=AM235,"Grüne","FDP")))))</f>
        <v>FDP</v>
      </c>
      <c r="X235" s="148">
        <f>(LARGE((AA235,AD235,AG235,AJ235,AM235,AP235),1))-(LARGE((AA235,AD235,AG235,AJ235,AM235,AP235),2))</f>
        <v>0.166210358202144</v>
      </c>
      <c r="Y235" s="148">
        <f>(LARGE((AA235,AD235,AG235,AJ235,AM235,AP235),1))-(LARGE((AA235,AD235,AG235,AJ235,AM235,AP235),3))</f>
        <v>0.24633812457220999</v>
      </c>
      <c r="Z235" s="234">
        <f>(LARGE((AA235,AD235,AG235,AJ235,AM235,AP235),1))-(LARGE((AA235,AD235,AG235,AJ235,AM235,AP235),4))</f>
        <v>0.32072781200091216</v>
      </c>
      <c r="AA235" s="236">
        <v>0.40009126169290399</v>
      </c>
      <c r="AB235" s="94">
        <v>0.29526111468980298</v>
      </c>
      <c r="AC235" s="95">
        <f>IF(Tabelle1[[#This Row],[CDU ES 2021]]="","",Tabelle1[[#This Row],[CDU ES 2021]]/Tabelle1[[#This Row],[CDU ZS 2021]])</f>
        <v>1.3550421704301767</v>
      </c>
      <c r="AD235" s="97">
        <v>0.23388090349075999</v>
      </c>
      <c r="AE235" s="97">
        <v>0.23801597300209201</v>
      </c>
      <c r="AF235" s="96">
        <f>IF(Tabelle1[[#This Row],[SPD ES 2021]]="","",Tabelle1[[#This Row],[SPD ES 2021]]/Tabelle1[[#This Row],[SPD ZS 2021]])</f>
        <v>0.98262692432286602</v>
      </c>
      <c r="AG235" s="99">
        <v>5.9234542550764303E-2</v>
      </c>
      <c r="AH235" s="99">
        <v>6.0146732717291498E-2</v>
      </c>
      <c r="AI235" s="98">
        <f>IF(Tabelle1[[#This Row],[AfD ES 2021]]="","",Tabelle1[[#This Row],[AfD ES 2021]]/Tabelle1[[#This Row],[AfD ZS 2021]])</f>
        <v>0.98483391989362457</v>
      </c>
      <c r="AJ235" s="100">
        <v>2.6277663700661601E-2</v>
      </c>
      <c r="AK235" s="100">
        <v>3.2419151640909603E-2</v>
      </c>
      <c r="AL235" s="101">
        <f>IF(Tabelle1[[#This Row],[Linke ES 2021]]="","",Tabelle1[[#This Row],[Linke ES 2021]]/Tabelle1[[#This Row],[Linke ZS 2021]])</f>
        <v>0.81055988113834287</v>
      </c>
      <c r="AM235" s="103">
        <v>0.15375313712069399</v>
      </c>
      <c r="AN235" s="103">
        <v>0.17687164022551499</v>
      </c>
      <c r="AO235" s="102">
        <f>IF(Tabelle1[[#This Row],[Grüne ES 2021]]="","",Tabelle1[[#This Row],[Grüne ES 2021]]/Tabelle1[[#This Row],[Grüne ZS 2021]])</f>
        <v>0.86929219927318802</v>
      </c>
      <c r="AP235" s="104">
        <v>7.93634496919918E-2</v>
      </c>
      <c r="AQ235" s="105">
        <v>0.13359289936780699</v>
      </c>
      <c r="AR235" s="215">
        <f>IF(Tabelle1[[#This Row],[FDP ES 2021]]="","",Tabelle1[[#This Row],[FDP ES 2021]]/Tabelle1[[#This Row],[FDP ZS 2021]])</f>
        <v>0.59406937095877321</v>
      </c>
      <c r="AS235" s="214">
        <v>580.4</v>
      </c>
      <c r="AT235" s="186">
        <v>28026</v>
      </c>
      <c r="AU235" s="186">
        <v>24038</v>
      </c>
      <c r="AV235" s="186">
        <v>5.9</v>
      </c>
      <c r="AW235" s="186">
        <v>611.1</v>
      </c>
      <c r="AX235" s="186">
        <v>7.4</v>
      </c>
      <c r="AY235" s="187">
        <v>12.1</v>
      </c>
      <c r="AZ235" s="114" t="s">
        <v>2110</v>
      </c>
      <c r="BA235" s="6"/>
      <c r="BB235" s="6"/>
      <c r="BC235" s="6"/>
      <c r="BD235" s="6"/>
      <c r="BE235" s="6"/>
      <c r="BF235" s="6"/>
      <c r="BG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</row>
    <row r="236" spans="1:84" ht="16.5" customHeight="1">
      <c r="A236" s="90">
        <f>SUBTOTAL(103,$B$2:$B236)</f>
        <v>235</v>
      </c>
      <c r="B236" s="44" t="s">
        <v>697</v>
      </c>
      <c r="C236" s="201" t="s">
        <v>649</v>
      </c>
      <c r="D236" s="199" t="s">
        <v>9</v>
      </c>
      <c r="E236" s="190" t="s">
        <v>516</v>
      </c>
      <c r="F236" s="198" t="s">
        <v>116</v>
      </c>
      <c r="G236" s="219" t="str">
        <f>""</f>
        <v/>
      </c>
      <c r="H236" s="13" t="s">
        <v>2187</v>
      </c>
      <c r="I236" s="8"/>
      <c r="J236" s="8" t="s">
        <v>924</v>
      </c>
      <c r="K236" s="8"/>
      <c r="L236" s="10" t="s">
        <v>922</v>
      </c>
      <c r="M236" s="53"/>
      <c r="N236" s="53"/>
      <c r="O236" s="9"/>
      <c r="P236" s="54"/>
      <c r="Q236" s="121" t="str">
        <f>""</f>
        <v/>
      </c>
      <c r="R236" s="55"/>
      <c r="S236" s="57"/>
      <c r="T236" s="147" t="str">
        <f>IF(MAX((AA236,AD236,AG236,AJ236,AM236,AP236))=AA236,"CDU",IF(MAX(AA236,AD236,AG236,AJ236,AM236,AP236)=AD236,"SPD",IF(MAX(AA236,AD236,AG236,AJ236,AM236,AP236)=AG236,"AfD",IF(MAX(AA236,AD236,AG236,AJ236,AM236,AP236)=AJ236,"Linke",IF(MAX(AA236,AD236,AG236,AJ236,AM236,AP236)=AM236,"Grüne","FDP")))))</f>
        <v>CDU</v>
      </c>
      <c r="U236" s="148" t="str">
        <f>IF(LARGE((AA236,AD236,AG236,AJ236,AM236,AP236),2)=AA236,"CDU",IF(LARGE((AA236,AD236,AG236,AJ236,AM236,AP236),2)=AD236,"SPD",IF(LARGE((AA236,AD236,AG236,AJ236,AM236,AP236),2)=AG236,"AfD",IF(LARGE((AA236,AD236,AG236,AJ236,AM236,AP236),2)=AJ236,"Linke",IF(LARGE((AA236,AD236,AG236,AJ236,AM236,AP236),2)=AM236,"Grüne","FDP")))))</f>
        <v>SPD</v>
      </c>
      <c r="V236" s="148" t="str">
        <f>IF(LARGE((AA236,AD236,AG236,AJ236,AM236,AP236),3)=AA236,"CDU",IF(LARGE((AA236,AD236,AG236,AJ236,AM236,AP236),3)=AD236,"SPD",IF(LARGE((AA236,AD236,AG236,AJ236,AM236,AP236),3)=AG236,"AfD",IF(LARGE((AA236,AD236,AG236,AJ236,AM236,AP236),3)=AJ236,"Linke",IF(LARGE((AA236,AD236,AG236,AJ236,AM236,AP236),3)=AM236,"Grüne","FDP")))))</f>
        <v>Grüne</v>
      </c>
      <c r="W236" s="148" t="str">
        <f>IF(LARGE((AA236,AD236,AG236,AJ236,AM236,AP236),4)=AA236,"CDU",IF(LARGE((AA236,AD236,AG236,AJ236,AM236,AP236),4)=AD236,"SPD",IF(LARGE((AA236,AD236,AG236,AJ236,AM236,AP236),4)=AG236,"AfD",IF(LARGE((AA236,AD236,AG236,AJ236,AM236,AP236),4)=AJ236,"Linke",IF(LARGE((AA236,AD236,AG236,AJ236,AM236,AP236),4)=AM236,"Grüne","FDP")))))</f>
        <v>FDP</v>
      </c>
      <c r="X236" s="148">
        <f>(LARGE((AA236,AD236,AG236,AJ236,AM236,AP236),1))-(LARGE((AA236,AD236,AG236,AJ236,AM236,AP236),2))</f>
        <v>7.1264991451481685E-2</v>
      </c>
      <c r="Y236" s="148">
        <f>(LARGE((AA236,AD236,AG236,AJ236,AM236,AP236),1))-(LARGE((AA236,AD236,AG236,AJ236,AM236,AP236),3))</f>
        <v>0.21918274902685689</v>
      </c>
      <c r="Z236" s="234">
        <f>(LARGE((AA236,AD236,AG236,AJ236,AM236,AP236),1))-(LARGE((AA236,AD236,AG236,AJ236,AM236,AP236),4))</f>
        <v>0.24050041953983109</v>
      </c>
      <c r="AA236" s="236">
        <v>0.33914590522816029</v>
      </c>
      <c r="AB236" s="94">
        <v>0.2774115482057552</v>
      </c>
      <c r="AC236" s="95">
        <f>IF(Tabelle1[[#This Row],[CDU ES 2021]]="","",Tabelle1[[#This Row],[CDU ES 2021]]/Tabelle1[[#This Row],[CDU ZS 2021]])</f>
        <v>1.222537084060455</v>
      </c>
      <c r="AD236" s="97">
        <v>0.26788091377667861</v>
      </c>
      <c r="AE236" s="97">
        <v>0.26729646949090591</v>
      </c>
      <c r="AF236" s="96">
        <f>IF(Tabelle1[[#This Row],[SPD ES 2021]]="","",Tabelle1[[#This Row],[SPD ES 2021]]/Tabelle1[[#This Row],[SPD ZS 2021]])</f>
        <v>1.0021865020772098</v>
      </c>
      <c r="AG236" s="99">
        <v>9.5080974341827176E-2</v>
      </c>
      <c r="AH236" s="99">
        <v>9.586321640596443E-2</v>
      </c>
      <c r="AI236" s="98">
        <f>IF(Tabelle1[[#This Row],[AfD ES 2021]]="","",Tabelle1[[#This Row],[AfD ES 2021]]/Tabelle1[[#This Row],[AfD ZS 2021]])</f>
        <v>0.99184001858622617</v>
      </c>
      <c r="AJ236" s="100">
        <v>2.8938785037884763E-2</v>
      </c>
      <c r="AK236" s="100">
        <v>3.2475389792908732E-2</v>
      </c>
      <c r="AL236" s="101">
        <f>IF(Tabelle1[[#This Row],[Linke ES 2021]]="","",Tabelle1[[#This Row],[Linke ES 2021]]/Tabelle1[[#This Row],[Linke ZS 2021]])</f>
        <v>0.89109892821683034</v>
      </c>
      <c r="AM236" s="103">
        <v>0.11996315620130341</v>
      </c>
      <c r="AN236" s="103">
        <v>0.12578620315867753</v>
      </c>
      <c r="AO236" s="102">
        <f>IF(Tabelle1[[#This Row],[Grüne ES 2021]]="","",Tabelle1[[#This Row],[Grüne ES 2021]]/Tabelle1[[#This Row],[Grüne ZS 2021]])</f>
        <v>0.95370679127639757</v>
      </c>
      <c r="AP236" s="104">
        <v>9.8645485688329218E-2</v>
      </c>
      <c r="AQ236" s="105">
        <v>0.12475893971287041</v>
      </c>
      <c r="AR236" s="215">
        <f>IF(Tabelle1[[#This Row],[FDP ES 2021]]="","",Tabelle1[[#This Row],[FDP ES 2021]]/Tabelle1[[#This Row],[FDP ZS 2021]])</f>
        <v>0.79068871469539048</v>
      </c>
      <c r="AS236" s="214">
        <v>296.10000000000002</v>
      </c>
      <c r="AT236" s="186">
        <v>36181</v>
      </c>
      <c r="AU236" s="186">
        <v>23194</v>
      </c>
      <c r="AV236" s="186">
        <v>6.1</v>
      </c>
      <c r="AW236" s="186">
        <v>653.1</v>
      </c>
      <c r="AX236" s="186">
        <v>7.7</v>
      </c>
      <c r="AY236" s="187">
        <v>11.4</v>
      </c>
      <c r="AZ236" s="114" t="s">
        <v>1726</v>
      </c>
      <c r="BA236" s="6"/>
      <c r="BB236" s="6"/>
      <c r="BC236" s="6"/>
      <c r="BD236" s="6"/>
      <c r="BE236" s="6"/>
      <c r="BF236" s="6"/>
      <c r="BG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</row>
    <row r="237" spans="1:84" ht="16.5" customHeight="1">
      <c r="A237" s="90">
        <f>SUBTOTAL(103,$B$2:$B237)</f>
        <v>236</v>
      </c>
      <c r="B237" s="45" t="s">
        <v>932</v>
      </c>
      <c r="C237" s="203" t="s">
        <v>1064</v>
      </c>
      <c r="D237" s="199" t="s">
        <v>9</v>
      </c>
      <c r="E237" s="189" t="s">
        <v>516</v>
      </c>
      <c r="F237" s="198" t="s">
        <v>116</v>
      </c>
      <c r="G237" s="219" t="str">
        <f>""</f>
        <v/>
      </c>
      <c r="H237" s="16" t="s">
        <v>2187</v>
      </c>
      <c r="I237" s="8"/>
      <c r="J237" s="8" t="s">
        <v>927</v>
      </c>
      <c r="K237" s="11"/>
      <c r="L237" s="11" t="s">
        <v>921</v>
      </c>
      <c r="M237" s="53"/>
      <c r="N237" s="53"/>
      <c r="O237" s="9"/>
      <c r="P237" s="54"/>
      <c r="Q237" s="121" t="str">
        <f>""</f>
        <v/>
      </c>
      <c r="R237" s="55"/>
      <c r="S237" s="57"/>
      <c r="T237" s="147" t="str">
        <f>IF(MAX((AA237,AD237,AG237,AJ237,AM237,AP237))=AA237,"CDU",IF(MAX(AA237,AD237,AG237,AJ237,AM237,AP237)=AD237,"SPD",IF(MAX(AA237,AD237,AG237,AJ237,AM237,AP237)=AG237,"AfD",IF(MAX(AA237,AD237,AG237,AJ237,AM237,AP237)=AJ237,"Linke",IF(MAX(AA237,AD237,AG237,AJ237,AM237,AP237)=AM237,"Grüne","FDP")))))</f>
        <v>CDU</v>
      </c>
      <c r="U237" s="148" t="str">
        <f>IF(LARGE((AA237,AD237,AG237,AJ237,AM237,AP237),2)=AA237,"CDU",IF(LARGE((AA237,AD237,AG237,AJ237,AM237,AP237),2)=AD237,"SPD",IF(LARGE((AA237,AD237,AG237,AJ237,AM237,AP237),2)=AG237,"AfD",IF(LARGE((AA237,AD237,AG237,AJ237,AM237,AP237),2)=AJ237,"Linke",IF(LARGE((AA237,AD237,AG237,AJ237,AM237,AP237),2)=AM237,"Grüne","FDP")))))</f>
        <v>SPD</v>
      </c>
      <c r="V237" s="148" t="str">
        <f>IF(LARGE((AA237,AD237,AG237,AJ237,AM237,AP237),3)=AA237,"CDU",IF(LARGE((AA237,AD237,AG237,AJ237,AM237,AP237),3)=AD237,"SPD",IF(LARGE((AA237,AD237,AG237,AJ237,AM237,AP237),3)=AG237,"AfD",IF(LARGE((AA237,AD237,AG237,AJ237,AM237,AP237),3)=AJ237,"Linke",IF(LARGE((AA237,AD237,AG237,AJ237,AM237,AP237),3)=AM237,"Grüne","FDP")))))</f>
        <v>Grüne</v>
      </c>
      <c r="W237" s="148" t="str">
        <f>IF(LARGE((AA237,AD237,AG237,AJ237,AM237,AP237),4)=AA237,"CDU",IF(LARGE((AA237,AD237,AG237,AJ237,AM237,AP237),4)=AD237,"SPD",IF(LARGE((AA237,AD237,AG237,AJ237,AM237,AP237),4)=AG237,"AfD",IF(LARGE((AA237,AD237,AG237,AJ237,AM237,AP237),4)=AJ237,"Linke",IF(LARGE((AA237,AD237,AG237,AJ237,AM237,AP237),4)=AM237,"Grüne","FDP")))))</f>
        <v>FDP</v>
      </c>
      <c r="X237" s="148">
        <f>(LARGE((AA237,AD237,AG237,AJ237,AM237,AP237),1))-(LARGE((AA237,AD237,AG237,AJ237,AM237,AP237),2))</f>
        <v>7.1264991451481685E-2</v>
      </c>
      <c r="Y237" s="148">
        <f>(LARGE((AA237,AD237,AG237,AJ237,AM237,AP237),1))-(LARGE((AA237,AD237,AG237,AJ237,AM237,AP237),3))</f>
        <v>0.21918274902685689</v>
      </c>
      <c r="Z237" s="234">
        <f>(LARGE((AA237,AD237,AG237,AJ237,AM237,AP237),1))-(LARGE((AA237,AD237,AG237,AJ237,AM237,AP237),4))</f>
        <v>0.24050041953983109</v>
      </c>
      <c r="AA237" s="236">
        <v>0.33914590522816029</v>
      </c>
      <c r="AB237" s="94">
        <v>0.2774115482057552</v>
      </c>
      <c r="AC237" s="95">
        <f>IF(Tabelle1[[#This Row],[CDU ES 2021]]="","",Tabelle1[[#This Row],[CDU ES 2021]]/Tabelle1[[#This Row],[CDU ZS 2021]])</f>
        <v>1.222537084060455</v>
      </c>
      <c r="AD237" s="97">
        <v>0.26788091377667861</v>
      </c>
      <c r="AE237" s="97">
        <v>0.26729646949090591</v>
      </c>
      <c r="AF237" s="96">
        <f>IF(Tabelle1[[#This Row],[SPD ES 2021]]="","",Tabelle1[[#This Row],[SPD ES 2021]]/Tabelle1[[#This Row],[SPD ZS 2021]])</f>
        <v>1.0021865020772098</v>
      </c>
      <c r="AG237" s="99">
        <v>9.5080974341827176E-2</v>
      </c>
      <c r="AH237" s="99">
        <v>9.586321640596443E-2</v>
      </c>
      <c r="AI237" s="98">
        <f>IF(Tabelle1[[#This Row],[AfD ES 2021]]="","",Tabelle1[[#This Row],[AfD ES 2021]]/Tabelle1[[#This Row],[AfD ZS 2021]])</f>
        <v>0.99184001858622617</v>
      </c>
      <c r="AJ237" s="100">
        <v>2.8938785037884763E-2</v>
      </c>
      <c r="AK237" s="100">
        <v>3.2475389792908732E-2</v>
      </c>
      <c r="AL237" s="101">
        <f>IF(Tabelle1[[#This Row],[Linke ES 2021]]="","",Tabelle1[[#This Row],[Linke ES 2021]]/Tabelle1[[#This Row],[Linke ZS 2021]])</f>
        <v>0.89109892821683034</v>
      </c>
      <c r="AM237" s="103">
        <v>0.11996315620130341</v>
      </c>
      <c r="AN237" s="103">
        <v>0.12578620315867753</v>
      </c>
      <c r="AO237" s="102">
        <f>IF(Tabelle1[[#This Row],[Grüne ES 2021]]="","",Tabelle1[[#This Row],[Grüne ES 2021]]/Tabelle1[[#This Row],[Grüne ZS 2021]])</f>
        <v>0.95370679127639757</v>
      </c>
      <c r="AP237" s="104">
        <v>9.8645485688329218E-2</v>
      </c>
      <c r="AQ237" s="105">
        <v>0.12475893971287041</v>
      </c>
      <c r="AR237" s="215">
        <f>IF(Tabelle1[[#This Row],[FDP ES 2021]]="","",Tabelle1[[#This Row],[FDP ES 2021]]/Tabelle1[[#This Row],[FDP ZS 2021]])</f>
        <v>0.79068871469539048</v>
      </c>
      <c r="AS237" s="214">
        <v>296.10000000000002</v>
      </c>
      <c r="AT237" s="186">
        <v>36181</v>
      </c>
      <c r="AU237" s="186">
        <v>23194</v>
      </c>
      <c r="AV237" s="186">
        <v>6.1</v>
      </c>
      <c r="AW237" s="186">
        <v>653.1</v>
      </c>
      <c r="AX237" s="186">
        <v>7.7</v>
      </c>
      <c r="AY237" s="187">
        <v>11.4</v>
      </c>
      <c r="AZ237" s="114" t="s">
        <v>1562</v>
      </c>
      <c r="BA237" s="6"/>
      <c r="BB237" s="6"/>
      <c r="BC237" s="6"/>
      <c r="BD237" s="6"/>
      <c r="BE237" s="6"/>
      <c r="BF237" s="6"/>
      <c r="BG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</row>
    <row r="238" spans="1:84" ht="16.5" customHeight="1">
      <c r="A238" s="90">
        <f>SUBTOTAL(103,$B$2:$B238)</f>
        <v>237</v>
      </c>
      <c r="B238" s="45" t="s">
        <v>932</v>
      </c>
      <c r="C238" s="203" t="s">
        <v>1065</v>
      </c>
      <c r="D238" s="199" t="s">
        <v>9</v>
      </c>
      <c r="E238" s="189" t="s">
        <v>316</v>
      </c>
      <c r="F238" s="222" t="s">
        <v>117</v>
      </c>
      <c r="G238" s="219" t="str">
        <f>""</f>
        <v/>
      </c>
      <c r="H238" s="16" t="s">
        <v>2177</v>
      </c>
      <c r="I238" s="8"/>
      <c r="J238" s="8" t="s">
        <v>927</v>
      </c>
      <c r="K238" s="11"/>
      <c r="L238" s="11" t="s">
        <v>921</v>
      </c>
      <c r="M238" s="53"/>
      <c r="N238" s="53"/>
      <c r="O238" s="9"/>
      <c r="P238" s="54"/>
      <c r="Q238" s="121" t="str">
        <f>""</f>
        <v/>
      </c>
      <c r="R238" s="55"/>
      <c r="S238" s="57"/>
      <c r="T238" s="147" t="str">
        <f>IF(MAX((AA238,AD238,AG238,AJ238,AM238,AP238))=AA238,"CDU",IF(MAX(AA238,AD238,AG238,AJ238,AM238,AP238)=AD238,"SPD",IF(MAX(AA238,AD238,AG238,AJ238,AM238,AP238)=AG238,"AfD",IF(MAX(AA238,AD238,AG238,AJ238,AM238,AP238)=AJ238,"Linke",IF(MAX(AA238,AD238,AG238,AJ238,AM238,AP238)=AM238,"Grüne","FDP")))))</f>
        <v>CDU</v>
      </c>
      <c r="U238" s="148" t="str">
        <f>IF(LARGE((AA238,AD238,AG238,AJ238,AM238,AP238),2)=AA238,"CDU",IF(LARGE((AA238,AD238,AG238,AJ238,AM238,AP238),2)=AD238,"SPD",IF(LARGE((AA238,AD238,AG238,AJ238,AM238,AP238),2)=AG238,"AfD",IF(LARGE((AA238,AD238,AG238,AJ238,AM238,AP238),2)=AJ238,"Linke",IF(LARGE((AA238,AD238,AG238,AJ238,AM238,AP238),2)=AM238,"Grüne","FDP")))))</f>
        <v>SPD</v>
      </c>
      <c r="V238" s="148" t="str">
        <f>IF(LARGE((AA238,AD238,AG238,AJ238,AM238,AP238),3)=AA238,"CDU",IF(LARGE((AA238,AD238,AG238,AJ238,AM238,AP238),3)=AD238,"SPD",IF(LARGE((AA238,AD238,AG238,AJ238,AM238,AP238),3)=AG238,"AfD",IF(LARGE((AA238,AD238,AG238,AJ238,AM238,AP238),3)=AJ238,"Linke",IF(LARGE((AA238,AD238,AG238,AJ238,AM238,AP238),3)=AM238,"Grüne","FDP")))))</f>
        <v>Grüne</v>
      </c>
      <c r="W238" s="148" t="str">
        <f>IF(LARGE((AA238,AD238,AG238,AJ238,AM238,AP238),4)=AA238,"CDU",IF(LARGE((AA238,AD238,AG238,AJ238,AM238,AP238),4)=AD238,"SPD",IF(LARGE((AA238,AD238,AG238,AJ238,AM238,AP238),4)=AG238,"AfD",IF(LARGE((AA238,AD238,AG238,AJ238,AM238,AP238),4)=AJ238,"Linke",IF(LARGE((AA238,AD238,AG238,AJ238,AM238,AP238),4)=AM238,"Grüne","FDP")))))</f>
        <v>FDP</v>
      </c>
      <c r="X238" s="148">
        <f>(LARGE((AA238,AD238,AG238,AJ238,AM238,AP238),1))-(LARGE((AA238,AD238,AG238,AJ238,AM238,AP238),2))</f>
        <v>7.3395070165846565E-2</v>
      </c>
      <c r="Y238" s="148">
        <f>(LARGE((AA238,AD238,AG238,AJ238,AM238,AP238),1))-(LARGE((AA238,AD238,AG238,AJ238,AM238,AP238),3))</f>
        <v>0.12010205941315838</v>
      </c>
      <c r="Z238" s="234">
        <f>(LARGE((AA238,AD238,AG238,AJ238,AM238,AP238),1))-(LARGE((AA238,AD238,AG238,AJ238,AM238,AP238),4))</f>
        <v>0.13177738290504831</v>
      </c>
      <c r="AA238" s="236">
        <v>0.30022097685438309</v>
      </c>
      <c r="AB238" s="94">
        <v>0.27416200482103059</v>
      </c>
      <c r="AC238" s="95">
        <f>IF(Tabelle1[[#This Row],[CDU ES 2021]]="","",Tabelle1[[#This Row],[CDU ES 2021]]/Tabelle1[[#This Row],[CDU ZS 2021]])</f>
        <v>1.0950495385032053</v>
      </c>
      <c r="AD238" s="97">
        <v>0.22682590668853653</v>
      </c>
      <c r="AE238" s="97">
        <v>0.25258675581025153</v>
      </c>
      <c r="AF238" s="96">
        <f>IF(Tabelle1[[#This Row],[SPD ES 2021]]="","",Tabelle1[[#This Row],[SPD ES 2021]]/Tabelle1[[#This Row],[SPD ZS 2021]])</f>
        <v>0.89801187699220819</v>
      </c>
      <c r="AG238" s="99">
        <v>5.4207672680882085E-2</v>
      </c>
      <c r="AH238" s="99">
        <v>5.7141720107336154E-2</v>
      </c>
      <c r="AI238" s="98">
        <f>IF(Tabelle1[[#This Row],[AfD ES 2021]]="","",Tabelle1[[#This Row],[AfD ES 2021]]/Tabelle1[[#This Row],[AfD ZS 2021]])</f>
        <v>0.94865314833115466</v>
      </c>
      <c r="AJ238" s="100">
        <v>2.7593630399125206E-2</v>
      </c>
      <c r="AK238" s="100">
        <v>2.9687997453040432E-2</v>
      </c>
      <c r="AL238" s="101">
        <f>IF(Tabelle1[[#This Row],[Linke ES 2021]]="","",Tabelle1[[#This Row],[Linke ES 2021]]/Tabelle1[[#This Row],[Linke ZS 2021]])</f>
        <v>0.9294540813260298</v>
      </c>
      <c r="AM238" s="103">
        <v>0.18011891744122471</v>
      </c>
      <c r="AN238" s="103">
        <v>0.1835459589757584</v>
      </c>
      <c r="AO238" s="102">
        <f>IF(Tabelle1[[#This Row],[Grüne ES 2021]]="","",Tabelle1[[#This Row],[Grüne ES 2021]]/Tabelle1[[#This Row],[Grüne ZS 2021]])</f>
        <v>0.98132870070440337</v>
      </c>
      <c r="AP238" s="104">
        <v>0.16844359394933478</v>
      </c>
      <c r="AQ238" s="105">
        <v>0.13856483376540682</v>
      </c>
      <c r="AR238" s="215">
        <f>IF(Tabelle1[[#This Row],[FDP ES 2021]]="","",Tabelle1[[#This Row],[FDP ES 2021]]/Tabelle1[[#This Row],[FDP ZS 2021]])</f>
        <v>1.2156301809917611</v>
      </c>
      <c r="AS238" s="214">
        <v>647.70000000000005</v>
      </c>
      <c r="AT238" s="186">
        <v>27168</v>
      </c>
      <c r="AU238" s="186">
        <v>26493</v>
      </c>
      <c r="AV238" s="186">
        <v>6.5</v>
      </c>
      <c r="AW238" s="186">
        <v>637.9</v>
      </c>
      <c r="AX238" s="186">
        <v>6.8</v>
      </c>
      <c r="AY238" s="187">
        <v>13</v>
      </c>
      <c r="AZ238" s="115" t="s">
        <v>1548</v>
      </c>
      <c r="BA238" s="6"/>
      <c r="BB238" s="6"/>
      <c r="BC238" s="6"/>
      <c r="BD238" s="6"/>
      <c r="BE238" s="6"/>
      <c r="BF238" s="6"/>
      <c r="BG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</row>
    <row r="239" spans="1:84" ht="16.5" customHeight="1">
      <c r="A239" s="90">
        <f>SUBTOTAL(103,$B$2:$B239)</f>
        <v>238</v>
      </c>
      <c r="B239" s="46" t="s">
        <v>930</v>
      </c>
      <c r="C239" s="204" t="s">
        <v>1066</v>
      </c>
      <c r="D239" s="199" t="s">
        <v>9</v>
      </c>
      <c r="E239" s="189" t="s">
        <v>316</v>
      </c>
      <c r="F239" s="222" t="s">
        <v>117</v>
      </c>
      <c r="G239" s="224" t="s">
        <v>2199</v>
      </c>
      <c r="H239" s="8"/>
      <c r="I239" s="8"/>
      <c r="J239" s="8" t="s">
        <v>927</v>
      </c>
      <c r="K239" s="11"/>
      <c r="L239" s="11" t="s">
        <v>922</v>
      </c>
      <c r="M239" s="53"/>
      <c r="N239" s="53"/>
      <c r="O239" s="9"/>
      <c r="P239" s="54"/>
      <c r="Q239" s="121" t="str">
        <f>""</f>
        <v/>
      </c>
      <c r="R239" s="55"/>
      <c r="S239" s="57"/>
      <c r="T239" s="147" t="str">
        <f>IF(MAX((AA239,AD239,AG239,AJ239,AM239,AP239))=AA239,"CDU",IF(MAX(AA239,AD239,AG239,AJ239,AM239,AP239)=AD239,"SPD",IF(MAX(AA239,AD239,AG239,AJ239,AM239,AP239)=AG239,"AfD",IF(MAX(AA239,AD239,AG239,AJ239,AM239,AP239)=AJ239,"Linke",IF(MAX(AA239,AD239,AG239,AJ239,AM239,AP239)=AM239,"Grüne","FDP")))))</f>
        <v>CDU</v>
      </c>
      <c r="U239" s="148" t="str">
        <f>IF(LARGE((AA239,AD239,AG239,AJ239,AM239,AP239),2)=AA239,"CDU",IF(LARGE((AA239,AD239,AG239,AJ239,AM239,AP239),2)=AD239,"SPD",IF(LARGE((AA239,AD239,AG239,AJ239,AM239,AP239),2)=AG239,"AfD",IF(LARGE((AA239,AD239,AG239,AJ239,AM239,AP239),2)=AJ239,"Linke",IF(LARGE((AA239,AD239,AG239,AJ239,AM239,AP239),2)=AM239,"Grüne","FDP")))))</f>
        <v>SPD</v>
      </c>
      <c r="V239" s="148" t="str">
        <f>IF(LARGE((AA239,AD239,AG239,AJ239,AM239,AP239),3)=AA239,"CDU",IF(LARGE((AA239,AD239,AG239,AJ239,AM239,AP239),3)=AD239,"SPD",IF(LARGE((AA239,AD239,AG239,AJ239,AM239,AP239),3)=AG239,"AfD",IF(LARGE((AA239,AD239,AG239,AJ239,AM239,AP239),3)=AJ239,"Linke",IF(LARGE((AA239,AD239,AG239,AJ239,AM239,AP239),3)=AM239,"Grüne","FDP")))))</f>
        <v>Grüne</v>
      </c>
      <c r="W239" s="148" t="str">
        <f>IF(LARGE((AA239,AD239,AG239,AJ239,AM239,AP239),4)=AA239,"CDU",IF(LARGE((AA239,AD239,AG239,AJ239,AM239,AP239),4)=AD239,"SPD",IF(LARGE((AA239,AD239,AG239,AJ239,AM239,AP239),4)=AG239,"AfD",IF(LARGE((AA239,AD239,AG239,AJ239,AM239,AP239),4)=AJ239,"Linke",IF(LARGE((AA239,AD239,AG239,AJ239,AM239,AP239),4)=AM239,"Grüne","FDP")))))</f>
        <v>FDP</v>
      </c>
      <c r="X239" s="148">
        <f>(LARGE((AA239,AD239,AG239,AJ239,AM239,AP239),1))-(LARGE((AA239,AD239,AG239,AJ239,AM239,AP239),2))</f>
        <v>7.3395070165846565E-2</v>
      </c>
      <c r="Y239" s="148">
        <f>(LARGE((AA239,AD239,AG239,AJ239,AM239,AP239),1))-(LARGE((AA239,AD239,AG239,AJ239,AM239,AP239),3))</f>
        <v>0.12010205941315838</v>
      </c>
      <c r="Z239" s="234">
        <f>(LARGE((AA239,AD239,AG239,AJ239,AM239,AP239),1))-(LARGE((AA239,AD239,AG239,AJ239,AM239,AP239),4))</f>
        <v>0.13177738290504831</v>
      </c>
      <c r="AA239" s="236">
        <v>0.30022097685438309</v>
      </c>
      <c r="AB239" s="94">
        <v>0.27416200482103059</v>
      </c>
      <c r="AC239" s="95">
        <f>IF(Tabelle1[[#This Row],[CDU ES 2021]]="","",Tabelle1[[#This Row],[CDU ES 2021]]/Tabelle1[[#This Row],[CDU ZS 2021]])</f>
        <v>1.0950495385032053</v>
      </c>
      <c r="AD239" s="97">
        <v>0.22682590668853653</v>
      </c>
      <c r="AE239" s="97">
        <v>0.25258675581025153</v>
      </c>
      <c r="AF239" s="96">
        <f>IF(Tabelle1[[#This Row],[SPD ES 2021]]="","",Tabelle1[[#This Row],[SPD ES 2021]]/Tabelle1[[#This Row],[SPD ZS 2021]])</f>
        <v>0.89801187699220819</v>
      </c>
      <c r="AG239" s="99">
        <v>5.4207672680882085E-2</v>
      </c>
      <c r="AH239" s="99">
        <v>5.7141720107336154E-2</v>
      </c>
      <c r="AI239" s="98">
        <f>IF(Tabelle1[[#This Row],[AfD ES 2021]]="","",Tabelle1[[#This Row],[AfD ES 2021]]/Tabelle1[[#This Row],[AfD ZS 2021]])</f>
        <v>0.94865314833115466</v>
      </c>
      <c r="AJ239" s="100">
        <v>2.7593630399125206E-2</v>
      </c>
      <c r="AK239" s="100">
        <v>2.9687997453040432E-2</v>
      </c>
      <c r="AL239" s="101">
        <f>IF(Tabelle1[[#This Row],[Linke ES 2021]]="","",Tabelle1[[#This Row],[Linke ES 2021]]/Tabelle1[[#This Row],[Linke ZS 2021]])</f>
        <v>0.9294540813260298</v>
      </c>
      <c r="AM239" s="103">
        <v>0.18011891744122471</v>
      </c>
      <c r="AN239" s="103">
        <v>0.1835459589757584</v>
      </c>
      <c r="AO239" s="102">
        <f>IF(Tabelle1[[#This Row],[Grüne ES 2021]]="","",Tabelle1[[#This Row],[Grüne ES 2021]]/Tabelle1[[#This Row],[Grüne ZS 2021]])</f>
        <v>0.98132870070440337</v>
      </c>
      <c r="AP239" s="104">
        <v>0.16844359394933478</v>
      </c>
      <c r="AQ239" s="105">
        <v>0.13856483376540682</v>
      </c>
      <c r="AR239" s="215">
        <f>IF(Tabelle1[[#This Row],[FDP ES 2021]]="","",Tabelle1[[#This Row],[FDP ES 2021]]/Tabelle1[[#This Row],[FDP ZS 2021]])</f>
        <v>1.2156301809917611</v>
      </c>
      <c r="AS239" s="214">
        <v>647.70000000000005</v>
      </c>
      <c r="AT239" s="186">
        <v>27168</v>
      </c>
      <c r="AU239" s="186">
        <v>26493</v>
      </c>
      <c r="AV239" s="186">
        <v>6.5</v>
      </c>
      <c r="AW239" s="186">
        <v>637.9</v>
      </c>
      <c r="AX239" s="186">
        <v>6.8</v>
      </c>
      <c r="AY239" s="187">
        <v>13</v>
      </c>
      <c r="AZ239" s="114" t="s">
        <v>1920</v>
      </c>
      <c r="BA239" s="6"/>
      <c r="BB239" s="6"/>
      <c r="BC239" s="6"/>
      <c r="BD239" s="6"/>
      <c r="BE239" s="6"/>
      <c r="BF239" s="6"/>
      <c r="BG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</row>
    <row r="240" spans="1:84" ht="16.5" customHeight="1">
      <c r="A240" s="90">
        <f>SUBTOTAL(103,$B$2:$B240)</f>
        <v>239</v>
      </c>
      <c r="B240" s="44" t="s">
        <v>697</v>
      </c>
      <c r="C240" s="201" t="s">
        <v>1371</v>
      </c>
      <c r="D240" s="200" t="s">
        <v>9</v>
      </c>
      <c r="E240" s="188" t="s">
        <v>316</v>
      </c>
      <c r="F240" s="222" t="s">
        <v>117</v>
      </c>
      <c r="G240" s="219" t="str">
        <f>""</f>
        <v/>
      </c>
      <c r="H240" s="12" t="s">
        <v>2187</v>
      </c>
      <c r="I240" s="10"/>
      <c r="J240" s="8" t="s">
        <v>924</v>
      </c>
      <c r="K240" s="10"/>
      <c r="L240" s="10" t="s">
        <v>922</v>
      </c>
      <c r="M240" s="67"/>
      <c r="N240" s="67"/>
      <c r="O240" s="59"/>
      <c r="P240" s="83"/>
      <c r="Q240" s="121" t="str">
        <f>""</f>
        <v/>
      </c>
      <c r="R240" s="60"/>
      <c r="S240" s="61"/>
      <c r="T240" s="147" t="str">
        <f>IF(MAX((AA240,AD240,AG240,AJ240,AM240,AP240))=AA240,"CDU",IF(MAX(AA240,AD240,AG240,AJ240,AM240,AP240)=AD240,"SPD",IF(MAX(AA240,AD240,AG240,AJ240,AM240,AP240)=AG240,"AfD",IF(MAX(AA240,AD240,AG240,AJ240,AM240,AP240)=AJ240,"Linke",IF(MAX(AA240,AD240,AG240,AJ240,AM240,AP240)=AM240,"Grüne","FDP")))))</f>
        <v>CDU</v>
      </c>
      <c r="U240" s="148" t="str">
        <f>IF(LARGE((AA240,AD240,AG240,AJ240,AM240,AP240),2)=AA240,"CDU",IF(LARGE((AA240,AD240,AG240,AJ240,AM240,AP240),2)=AD240,"SPD",IF(LARGE((AA240,AD240,AG240,AJ240,AM240,AP240),2)=AG240,"AfD",IF(LARGE((AA240,AD240,AG240,AJ240,AM240,AP240),2)=AJ240,"Linke",IF(LARGE((AA240,AD240,AG240,AJ240,AM240,AP240),2)=AM240,"Grüne","FDP")))))</f>
        <v>SPD</v>
      </c>
      <c r="V240" s="148" t="str">
        <f>IF(LARGE((AA240,AD240,AG240,AJ240,AM240,AP240),3)=AA240,"CDU",IF(LARGE((AA240,AD240,AG240,AJ240,AM240,AP240),3)=AD240,"SPD",IF(LARGE((AA240,AD240,AG240,AJ240,AM240,AP240),3)=AG240,"AfD",IF(LARGE((AA240,AD240,AG240,AJ240,AM240,AP240),3)=AJ240,"Linke",IF(LARGE((AA240,AD240,AG240,AJ240,AM240,AP240),3)=AM240,"Grüne","FDP")))))</f>
        <v>Grüne</v>
      </c>
      <c r="W240" s="148" t="str">
        <f>IF(LARGE((AA240,AD240,AG240,AJ240,AM240,AP240),4)=AA240,"CDU",IF(LARGE((AA240,AD240,AG240,AJ240,AM240,AP240),4)=AD240,"SPD",IF(LARGE((AA240,AD240,AG240,AJ240,AM240,AP240),4)=AG240,"AfD",IF(LARGE((AA240,AD240,AG240,AJ240,AM240,AP240),4)=AJ240,"Linke",IF(LARGE((AA240,AD240,AG240,AJ240,AM240,AP240),4)=AM240,"Grüne","FDP")))))</f>
        <v>FDP</v>
      </c>
      <c r="X240" s="148">
        <f>(LARGE((AA240,AD240,AG240,AJ240,AM240,AP240),1))-(LARGE((AA240,AD240,AG240,AJ240,AM240,AP240),2))</f>
        <v>7.3395070165846565E-2</v>
      </c>
      <c r="Y240" s="148">
        <f>(LARGE((AA240,AD240,AG240,AJ240,AM240,AP240),1))-(LARGE((AA240,AD240,AG240,AJ240,AM240,AP240),3))</f>
        <v>0.12010205941315838</v>
      </c>
      <c r="Z240" s="234">
        <f>(LARGE((AA240,AD240,AG240,AJ240,AM240,AP240),1))-(LARGE((AA240,AD240,AG240,AJ240,AM240,AP240),4))</f>
        <v>0.13177738290504831</v>
      </c>
      <c r="AA240" s="236">
        <v>0.30022097685438309</v>
      </c>
      <c r="AB240" s="94">
        <v>0.27416200482103059</v>
      </c>
      <c r="AC240" s="95">
        <f>IF(Tabelle1[[#This Row],[CDU ES 2021]]="","",Tabelle1[[#This Row],[CDU ES 2021]]/Tabelle1[[#This Row],[CDU ZS 2021]])</f>
        <v>1.0950495385032053</v>
      </c>
      <c r="AD240" s="97">
        <v>0.22682590668853653</v>
      </c>
      <c r="AE240" s="97">
        <v>0.25258675581025153</v>
      </c>
      <c r="AF240" s="96">
        <f>IF(Tabelle1[[#This Row],[SPD ES 2021]]="","",Tabelle1[[#This Row],[SPD ES 2021]]/Tabelle1[[#This Row],[SPD ZS 2021]])</f>
        <v>0.89801187699220819</v>
      </c>
      <c r="AG240" s="99">
        <v>5.4207672680882085E-2</v>
      </c>
      <c r="AH240" s="99">
        <v>5.7141720107336154E-2</v>
      </c>
      <c r="AI240" s="98">
        <f>IF(Tabelle1[[#This Row],[AfD ES 2021]]="","",Tabelle1[[#This Row],[AfD ES 2021]]/Tabelle1[[#This Row],[AfD ZS 2021]])</f>
        <v>0.94865314833115466</v>
      </c>
      <c r="AJ240" s="100">
        <v>2.7593630399125206E-2</v>
      </c>
      <c r="AK240" s="100">
        <v>2.9687997453040432E-2</v>
      </c>
      <c r="AL240" s="101">
        <f>IF(Tabelle1[[#This Row],[Linke ES 2021]]="","",Tabelle1[[#This Row],[Linke ES 2021]]/Tabelle1[[#This Row],[Linke ZS 2021]])</f>
        <v>0.9294540813260298</v>
      </c>
      <c r="AM240" s="103">
        <v>0.18011891744122471</v>
      </c>
      <c r="AN240" s="103">
        <v>0.1835459589757584</v>
      </c>
      <c r="AO240" s="102">
        <f>IF(Tabelle1[[#This Row],[Grüne ES 2021]]="","",Tabelle1[[#This Row],[Grüne ES 2021]]/Tabelle1[[#This Row],[Grüne ZS 2021]])</f>
        <v>0.98132870070440337</v>
      </c>
      <c r="AP240" s="104">
        <v>0.16844359394933478</v>
      </c>
      <c r="AQ240" s="105">
        <v>0.13856483376540682</v>
      </c>
      <c r="AR240" s="215">
        <f>IF(Tabelle1[[#This Row],[FDP ES 2021]]="","",Tabelle1[[#This Row],[FDP ES 2021]]/Tabelle1[[#This Row],[FDP ZS 2021]])</f>
        <v>1.2156301809917611</v>
      </c>
      <c r="AS240" s="214">
        <v>647.70000000000005</v>
      </c>
      <c r="AT240" s="186">
        <v>27168</v>
      </c>
      <c r="AU240" s="186">
        <v>26493</v>
      </c>
      <c r="AV240" s="186">
        <v>6.5</v>
      </c>
      <c r="AW240" s="186">
        <v>637.9</v>
      </c>
      <c r="AX240" s="186">
        <v>6.8</v>
      </c>
      <c r="AY240" s="187">
        <v>13</v>
      </c>
      <c r="AZ240" s="114" t="s">
        <v>2078</v>
      </c>
      <c r="BA240" s="6"/>
      <c r="BB240" s="6"/>
      <c r="BC240" s="6"/>
      <c r="BD240" s="6"/>
      <c r="BE240" s="6"/>
      <c r="BF240" s="6"/>
      <c r="BG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</row>
    <row r="241" spans="1:84" ht="16.5" customHeight="1">
      <c r="A241" s="90">
        <f>SUBTOTAL(103,$B$2:$B241)</f>
        <v>240</v>
      </c>
      <c r="B241" s="47" t="s">
        <v>751</v>
      </c>
      <c r="C241" s="205" t="s">
        <v>1067</v>
      </c>
      <c r="D241" s="199" t="s">
        <v>9</v>
      </c>
      <c r="E241" s="189" t="s">
        <v>316</v>
      </c>
      <c r="F241" s="222" t="s">
        <v>117</v>
      </c>
      <c r="G241" s="219" t="str">
        <f>""</f>
        <v/>
      </c>
      <c r="H241" s="8"/>
      <c r="I241" s="8"/>
      <c r="J241" s="8" t="s">
        <v>927</v>
      </c>
      <c r="K241" s="11"/>
      <c r="L241" s="11" t="s">
        <v>922</v>
      </c>
      <c r="M241" s="53"/>
      <c r="N241" s="53"/>
      <c r="O241" s="9"/>
      <c r="P241" s="54"/>
      <c r="Q241" s="121" t="str">
        <f>""</f>
        <v/>
      </c>
      <c r="R241" s="55"/>
      <c r="S241" s="57"/>
      <c r="T241" s="147" t="str">
        <f>IF(MAX((AA241,AD241,AG241,AJ241,AM241,AP241))=AA241,"CDU",IF(MAX(AA241,AD241,AG241,AJ241,AM241,AP241)=AD241,"SPD",IF(MAX(AA241,AD241,AG241,AJ241,AM241,AP241)=AG241,"AfD",IF(MAX(AA241,AD241,AG241,AJ241,AM241,AP241)=AJ241,"Linke",IF(MAX(AA241,AD241,AG241,AJ241,AM241,AP241)=AM241,"Grüne","FDP")))))</f>
        <v>CDU</v>
      </c>
      <c r="U241" s="148" t="str">
        <f>IF(LARGE((AA241,AD241,AG241,AJ241,AM241,AP241),2)=AA241,"CDU",IF(LARGE((AA241,AD241,AG241,AJ241,AM241,AP241),2)=AD241,"SPD",IF(LARGE((AA241,AD241,AG241,AJ241,AM241,AP241),2)=AG241,"AfD",IF(LARGE((AA241,AD241,AG241,AJ241,AM241,AP241),2)=AJ241,"Linke",IF(LARGE((AA241,AD241,AG241,AJ241,AM241,AP241),2)=AM241,"Grüne","FDP")))))</f>
        <v>SPD</v>
      </c>
      <c r="V241" s="148" t="str">
        <f>IF(LARGE((AA241,AD241,AG241,AJ241,AM241,AP241),3)=AA241,"CDU",IF(LARGE((AA241,AD241,AG241,AJ241,AM241,AP241),3)=AD241,"SPD",IF(LARGE((AA241,AD241,AG241,AJ241,AM241,AP241),3)=AG241,"AfD",IF(LARGE((AA241,AD241,AG241,AJ241,AM241,AP241),3)=AJ241,"Linke",IF(LARGE((AA241,AD241,AG241,AJ241,AM241,AP241),3)=AM241,"Grüne","FDP")))))</f>
        <v>Grüne</v>
      </c>
      <c r="W241" s="148" t="str">
        <f>IF(LARGE((AA241,AD241,AG241,AJ241,AM241,AP241),4)=AA241,"CDU",IF(LARGE((AA241,AD241,AG241,AJ241,AM241,AP241),4)=AD241,"SPD",IF(LARGE((AA241,AD241,AG241,AJ241,AM241,AP241),4)=AG241,"AfD",IF(LARGE((AA241,AD241,AG241,AJ241,AM241,AP241),4)=AJ241,"Linke",IF(LARGE((AA241,AD241,AG241,AJ241,AM241,AP241),4)=AM241,"Grüne","FDP")))))</f>
        <v>FDP</v>
      </c>
      <c r="X241" s="148">
        <f>(LARGE((AA241,AD241,AG241,AJ241,AM241,AP241),1))-(LARGE((AA241,AD241,AG241,AJ241,AM241,AP241),2))</f>
        <v>7.3395070165845983E-2</v>
      </c>
      <c r="Y241" s="148">
        <f>(LARGE((AA241,AD241,AG241,AJ241,AM241,AP241),1))-(LARGE((AA241,AD241,AG241,AJ241,AM241,AP241),3))</f>
        <v>0.12010205941315799</v>
      </c>
      <c r="Z241" s="234">
        <f>(LARGE((AA241,AD241,AG241,AJ241,AM241,AP241),1))-(LARGE((AA241,AD241,AG241,AJ241,AM241,AP241),4))</f>
        <v>0.13177738290504798</v>
      </c>
      <c r="AA241" s="236">
        <v>0.30022097685438298</v>
      </c>
      <c r="AB241" s="94">
        <v>0.27416200482103098</v>
      </c>
      <c r="AC241" s="95">
        <f>IF(Tabelle1[[#This Row],[CDU ES 2021]]="","",Tabelle1[[#This Row],[CDU ES 2021]]/Tabelle1[[#This Row],[CDU ZS 2021]])</f>
        <v>1.0950495385032033</v>
      </c>
      <c r="AD241" s="97">
        <v>0.226825906688537</v>
      </c>
      <c r="AE241" s="97">
        <v>0.25258675581025197</v>
      </c>
      <c r="AF241" s="96">
        <f>IF(Tabelle1[[#This Row],[SPD ES 2021]]="","",Tabelle1[[#This Row],[SPD ES 2021]]/Tabelle1[[#This Row],[SPD ZS 2021]])</f>
        <v>0.89801187699220852</v>
      </c>
      <c r="AG241" s="99">
        <v>5.4207672680882099E-2</v>
      </c>
      <c r="AH241" s="99">
        <v>5.7141720107336202E-2</v>
      </c>
      <c r="AI241" s="98">
        <f>IF(Tabelle1[[#This Row],[AfD ES 2021]]="","",Tabelle1[[#This Row],[AfD ES 2021]]/Tabelle1[[#This Row],[AfD ZS 2021]])</f>
        <v>0.94865314833115411</v>
      </c>
      <c r="AJ241" s="100">
        <v>2.7593630399125199E-2</v>
      </c>
      <c r="AK241" s="100">
        <v>2.9687997453040401E-2</v>
      </c>
      <c r="AL241" s="101">
        <f>IF(Tabelle1[[#This Row],[Linke ES 2021]]="","",Tabelle1[[#This Row],[Linke ES 2021]]/Tabelle1[[#This Row],[Linke ZS 2021]])</f>
        <v>0.92945408132603047</v>
      </c>
      <c r="AM241" s="103">
        <v>0.18011891744122499</v>
      </c>
      <c r="AN241" s="103">
        <v>0.18354595897575801</v>
      </c>
      <c r="AO241" s="102">
        <f>IF(Tabelle1[[#This Row],[Grüne ES 2021]]="","",Tabelle1[[#This Row],[Grüne ES 2021]]/Tabelle1[[#This Row],[Grüne ZS 2021]])</f>
        <v>0.98132870070440692</v>
      </c>
      <c r="AP241" s="104">
        <v>0.168443593949335</v>
      </c>
      <c r="AQ241" s="105">
        <v>0.13856483376540699</v>
      </c>
      <c r="AR241" s="215">
        <f>IF(Tabelle1[[#This Row],[FDP ES 2021]]="","",Tabelle1[[#This Row],[FDP ES 2021]]/Tabelle1[[#This Row],[FDP ZS 2021]])</f>
        <v>1.2156301809917611</v>
      </c>
      <c r="AS241" s="214">
        <v>647.70000000000005</v>
      </c>
      <c r="AT241" s="186">
        <v>27168</v>
      </c>
      <c r="AU241" s="186">
        <v>26493</v>
      </c>
      <c r="AV241" s="186">
        <v>6.5</v>
      </c>
      <c r="AW241" s="186">
        <v>637.9</v>
      </c>
      <c r="AX241" s="186">
        <v>6.8</v>
      </c>
      <c r="AY241" s="187">
        <v>13</v>
      </c>
      <c r="AZ241" s="114" t="s">
        <v>2112</v>
      </c>
      <c r="BA241" s="6"/>
      <c r="BB241" s="6"/>
      <c r="BC241" s="6"/>
      <c r="BD241" s="6"/>
      <c r="BE241" s="6"/>
      <c r="BF241" s="6"/>
      <c r="BG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</row>
    <row r="242" spans="1:84" ht="16.5" customHeight="1">
      <c r="A242" s="90">
        <f>SUBTOTAL(103,$B$2:$B242)</f>
        <v>241</v>
      </c>
      <c r="B242" s="44" t="s">
        <v>697</v>
      </c>
      <c r="C242" s="201" t="s">
        <v>1068</v>
      </c>
      <c r="D242" s="199" t="s">
        <v>9</v>
      </c>
      <c r="E242" s="189" t="s">
        <v>317</v>
      </c>
      <c r="F242" s="198" t="s">
        <v>118</v>
      </c>
      <c r="G242" s="219" t="str">
        <f>""</f>
        <v/>
      </c>
      <c r="H242" s="8"/>
      <c r="I242" s="8"/>
      <c r="J242" s="8" t="s">
        <v>927</v>
      </c>
      <c r="K242" s="11"/>
      <c r="L242" s="11" t="s">
        <v>921</v>
      </c>
      <c r="M242" s="53"/>
      <c r="N242" s="53"/>
      <c r="O242" s="9"/>
      <c r="P242" s="159" t="s">
        <v>1412</v>
      </c>
      <c r="Q242" s="121" t="str">
        <f>""</f>
        <v/>
      </c>
      <c r="R242" s="55"/>
      <c r="S242" s="85" t="s">
        <v>631</v>
      </c>
      <c r="T242" s="147" t="str">
        <f>IF(MAX((AA242,AD242,AG242,AJ242,AM242,AP242))=AA242,"CDU",IF(MAX(AA242,AD242,AG242,AJ242,AM242,AP242)=AD242,"SPD",IF(MAX(AA242,AD242,AG242,AJ242,AM242,AP242)=AG242,"AfD",IF(MAX(AA242,AD242,AG242,AJ242,AM242,AP242)=AJ242,"Linke",IF(MAX(AA242,AD242,AG242,AJ242,AM242,AP242)=AM242,"Grüne","FDP")))))</f>
        <v>SPD</v>
      </c>
      <c r="U242" s="148" t="str">
        <f>IF(LARGE((AA242,AD242,AG242,AJ242,AM242,AP242),2)=AA242,"CDU",IF(LARGE((AA242,AD242,AG242,AJ242,AM242,AP242),2)=AD242,"SPD",IF(LARGE((AA242,AD242,AG242,AJ242,AM242,AP242),2)=AG242,"AfD",IF(LARGE((AA242,AD242,AG242,AJ242,AM242,AP242),2)=AJ242,"Linke",IF(LARGE((AA242,AD242,AG242,AJ242,AM242,AP242),2)=AM242,"Grüne","FDP")))))</f>
        <v>CDU</v>
      </c>
      <c r="V242" s="148" t="str">
        <f>IF(LARGE((AA242,AD242,AG242,AJ242,AM242,AP242),3)=AA242,"CDU",IF(LARGE((AA242,AD242,AG242,AJ242,AM242,AP242),3)=AD242,"SPD",IF(LARGE((AA242,AD242,AG242,AJ242,AM242,AP242),3)=AG242,"AfD",IF(LARGE((AA242,AD242,AG242,AJ242,AM242,AP242),3)=AJ242,"Linke",IF(LARGE((AA242,AD242,AG242,AJ242,AM242,AP242),3)=AM242,"Grüne","FDP")))))</f>
        <v>Grüne</v>
      </c>
      <c r="W242" s="148" t="str">
        <f>IF(LARGE((AA242,AD242,AG242,AJ242,AM242,AP242),4)=AA242,"CDU",IF(LARGE((AA242,AD242,AG242,AJ242,AM242,AP242),4)=AD242,"SPD",IF(LARGE((AA242,AD242,AG242,AJ242,AM242,AP242),4)=AG242,"AfD",IF(LARGE((AA242,AD242,AG242,AJ242,AM242,AP242),4)=AJ242,"Linke",IF(LARGE((AA242,AD242,AG242,AJ242,AM242,AP242),4)=AM242,"Grüne","FDP")))))</f>
        <v>FDP</v>
      </c>
      <c r="X242" s="148">
        <f>(LARGE((AA242,AD242,AG242,AJ242,AM242,AP242),1))-(LARGE((AA242,AD242,AG242,AJ242,AM242,AP242),2))</f>
        <v>0.25180020947892118</v>
      </c>
      <c r="Y242" s="148">
        <f>(LARGE((AA242,AD242,AG242,AJ242,AM242,AP242),1))-(LARGE((AA242,AD242,AG242,AJ242,AM242,AP242),3))</f>
        <v>0.34283843938203717</v>
      </c>
      <c r="Z242" s="234">
        <f>(LARGE((AA242,AD242,AG242,AJ242,AM242,AP242),1))-(LARGE((AA242,AD242,AG242,AJ242,AM242,AP242),4))</f>
        <v>0.38368682901283058</v>
      </c>
      <c r="AA242" s="236">
        <v>0.20422230950510606</v>
      </c>
      <c r="AB242" s="94">
        <v>0.21729411764705883</v>
      </c>
      <c r="AC242" s="95">
        <f>IF(Tabelle1[[#This Row],[CDU ES 2021]]="","",Tabelle1[[#This Row],[CDU ES 2021]]/Tabelle1[[#This Row],[CDU ZS 2021]])</f>
        <v>0.93984278873492222</v>
      </c>
      <c r="AD242" s="97">
        <v>0.45602251898402724</v>
      </c>
      <c r="AE242" s="97">
        <v>0.29141176470588237</v>
      </c>
      <c r="AF242" s="96">
        <f>IF(Tabelle1[[#This Row],[SPD ES 2021]]="","",Tabelle1[[#This Row],[SPD ES 2021]]/Tabelle1[[#This Row],[SPD ZS 2021]])</f>
        <v>1.564873399824074</v>
      </c>
      <c r="AG242" s="99">
        <v>7.0679497250589154E-2</v>
      </c>
      <c r="AH242" s="99">
        <v>7.1673202614379081E-2</v>
      </c>
      <c r="AI242" s="98">
        <f>IF(Tabelle1[[#This Row],[AfD ES 2021]]="","",Tabelle1[[#This Row],[AfD ES 2021]]/Tabelle1[[#This Row],[AfD ZS 2021]])</f>
        <v>0.98613560818348911</v>
      </c>
      <c r="AJ242" s="100">
        <v>3.703194553548049E-2</v>
      </c>
      <c r="AK242" s="100">
        <v>4.7830065359477127E-2</v>
      </c>
      <c r="AL242" s="101">
        <f>IF(Tabelle1[[#This Row],[Linke ES 2021]]="","",Tabelle1[[#This Row],[Linke ES 2021]]/Tabelle1[[#This Row],[Linke ZS 2021]])</f>
        <v>0.77423991075820098</v>
      </c>
      <c r="AM242" s="103">
        <v>0.11318407960199005</v>
      </c>
      <c r="AN242" s="103">
        <v>0.19169281045751635</v>
      </c>
      <c r="AO242" s="102">
        <f>IF(Tabelle1[[#This Row],[Grüne ES 2021]]="","",Tabelle1[[#This Row],[Grüne ES 2021]]/Tabelle1[[#This Row],[Grüne ZS 2021]])</f>
        <v>0.59044509458571637</v>
      </c>
      <c r="AP242" s="104">
        <v>7.2335689971196646E-2</v>
      </c>
      <c r="AQ242" s="105">
        <v>0.10412418300653595</v>
      </c>
      <c r="AR242" s="215">
        <f>IF(Tabelle1[[#This Row],[FDP ES 2021]]="","",Tabelle1[[#This Row],[FDP ES 2021]]/Tabelle1[[#This Row],[FDP ZS 2021]])</f>
        <v>0.69470595477955477</v>
      </c>
      <c r="AS242" s="214">
        <v>2391.6</v>
      </c>
      <c r="AT242" s="186">
        <v>55339</v>
      </c>
      <c r="AU242" s="186">
        <v>22064</v>
      </c>
      <c r="AV242" s="186">
        <v>9.1999999999999993</v>
      </c>
      <c r="AW242" s="186">
        <v>506.5</v>
      </c>
      <c r="AX242" s="186">
        <v>7.8</v>
      </c>
      <c r="AY242" s="187">
        <v>10.8</v>
      </c>
      <c r="AZ242" s="114" t="s">
        <v>1639</v>
      </c>
      <c r="BA242" s="6"/>
      <c r="BB242" s="6"/>
      <c r="BC242" s="6"/>
      <c r="BD242" s="6"/>
      <c r="BE242" s="6"/>
      <c r="BF242" s="6"/>
      <c r="BG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</row>
    <row r="243" spans="1:84" ht="16.5" customHeight="1">
      <c r="A243" s="90">
        <f>SUBTOTAL(103,$B$2:$B243)</f>
        <v>242</v>
      </c>
      <c r="B243" s="48" t="s">
        <v>669</v>
      </c>
      <c r="C243" s="206" t="s">
        <v>1353</v>
      </c>
      <c r="D243" s="199" t="s">
        <v>9</v>
      </c>
      <c r="E243" s="190" t="s">
        <v>317</v>
      </c>
      <c r="F243" s="198" t="s">
        <v>118</v>
      </c>
      <c r="G243" s="223" t="s">
        <v>2163</v>
      </c>
      <c r="H243" s="8"/>
      <c r="I243" s="8"/>
      <c r="J243" s="8" t="s">
        <v>924</v>
      </c>
      <c r="K243" s="8"/>
      <c r="L243" s="8" t="s">
        <v>922</v>
      </c>
      <c r="M243" s="53"/>
      <c r="N243" s="53"/>
      <c r="O243" s="64" t="s">
        <v>631</v>
      </c>
      <c r="P243" s="169" t="s">
        <v>1412</v>
      </c>
      <c r="Q243" s="121" t="str">
        <f>""</f>
        <v/>
      </c>
      <c r="R243" s="55"/>
      <c r="S243" s="150"/>
      <c r="T243" s="147" t="str">
        <f>IF(MAX((AA243,AD243,AG243,AJ243,AM243,AP243))=AA243,"CDU",IF(MAX(AA243,AD243,AG243,AJ243,AM243,AP243)=AD243,"SPD",IF(MAX(AA243,AD243,AG243,AJ243,AM243,AP243)=AG243,"AfD",IF(MAX(AA243,AD243,AG243,AJ243,AM243,AP243)=AJ243,"Linke",IF(MAX(AA243,AD243,AG243,AJ243,AM243,AP243)=AM243,"Grüne","FDP")))))</f>
        <v>SPD</v>
      </c>
      <c r="U243" s="148" t="str">
        <f>IF(LARGE((AA243,AD243,AG243,AJ243,AM243,AP243),2)=AA243,"CDU",IF(LARGE((AA243,AD243,AG243,AJ243,AM243,AP243),2)=AD243,"SPD",IF(LARGE((AA243,AD243,AG243,AJ243,AM243,AP243),2)=AG243,"AfD",IF(LARGE((AA243,AD243,AG243,AJ243,AM243,AP243),2)=AJ243,"Linke",IF(LARGE((AA243,AD243,AG243,AJ243,AM243,AP243),2)=AM243,"Grüne","FDP")))))</f>
        <v>CDU</v>
      </c>
      <c r="V243" s="148" t="str">
        <f>IF(LARGE((AA243,AD243,AG243,AJ243,AM243,AP243),3)=AA243,"CDU",IF(LARGE((AA243,AD243,AG243,AJ243,AM243,AP243),3)=AD243,"SPD",IF(LARGE((AA243,AD243,AG243,AJ243,AM243,AP243),3)=AG243,"AfD",IF(LARGE((AA243,AD243,AG243,AJ243,AM243,AP243),3)=AJ243,"Linke",IF(LARGE((AA243,AD243,AG243,AJ243,AM243,AP243),3)=AM243,"Grüne","FDP")))))</f>
        <v>Grüne</v>
      </c>
      <c r="W243" s="148" t="str">
        <f>IF(LARGE((AA243,AD243,AG243,AJ243,AM243,AP243),4)=AA243,"CDU",IF(LARGE((AA243,AD243,AG243,AJ243,AM243,AP243),4)=AD243,"SPD",IF(LARGE((AA243,AD243,AG243,AJ243,AM243,AP243),4)=AG243,"AfD",IF(LARGE((AA243,AD243,AG243,AJ243,AM243,AP243),4)=AJ243,"Linke",IF(LARGE((AA243,AD243,AG243,AJ243,AM243,AP243),4)=AM243,"Grüne","FDP")))))</f>
        <v>FDP</v>
      </c>
      <c r="X243" s="148">
        <f>(LARGE((AA243,AD243,AG243,AJ243,AM243,AP243),1))-(LARGE((AA243,AD243,AG243,AJ243,AM243,AP243),2))</f>
        <v>0.25180020947892118</v>
      </c>
      <c r="Y243" s="148">
        <f>(LARGE((AA243,AD243,AG243,AJ243,AM243,AP243),1))-(LARGE((AA243,AD243,AG243,AJ243,AM243,AP243),3))</f>
        <v>0.34283843938203717</v>
      </c>
      <c r="Z243" s="234">
        <f>(LARGE((AA243,AD243,AG243,AJ243,AM243,AP243),1))-(LARGE((AA243,AD243,AG243,AJ243,AM243,AP243),4))</f>
        <v>0.38368682901283058</v>
      </c>
      <c r="AA243" s="236">
        <v>0.20422230950510606</v>
      </c>
      <c r="AB243" s="94">
        <v>0.21729411764705883</v>
      </c>
      <c r="AC243" s="95">
        <f>IF(Tabelle1[[#This Row],[CDU ES 2021]]="","",Tabelle1[[#This Row],[CDU ES 2021]]/Tabelle1[[#This Row],[CDU ZS 2021]])</f>
        <v>0.93984278873492222</v>
      </c>
      <c r="AD243" s="97">
        <v>0.45602251898402724</v>
      </c>
      <c r="AE243" s="97">
        <v>0.29141176470588237</v>
      </c>
      <c r="AF243" s="96">
        <f>IF(Tabelle1[[#This Row],[SPD ES 2021]]="","",Tabelle1[[#This Row],[SPD ES 2021]]/Tabelle1[[#This Row],[SPD ZS 2021]])</f>
        <v>1.564873399824074</v>
      </c>
      <c r="AG243" s="99">
        <v>7.0679497250589154E-2</v>
      </c>
      <c r="AH243" s="99">
        <v>7.1673202614379081E-2</v>
      </c>
      <c r="AI243" s="98">
        <f>IF(Tabelle1[[#This Row],[AfD ES 2021]]="","",Tabelle1[[#This Row],[AfD ES 2021]]/Tabelle1[[#This Row],[AfD ZS 2021]])</f>
        <v>0.98613560818348911</v>
      </c>
      <c r="AJ243" s="100">
        <v>3.703194553548049E-2</v>
      </c>
      <c r="AK243" s="100">
        <v>4.7830065359477127E-2</v>
      </c>
      <c r="AL243" s="101">
        <f>IF(Tabelle1[[#This Row],[Linke ES 2021]]="","",Tabelle1[[#This Row],[Linke ES 2021]]/Tabelle1[[#This Row],[Linke ZS 2021]])</f>
        <v>0.77423991075820098</v>
      </c>
      <c r="AM243" s="103">
        <v>0.11318407960199005</v>
      </c>
      <c r="AN243" s="103">
        <v>0.19169281045751635</v>
      </c>
      <c r="AO243" s="102">
        <f>IF(Tabelle1[[#This Row],[Grüne ES 2021]]="","",Tabelle1[[#This Row],[Grüne ES 2021]]/Tabelle1[[#This Row],[Grüne ZS 2021]])</f>
        <v>0.59044509458571637</v>
      </c>
      <c r="AP243" s="104">
        <v>7.2335689971196646E-2</v>
      </c>
      <c r="AQ243" s="105">
        <v>0.10412418300653595</v>
      </c>
      <c r="AR243" s="215">
        <f>IF(Tabelle1[[#This Row],[FDP ES 2021]]="","",Tabelle1[[#This Row],[FDP ES 2021]]/Tabelle1[[#This Row],[FDP ZS 2021]])</f>
        <v>0.69470595477955477</v>
      </c>
      <c r="AS243" s="214">
        <v>2391.6</v>
      </c>
      <c r="AT243" s="186">
        <v>55339</v>
      </c>
      <c r="AU243" s="186">
        <v>22064</v>
      </c>
      <c r="AV243" s="186">
        <v>9.1999999999999993</v>
      </c>
      <c r="AW243" s="186">
        <v>506.5</v>
      </c>
      <c r="AX243" s="186">
        <v>7.8</v>
      </c>
      <c r="AY243" s="187">
        <v>10.8</v>
      </c>
      <c r="AZ243" s="114" t="s">
        <v>1906</v>
      </c>
      <c r="BA243" s="6"/>
      <c r="BB243" s="6"/>
      <c r="BC243" s="6"/>
      <c r="BD243" s="6"/>
      <c r="BE243" s="6"/>
      <c r="BF243" s="6"/>
      <c r="BG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</row>
    <row r="244" spans="1:84" ht="16.5" customHeight="1">
      <c r="A244" s="90">
        <f>SUBTOTAL(103,$B$2:$B244)</f>
        <v>243</v>
      </c>
      <c r="B244" s="45" t="s">
        <v>932</v>
      </c>
      <c r="C244" s="203" t="s">
        <v>1069</v>
      </c>
      <c r="D244" s="199" t="s">
        <v>9</v>
      </c>
      <c r="E244" s="189" t="s">
        <v>317</v>
      </c>
      <c r="F244" s="198" t="s">
        <v>118</v>
      </c>
      <c r="G244" s="219" t="str">
        <f>""</f>
        <v/>
      </c>
      <c r="H244" s="16" t="s">
        <v>2175</v>
      </c>
      <c r="I244" s="8"/>
      <c r="J244" s="8" t="s">
        <v>927</v>
      </c>
      <c r="K244" s="17" t="s">
        <v>631</v>
      </c>
      <c r="L244" s="11" t="s">
        <v>921</v>
      </c>
      <c r="M244" s="53"/>
      <c r="N244" s="53"/>
      <c r="O244" s="63" t="s">
        <v>631</v>
      </c>
      <c r="P244" s="156" t="s">
        <v>1412</v>
      </c>
      <c r="Q244" s="121" t="str">
        <f>""</f>
        <v/>
      </c>
      <c r="R244" s="55"/>
      <c r="S244" s="57"/>
      <c r="T244" s="147" t="str">
        <f>IF(MAX((AA244,AD244,AG244,AJ244,AM244,AP244))=AA244,"CDU",IF(MAX(AA244,AD244,AG244,AJ244,AM244,AP244)=AD244,"SPD",IF(MAX(AA244,AD244,AG244,AJ244,AM244,AP244)=AG244,"AfD",IF(MAX(AA244,AD244,AG244,AJ244,AM244,AP244)=AJ244,"Linke",IF(MAX(AA244,AD244,AG244,AJ244,AM244,AP244)=AM244,"Grüne","FDP")))))</f>
        <v>SPD</v>
      </c>
      <c r="U244" s="148" t="str">
        <f>IF(LARGE((AA244,AD244,AG244,AJ244,AM244,AP244),2)=AA244,"CDU",IF(LARGE((AA244,AD244,AG244,AJ244,AM244,AP244),2)=AD244,"SPD",IF(LARGE((AA244,AD244,AG244,AJ244,AM244,AP244),2)=AG244,"AfD",IF(LARGE((AA244,AD244,AG244,AJ244,AM244,AP244),2)=AJ244,"Linke",IF(LARGE((AA244,AD244,AG244,AJ244,AM244,AP244),2)=AM244,"Grüne","FDP")))))</f>
        <v>CDU</v>
      </c>
      <c r="V244" s="148" t="str">
        <f>IF(LARGE((AA244,AD244,AG244,AJ244,AM244,AP244),3)=AA244,"CDU",IF(LARGE((AA244,AD244,AG244,AJ244,AM244,AP244),3)=AD244,"SPD",IF(LARGE((AA244,AD244,AG244,AJ244,AM244,AP244),3)=AG244,"AfD",IF(LARGE((AA244,AD244,AG244,AJ244,AM244,AP244),3)=AJ244,"Linke",IF(LARGE((AA244,AD244,AG244,AJ244,AM244,AP244),3)=AM244,"Grüne","FDP")))))</f>
        <v>Grüne</v>
      </c>
      <c r="W244" s="148" t="str">
        <f>IF(LARGE((AA244,AD244,AG244,AJ244,AM244,AP244),4)=AA244,"CDU",IF(LARGE((AA244,AD244,AG244,AJ244,AM244,AP244),4)=AD244,"SPD",IF(LARGE((AA244,AD244,AG244,AJ244,AM244,AP244),4)=AG244,"AfD",IF(LARGE((AA244,AD244,AG244,AJ244,AM244,AP244),4)=AJ244,"Linke",IF(LARGE((AA244,AD244,AG244,AJ244,AM244,AP244),4)=AM244,"Grüne","FDP")))))</f>
        <v>FDP</v>
      </c>
      <c r="X244" s="148">
        <f>(LARGE((AA244,AD244,AG244,AJ244,AM244,AP244),1))-(LARGE((AA244,AD244,AG244,AJ244,AM244,AP244),2))</f>
        <v>0.25180020947892118</v>
      </c>
      <c r="Y244" s="148">
        <f>(LARGE((AA244,AD244,AG244,AJ244,AM244,AP244),1))-(LARGE((AA244,AD244,AG244,AJ244,AM244,AP244),3))</f>
        <v>0.34283843938203717</v>
      </c>
      <c r="Z244" s="234">
        <f>(LARGE((AA244,AD244,AG244,AJ244,AM244,AP244),1))-(LARGE((AA244,AD244,AG244,AJ244,AM244,AP244),4))</f>
        <v>0.38368682901283058</v>
      </c>
      <c r="AA244" s="236">
        <v>0.20422230950510606</v>
      </c>
      <c r="AB244" s="94">
        <v>0.21729411764705883</v>
      </c>
      <c r="AC244" s="95">
        <f>IF(Tabelle1[[#This Row],[CDU ES 2021]]="","",Tabelle1[[#This Row],[CDU ES 2021]]/Tabelle1[[#This Row],[CDU ZS 2021]])</f>
        <v>0.93984278873492222</v>
      </c>
      <c r="AD244" s="97">
        <v>0.45602251898402724</v>
      </c>
      <c r="AE244" s="97">
        <v>0.29141176470588237</v>
      </c>
      <c r="AF244" s="96">
        <f>IF(Tabelle1[[#This Row],[SPD ES 2021]]="","",Tabelle1[[#This Row],[SPD ES 2021]]/Tabelle1[[#This Row],[SPD ZS 2021]])</f>
        <v>1.564873399824074</v>
      </c>
      <c r="AG244" s="99">
        <v>7.0679497250589154E-2</v>
      </c>
      <c r="AH244" s="99">
        <v>7.1673202614379081E-2</v>
      </c>
      <c r="AI244" s="98">
        <f>IF(Tabelle1[[#This Row],[AfD ES 2021]]="","",Tabelle1[[#This Row],[AfD ES 2021]]/Tabelle1[[#This Row],[AfD ZS 2021]])</f>
        <v>0.98613560818348911</v>
      </c>
      <c r="AJ244" s="100">
        <v>3.703194553548049E-2</v>
      </c>
      <c r="AK244" s="100">
        <v>4.7830065359477127E-2</v>
      </c>
      <c r="AL244" s="101">
        <f>IF(Tabelle1[[#This Row],[Linke ES 2021]]="","",Tabelle1[[#This Row],[Linke ES 2021]]/Tabelle1[[#This Row],[Linke ZS 2021]])</f>
        <v>0.77423991075820098</v>
      </c>
      <c r="AM244" s="103">
        <v>0.11318407960199005</v>
      </c>
      <c r="AN244" s="103">
        <v>0.19169281045751635</v>
      </c>
      <c r="AO244" s="102">
        <f>IF(Tabelle1[[#This Row],[Grüne ES 2021]]="","",Tabelle1[[#This Row],[Grüne ES 2021]]/Tabelle1[[#This Row],[Grüne ZS 2021]])</f>
        <v>0.59044509458571637</v>
      </c>
      <c r="AP244" s="104">
        <v>7.2335689971196646E-2</v>
      </c>
      <c r="AQ244" s="105">
        <v>0.10412418300653595</v>
      </c>
      <c r="AR244" s="215">
        <f>IF(Tabelle1[[#This Row],[FDP ES 2021]]="","",Tabelle1[[#This Row],[FDP ES 2021]]/Tabelle1[[#This Row],[FDP ZS 2021]])</f>
        <v>0.69470595477955477</v>
      </c>
      <c r="AS244" s="214">
        <v>2391.6</v>
      </c>
      <c r="AT244" s="186">
        <v>55339</v>
      </c>
      <c r="AU244" s="186">
        <v>22064</v>
      </c>
      <c r="AV244" s="186">
        <v>9.1999999999999993</v>
      </c>
      <c r="AW244" s="186">
        <v>506.5</v>
      </c>
      <c r="AX244" s="186">
        <v>7.8</v>
      </c>
      <c r="AY244" s="187">
        <v>10.8</v>
      </c>
      <c r="AZ244" s="114" t="s">
        <v>1595</v>
      </c>
      <c r="BA244" s="6"/>
      <c r="BB244" s="6"/>
      <c r="BC244" s="6"/>
      <c r="BD244" s="6"/>
      <c r="BE244" s="6"/>
      <c r="BF244" s="6"/>
      <c r="BG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</row>
    <row r="245" spans="1:84" ht="16.5" customHeight="1">
      <c r="A245" s="90">
        <f>SUBTOTAL(103,$B$2:$B245)</f>
        <v>244</v>
      </c>
      <c r="B245" s="48" t="s">
        <v>669</v>
      </c>
      <c r="C245" s="206" t="s">
        <v>768</v>
      </c>
      <c r="D245" s="200" t="s">
        <v>9</v>
      </c>
      <c r="E245" s="188" t="s">
        <v>318</v>
      </c>
      <c r="F245" s="222" t="s">
        <v>119</v>
      </c>
      <c r="G245" s="219" t="str">
        <f>""</f>
        <v/>
      </c>
      <c r="H245" s="10"/>
      <c r="I245" s="10"/>
      <c r="J245" s="8" t="s">
        <v>924</v>
      </c>
      <c r="K245" s="10"/>
      <c r="L245" s="10" t="s">
        <v>922</v>
      </c>
      <c r="M245" s="67"/>
      <c r="N245" s="67"/>
      <c r="O245" s="59"/>
      <c r="P245" s="83"/>
      <c r="Q245" s="121" t="str">
        <f>""</f>
        <v/>
      </c>
      <c r="R245" s="82" t="s">
        <v>631</v>
      </c>
      <c r="S245" s="61"/>
      <c r="T245" s="147" t="str">
        <f>IF(MAX((AA245,AD245,AG245,AJ245,AM245,AP245))=AA245,"CDU",IF(MAX(AA245,AD245,AG245,AJ245,AM245,AP245)=AD245,"SPD",IF(MAX(AA245,AD245,AG245,AJ245,AM245,AP245)=AG245,"AfD",IF(MAX(AA245,AD245,AG245,AJ245,AM245,AP245)=AJ245,"Linke",IF(MAX(AA245,AD245,AG245,AJ245,AM245,AP245)=AM245,"Grüne","FDP")))))</f>
        <v>SPD</v>
      </c>
      <c r="U245" s="148" t="str">
        <f>IF(LARGE((AA245,AD245,AG245,AJ245,AM245,AP245),2)=AA245,"CDU",IF(LARGE((AA245,AD245,AG245,AJ245,AM245,AP245),2)=AD245,"SPD",IF(LARGE((AA245,AD245,AG245,AJ245,AM245,AP245),2)=AG245,"AfD",IF(LARGE((AA245,AD245,AG245,AJ245,AM245,AP245),2)=AJ245,"Linke",IF(LARGE((AA245,AD245,AG245,AJ245,AM245,AP245),2)=AM245,"Grüne","FDP")))))</f>
        <v>CDU</v>
      </c>
      <c r="V245" s="148" t="str">
        <f>IF(LARGE((AA245,AD245,AG245,AJ245,AM245,AP245),3)=AA245,"CDU",IF(LARGE((AA245,AD245,AG245,AJ245,AM245,AP245),3)=AD245,"SPD",IF(LARGE((AA245,AD245,AG245,AJ245,AM245,AP245),3)=AG245,"AfD",IF(LARGE((AA245,AD245,AG245,AJ245,AM245,AP245),3)=AJ245,"Linke",IF(LARGE((AA245,AD245,AG245,AJ245,AM245,AP245),3)=AM245,"Grüne","FDP")))))</f>
        <v>Grüne</v>
      </c>
      <c r="W245" s="148" t="str">
        <f>IF(LARGE((AA245,AD245,AG245,AJ245,AM245,AP245),4)=AA245,"CDU",IF(LARGE((AA245,AD245,AG245,AJ245,AM245,AP245),4)=AD245,"SPD",IF(LARGE((AA245,AD245,AG245,AJ245,AM245,AP245),4)=AG245,"AfD",IF(LARGE((AA245,AD245,AG245,AJ245,AM245,AP245),4)=AJ245,"Linke",IF(LARGE((AA245,AD245,AG245,AJ245,AM245,AP245),4)=AM245,"Grüne","FDP")))))</f>
        <v>FDP</v>
      </c>
      <c r="X245" s="148">
        <f>(LARGE((AA245,AD245,AG245,AJ245,AM245,AP245),1))-(LARGE((AA245,AD245,AG245,AJ245,AM245,AP245),2))</f>
        <v>0.15249244608783236</v>
      </c>
      <c r="Y245" s="148">
        <f>(LARGE((AA245,AD245,AG245,AJ245,AM245,AP245),1))-(LARGE((AA245,AD245,AG245,AJ245,AM245,AP245),3))</f>
        <v>0.24236675450820239</v>
      </c>
      <c r="Z245" s="234">
        <f>(LARGE((AA245,AD245,AG245,AJ245,AM245,AP245),1))-(LARGE((AA245,AD245,AG245,AJ245,AM245,AP245),4))</f>
        <v>0.27807364891899722</v>
      </c>
      <c r="AA245" s="236">
        <v>0.22047765559679355</v>
      </c>
      <c r="AB245" s="94">
        <v>0.2099533009167876</v>
      </c>
      <c r="AC245" s="95">
        <f>IF(Tabelle1[[#This Row],[CDU ES 2021]]="","",Tabelle1[[#This Row],[CDU ES 2021]]/Tabelle1[[#This Row],[CDU ZS 2021]])</f>
        <v>1.0501271217649355</v>
      </c>
      <c r="AD245" s="97">
        <v>0.37297010168462591</v>
      </c>
      <c r="AE245" s="97">
        <v>0.29175578924201678</v>
      </c>
      <c r="AF245" s="96">
        <f>IF(Tabelle1[[#This Row],[SPD ES 2021]]="","",Tabelle1[[#This Row],[SPD ES 2021]]/Tabelle1[[#This Row],[SPD ZS 2021]])</f>
        <v>1.2783640134566117</v>
      </c>
      <c r="AG245" s="99">
        <v>8.2748106348045636E-2</v>
      </c>
      <c r="AH245" s="99">
        <v>8.3150503098370687E-2</v>
      </c>
      <c r="AI245" s="98">
        <f>IF(Tabelle1[[#This Row],[AfD ES 2021]]="","",Tabelle1[[#This Row],[AfD ES 2021]]/Tabelle1[[#This Row],[AfD ZS 2021]])</f>
        <v>0.99516062157977569</v>
      </c>
      <c r="AJ245" s="100">
        <v>4.6510023593040746E-2</v>
      </c>
      <c r="AK245" s="100">
        <v>5.5399280600279231E-2</v>
      </c>
      <c r="AL245" s="101">
        <f>IF(Tabelle1[[#This Row],[Linke ES 2021]]="","",Tabelle1[[#This Row],[Linke ES 2021]]/Tabelle1[[#This Row],[Linke ZS 2021]])</f>
        <v>0.83954201370633541</v>
      </c>
      <c r="AM245" s="103">
        <v>0.13060334717642352</v>
      </c>
      <c r="AN245" s="103">
        <v>0.17460917888018487</v>
      </c>
      <c r="AO245" s="102">
        <f>IF(Tabelle1[[#This Row],[Grüne ES 2021]]="","",Tabelle1[[#This Row],[Grüne ES 2021]]/Tabelle1[[#This Row],[Grüne ZS 2021]])</f>
        <v>0.74797526690187499</v>
      </c>
      <c r="AP245" s="104">
        <v>9.4896452765628664E-2</v>
      </c>
      <c r="AQ245" s="105">
        <v>0.1098356935054574</v>
      </c>
      <c r="AR245" s="215">
        <f>IF(Tabelle1[[#This Row],[FDP ES 2021]]="","",Tabelle1[[#This Row],[FDP ES 2021]]/Tabelle1[[#This Row],[FDP ZS 2021]])</f>
        <v>0.86398555639759811</v>
      </c>
      <c r="AS245" s="214">
        <v>2392.9</v>
      </c>
      <c r="AT245" s="186">
        <v>36429</v>
      </c>
      <c r="AU245" s="186">
        <v>21480</v>
      </c>
      <c r="AV245" s="186">
        <v>10.3</v>
      </c>
      <c r="AW245" s="186">
        <v>490.8</v>
      </c>
      <c r="AX245" s="186">
        <v>8.3000000000000007</v>
      </c>
      <c r="AY245" s="187">
        <v>11.3</v>
      </c>
      <c r="AZ245" s="114" t="s">
        <v>1918</v>
      </c>
      <c r="BA245" s="6"/>
      <c r="BB245" s="6"/>
      <c r="BC245" s="6"/>
      <c r="BD245" s="6"/>
      <c r="BE245" s="6"/>
      <c r="BF245" s="6"/>
      <c r="BG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</row>
    <row r="246" spans="1:84" ht="16.5" customHeight="1">
      <c r="A246" s="90">
        <f>SUBTOTAL(103,$B$2:$B246)</f>
        <v>245</v>
      </c>
      <c r="B246" s="45" t="s">
        <v>932</v>
      </c>
      <c r="C246" s="203" t="s">
        <v>1070</v>
      </c>
      <c r="D246" s="199" t="s">
        <v>9</v>
      </c>
      <c r="E246" s="189" t="s">
        <v>318</v>
      </c>
      <c r="F246" s="222" t="s">
        <v>119</v>
      </c>
      <c r="G246" s="219" t="str">
        <f>""</f>
        <v/>
      </c>
      <c r="H246" s="16" t="s">
        <v>2165</v>
      </c>
      <c r="I246" s="8"/>
      <c r="J246" s="8" t="s">
        <v>927</v>
      </c>
      <c r="K246" s="11"/>
      <c r="L246" s="11" t="s">
        <v>921</v>
      </c>
      <c r="M246" s="53"/>
      <c r="N246" s="53"/>
      <c r="O246" s="9"/>
      <c r="P246" s="54"/>
      <c r="Q246" s="121" t="str">
        <f>""</f>
        <v/>
      </c>
      <c r="R246" s="55"/>
      <c r="S246" s="57"/>
      <c r="T246" s="147" t="str">
        <f>IF(MAX((AA246,AD246,AG246,AJ246,AM246,AP246))=AA246,"CDU",IF(MAX(AA246,AD246,AG246,AJ246,AM246,AP246)=AD246,"SPD",IF(MAX(AA246,AD246,AG246,AJ246,AM246,AP246)=AG246,"AfD",IF(MAX(AA246,AD246,AG246,AJ246,AM246,AP246)=AJ246,"Linke",IF(MAX(AA246,AD246,AG246,AJ246,AM246,AP246)=AM246,"Grüne","FDP")))))</f>
        <v>SPD</v>
      </c>
      <c r="U246" s="148" t="str">
        <f>IF(LARGE((AA246,AD246,AG246,AJ246,AM246,AP246),2)=AA246,"CDU",IF(LARGE((AA246,AD246,AG246,AJ246,AM246,AP246),2)=AD246,"SPD",IF(LARGE((AA246,AD246,AG246,AJ246,AM246,AP246),2)=AG246,"AfD",IF(LARGE((AA246,AD246,AG246,AJ246,AM246,AP246),2)=AJ246,"Linke",IF(LARGE((AA246,AD246,AG246,AJ246,AM246,AP246),2)=AM246,"Grüne","FDP")))))</f>
        <v>CDU</v>
      </c>
      <c r="V246" s="148" t="str">
        <f>IF(LARGE((AA246,AD246,AG246,AJ246,AM246,AP246),3)=AA246,"CDU",IF(LARGE((AA246,AD246,AG246,AJ246,AM246,AP246),3)=AD246,"SPD",IF(LARGE((AA246,AD246,AG246,AJ246,AM246,AP246),3)=AG246,"AfD",IF(LARGE((AA246,AD246,AG246,AJ246,AM246,AP246),3)=AJ246,"Linke",IF(LARGE((AA246,AD246,AG246,AJ246,AM246,AP246),3)=AM246,"Grüne","FDP")))))</f>
        <v>Grüne</v>
      </c>
      <c r="W246" s="148" t="str">
        <f>IF(LARGE((AA246,AD246,AG246,AJ246,AM246,AP246),4)=AA246,"CDU",IF(LARGE((AA246,AD246,AG246,AJ246,AM246,AP246),4)=AD246,"SPD",IF(LARGE((AA246,AD246,AG246,AJ246,AM246,AP246),4)=AG246,"AfD",IF(LARGE((AA246,AD246,AG246,AJ246,AM246,AP246),4)=AJ246,"Linke",IF(LARGE((AA246,AD246,AG246,AJ246,AM246,AP246),4)=AM246,"Grüne","FDP")))))</f>
        <v>FDP</v>
      </c>
      <c r="X246" s="148">
        <f>(LARGE((AA246,AD246,AG246,AJ246,AM246,AP246),1))-(LARGE((AA246,AD246,AG246,AJ246,AM246,AP246),2))</f>
        <v>0.15249244608783236</v>
      </c>
      <c r="Y246" s="148">
        <f>(LARGE((AA246,AD246,AG246,AJ246,AM246,AP246),1))-(LARGE((AA246,AD246,AG246,AJ246,AM246,AP246),3))</f>
        <v>0.24236675450820239</v>
      </c>
      <c r="Z246" s="234">
        <f>(LARGE((AA246,AD246,AG246,AJ246,AM246,AP246),1))-(LARGE((AA246,AD246,AG246,AJ246,AM246,AP246),4))</f>
        <v>0.27807364891899722</v>
      </c>
      <c r="AA246" s="236">
        <v>0.22047765559679355</v>
      </c>
      <c r="AB246" s="94">
        <v>0.2099533009167876</v>
      </c>
      <c r="AC246" s="95">
        <f>IF(Tabelle1[[#This Row],[CDU ES 2021]]="","",Tabelle1[[#This Row],[CDU ES 2021]]/Tabelle1[[#This Row],[CDU ZS 2021]])</f>
        <v>1.0501271217649355</v>
      </c>
      <c r="AD246" s="97">
        <v>0.37297010168462591</v>
      </c>
      <c r="AE246" s="97">
        <v>0.29175578924201678</v>
      </c>
      <c r="AF246" s="96">
        <f>IF(Tabelle1[[#This Row],[SPD ES 2021]]="","",Tabelle1[[#This Row],[SPD ES 2021]]/Tabelle1[[#This Row],[SPD ZS 2021]])</f>
        <v>1.2783640134566117</v>
      </c>
      <c r="AG246" s="99">
        <v>8.2748106348045636E-2</v>
      </c>
      <c r="AH246" s="99">
        <v>8.3150503098370687E-2</v>
      </c>
      <c r="AI246" s="98">
        <f>IF(Tabelle1[[#This Row],[AfD ES 2021]]="","",Tabelle1[[#This Row],[AfD ES 2021]]/Tabelle1[[#This Row],[AfD ZS 2021]])</f>
        <v>0.99516062157977569</v>
      </c>
      <c r="AJ246" s="100">
        <v>4.6510023593040746E-2</v>
      </c>
      <c r="AK246" s="100">
        <v>5.5399280600279231E-2</v>
      </c>
      <c r="AL246" s="101">
        <f>IF(Tabelle1[[#This Row],[Linke ES 2021]]="","",Tabelle1[[#This Row],[Linke ES 2021]]/Tabelle1[[#This Row],[Linke ZS 2021]])</f>
        <v>0.83954201370633541</v>
      </c>
      <c r="AM246" s="103">
        <v>0.13060334717642352</v>
      </c>
      <c r="AN246" s="103">
        <v>0.17460917888018487</v>
      </c>
      <c r="AO246" s="102">
        <f>IF(Tabelle1[[#This Row],[Grüne ES 2021]]="","",Tabelle1[[#This Row],[Grüne ES 2021]]/Tabelle1[[#This Row],[Grüne ZS 2021]])</f>
        <v>0.74797526690187499</v>
      </c>
      <c r="AP246" s="104">
        <v>9.4896452765628664E-2</v>
      </c>
      <c r="AQ246" s="105">
        <v>0.1098356935054574</v>
      </c>
      <c r="AR246" s="215">
        <f>IF(Tabelle1[[#This Row],[FDP ES 2021]]="","",Tabelle1[[#This Row],[FDP ES 2021]]/Tabelle1[[#This Row],[FDP ZS 2021]])</f>
        <v>0.86398555639759811</v>
      </c>
      <c r="AS246" s="214">
        <v>2392.9</v>
      </c>
      <c r="AT246" s="186">
        <v>36429</v>
      </c>
      <c r="AU246" s="186">
        <v>21480</v>
      </c>
      <c r="AV246" s="186">
        <v>10.3</v>
      </c>
      <c r="AW246" s="186">
        <v>490.8</v>
      </c>
      <c r="AX246" s="186">
        <v>8.3000000000000007</v>
      </c>
      <c r="AY246" s="187">
        <v>11.3</v>
      </c>
      <c r="AZ246" s="115" t="s">
        <v>1574</v>
      </c>
      <c r="BA246" s="6"/>
      <c r="BB246" s="6"/>
      <c r="BC246" s="6"/>
      <c r="BD246" s="6"/>
      <c r="BE246" s="6"/>
      <c r="BF246" s="6"/>
      <c r="BG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</row>
    <row r="247" spans="1:84" ht="16.5" customHeight="1">
      <c r="A247" s="90">
        <f>SUBTOTAL(103,$B$2:$B247)</f>
        <v>246</v>
      </c>
      <c r="B247" s="46" t="s">
        <v>930</v>
      </c>
      <c r="C247" s="204" t="s">
        <v>1071</v>
      </c>
      <c r="D247" s="199" t="s">
        <v>9</v>
      </c>
      <c r="E247" s="189" t="s">
        <v>318</v>
      </c>
      <c r="F247" s="222" t="s">
        <v>119</v>
      </c>
      <c r="G247" s="219" t="str">
        <f>""</f>
        <v/>
      </c>
      <c r="H247" s="143" t="s">
        <v>2177</v>
      </c>
      <c r="I247" s="8"/>
      <c r="J247" s="8" t="s">
        <v>927</v>
      </c>
      <c r="K247" s="11"/>
      <c r="L247" s="11" t="s">
        <v>922</v>
      </c>
      <c r="M247" s="53"/>
      <c r="N247" s="53"/>
      <c r="O247" s="9"/>
      <c r="P247" s="54"/>
      <c r="Q247" s="121" t="str">
        <f>""</f>
        <v/>
      </c>
      <c r="R247" s="55"/>
      <c r="S247" s="57"/>
      <c r="T247" s="147" t="str">
        <f>IF(MAX((AA247,AD247,AG247,AJ247,AM247,AP247))=AA247,"CDU",IF(MAX(AA247,AD247,AG247,AJ247,AM247,AP247)=AD247,"SPD",IF(MAX(AA247,AD247,AG247,AJ247,AM247,AP247)=AG247,"AfD",IF(MAX(AA247,AD247,AG247,AJ247,AM247,AP247)=AJ247,"Linke",IF(MAX(AA247,AD247,AG247,AJ247,AM247,AP247)=AM247,"Grüne","FDP")))))</f>
        <v>SPD</v>
      </c>
      <c r="U247" s="148" t="str">
        <f>IF(LARGE((AA247,AD247,AG247,AJ247,AM247,AP247),2)=AA247,"CDU",IF(LARGE((AA247,AD247,AG247,AJ247,AM247,AP247),2)=AD247,"SPD",IF(LARGE((AA247,AD247,AG247,AJ247,AM247,AP247),2)=AG247,"AfD",IF(LARGE((AA247,AD247,AG247,AJ247,AM247,AP247),2)=AJ247,"Linke",IF(LARGE((AA247,AD247,AG247,AJ247,AM247,AP247),2)=AM247,"Grüne","FDP")))))</f>
        <v>CDU</v>
      </c>
      <c r="V247" s="148" t="str">
        <f>IF(LARGE((AA247,AD247,AG247,AJ247,AM247,AP247),3)=AA247,"CDU",IF(LARGE((AA247,AD247,AG247,AJ247,AM247,AP247),3)=AD247,"SPD",IF(LARGE((AA247,AD247,AG247,AJ247,AM247,AP247),3)=AG247,"AfD",IF(LARGE((AA247,AD247,AG247,AJ247,AM247,AP247),3)=AJ247,"Linke",IF(LARGE((AA247,AD247,AG247,AJ247,AM247,AP247),3)=AM247,"Grüne","FDP")))))</f>
        <v>Grüne</v>
      </c>
      <c r="W247" s="148" t="str">
        <f>IF(LARGE((AA247,AD247,AG247,AJ247,AM247,AP247),4)=AA247,"CDU",IF(LARGE((AA247,AD247,AG247,AJ247,AM247,AP247),4)=AD247,"SPD",IF(LARGE((AA247,AD247,AG247,AJ247,AM247,AP247),4)=AG247,"AfD",IF(LARGE((AA247,AD247,AG247,AJ247,AM247,AP247),4)=AJ247,"Linke",IF(LARGE((AA247,AD247,AG247,AJ247,AM247,AP247),4)=AM247,"Grüne","FDP")))))</f>
        <v>FDP</v>
      </c>
      <c r="X247" s="148">
        <f>(LARGE((AA247,AD247,AG247,AJ247,AM247,AP247),1))-(LARGE((AA247,AD247,AG247,AJ247,AM247,AP247),2))</f>
        <v>0.15249244608783202</v>
      </c>
      <c r="Y247" s="148">
        <f>(LARGE((AA247,AD247,AG247,AJ247,AM247,AP247),1))-(LARGE((AA247,AD247,AG247,AJ247,AM247,AP247),3))</f>
        <v>0.24236675450820203</v>
      </c>
      <c r="Z247" s="234">
        <f>(LARGE((AA247,AD247,AG247,AJ247,AM247,AP247),1))-(LARGE((AA247,AD247,AG247,AJ247,AM247,AP247),4))</f>
        <v>0.27807364891899733</v>
      </c>
      <c r="AA247" s="236">
        <v>0.220477655596794</v>
      </c>
      <c r="AB247" s="94">
        <v>0.20995330091678799</v>
      </c>
      <c r="AC247" s="95">
        <f>IF(Tabelle1[[#This Row],[CDU ES 2021]]="","",Tabelle1[[#This Row],[CDU ES 2021]]/Tabelle1[[#This Row],[CDU ZS 2021]])</f>
        <v>1.0501271217649357</v>
      </c>
      <c r="AD247" s="97">
        <v>0.37297010168462602</v>
      </c>
      <c r="AE247" s="97">
        <v>0.29175578924201701</v>
      </c>
      <c r="AF247" s="96">
        <f>IF(Tabelle1[[#This Row],[SPD ES 2021]]="","",Tabelle1[[#This Row],[SPD ES 2021]]/Tabelle1[[#This Row],[SPD ZS 2021]])</f>
        <v>1.2783640134566112</v>
      </c>
      <c r="AG247" s="99">
        <v>8.2748106348045594E-2</v>
      </c>
      <c r="AH247" s="99">
        <v>8.3150503098370701E-2</v>
      </c>
      <c r="AI247" s="98">
        <f>IF(Tabelle1[[#This Row],[AfD ES 2021]]="","",Tabelle1[[#This Row],[AfD ES 2021]]/Tabelle1[[#This Row],[AfD ZS 2021]])</f>
        <v>0.99516062157977503</v>
      </c>
      <c r="AJ247" s="100">
        <v>4.6510023593040697E-2</v>
      </c>
      <c r="AK247" s="100">
        <v>5.5399280600279197E-2</v>
      </c>
      <c r="AL247" s="101">
        <f>IF(Tabelle1[[#This Row],[Linke ES 2021]]="","",Tabelle1[[#This Row],[Linke ES 2021]]/Tabelle1[[#This Row],[Linke ZS 2021]])</f>
        <v>0.83954201370633508</v>
      </c>
      <c r="AM247" s="103">
        <v>0.130603347176424</v>
      </c>
      <c r="AN247" s="103">
        <v>0.17460917888018501</v>
      </c>
      <c r="AO247" s="102">
        <f>IF(Tabelle1[[#This Row],[Grüne ES 2021]]="","",Tabelle1[[#This Row],[Grüne ES 2021]]/Tabelle1[[#This Row],[Grüne ZS 2021]])</f>
        <v>0.7479752669018771</v>
      </c>
      <c r="AP247" s="104">
        <v>9.4896452765628705E-2</v>
      </c>
      <c r="AQ247" s="105">
        <v>0.10983569350545699</v>
      </c>
      <c r="AR247" s="215">
        <f>IF(Tabelle1[[#This Row],[FDP ES 2021]]="","",Tabelle1[[#This Row],[FDP ES 2021]]/Tabelle1[[#This Row],[FDP ZS 2021]])</f>
        <v>0.86398555639760166</v>
      </c>
      <c r="AS247" s="214">
        <v>2392.9</v>
      </c>
      <c r="AT247" s="186">
        <v>36429</v>
      </c>
      <c r="AU247" s="186">
        <v>21480</v>
      </c>
      <c r="AV247" s="186">
        <v>10.3</v>
      </c>
      <c r="AW247" s="186">
        <v>490.8</v>
      </c>
      <c r="AX247" s="186">
        <v>8.3000000000000007</v>
      </c>
      <c r="AY247" s="187">
        <v>11.3</v>
      </c>
      <c r="AZ247" s="114" t="s">
        <v>2086</v>
      </c>
      <c r="BA247" s="6"/>
      <c r="BB247" s="6"/>
      <c r="BC247" s="6"/>
      <c r="BD247" s="6"/>
      <c r="BE247" s="6"/>
      <c r="BF247" s="6"/>
      <c r="BG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</row>
    <row r="248" spans="1:84" ht="16.5" customHeight="1">
      <c r="A248" s="90">
        <f>SUBTOTAL(103,$B$2:$B248)</f>
        <v>247</v>
      </c>
      <c r="B248" s="48" t="s">
        <v>669</v>
      </c>
      <c r="C248" s="206" t="s">
        <v>769</v>
      </c>
      <c r="D248" s="199" t="s">
        <v>9</v>
      </c>
      <c r="E248" s="190" t="s">
        <v>319</v>
      </c>
      <c r="F248" s="198" t="s">
        <v>120</v>
      </c>
      <c r="G248" s="219" t="str">
        <f>""</f>
        <v/>
      </c>
      <c r="H248" s="8"/>
      <c r="I248" s="8"/>
      <c r="J248" s="8" t="s">
        <v>924</v>
      </c>
      <c r="K248" s="8"/>
      <c r="L248" s="8" t="s">
        <v>921</v>
      </c>
      <c r="M248" s="53"/>
      <c r="N248" s="53"/>
      <c r="O248" s="9"/>
      <c r="P248" s="54"/>
      <c r="Q248" s="121" t="str">
        <f>""</f>
        <v/>
      </c>
      <c r="R248" s="55"/>
      <c r="S248" s="57"/>
      <c r="T248" s="147" t="str">
        <f>IF(MAX((AA248,AD248,AG248,AJ248,AM248,AP248))=AA248,"CDU",IF(MAX(AA248,AD248,AG248,AJ248,AM248,AP248)=AD248,"SPD",IF(MAX(AA248,AD248,AG248,AJ248,AM248,AP248)=AG248,"AfD",IF(MAX(AA248,AD248,AG248,AJ248,AM248,AP248)=AJ248,"Linke",IF(MAX(AA248,AD248,AG248,AJ248,AM248,AP248)=AM248,"Grüne","FDP")))))</f>
        <v>SPD</v>
      </c>
      <c r="U248" s="148" t="str">
        <f>IF(LARGE((AA248,AD248,AG248,AJ248,AM248,AP248),2)=AA248,"CDU",IF(LARGE((AA248,AD248,AG248,AJ248,AM248,AP248),2)=AD248,"SPD",IF(LARGE((AA248,AD248,AG248,AJ248,AM248,AP248),2)=AG248,"AfD",IF(LARGE((AA248,AD248,AG248,AJ248,AM248,AP248),2)=AJ248,"Linke",IF(LARGE((AA248,AD248,AG248,AJ248,AM248,AP248),2)=AM248,"Grüne","FDP")))))</f>
        <v>CDU</v>
      </c>
      <c r="V248" s="148" t="str">
        <f>IF(LARGE((AA248,AD248,AG248,AJ248,AM248,AP248),3)=AA248,"CDU",IF(LARGE((AA248,AD248,AG248,AJ248,AM248,AP248),3)=AD248,"SPD",IF(LARGE((AA248,AD248,AG248,AJ248,AM248,AP248),3)=AG248,"AfD",IF(LARGE((AA248,AD248,AG248,AJ248,AM248,AP248),3)=AJ248,"Linke",IF(LARGE((AA248,AD248,AG248,AJ248,AM248,AP248),3)=AM248,"Grüne","FDP")))))</f>
        <v>Grüne</v>
      </c>
      <c r="W248" s="148" t="str">
        <f>IF(LARGE((AA248,AD248,AG248,AJ248,AM248,AP248),4)=AA248,"CDU",IF(LARGE((AA248,AD248,AG248,AJ248,AM248,AP248),4)=AD248,"SPD",IF(LARGE((AA248,AD248,AG248,AJ248,AM248,AP248),4)=AG248,"AfD",IF(LARGE((AA248,AD248,AG248,AJ248,AM248,AP248),4)=AJ248,"Linke",IF(LARGE((AA248,AD248,AG248,AJ248,AM248,AP248),4)=AM248,"Grüne","FDP")))))</f>
        <v>FDP</v>
      </c>
      <c r="X248" s="148">
        <f>(LARGE((AA248,AD248,AG248,AJ248,AM248,AP248),1))-(LARGE((AA248,AD248,AG248,AJ248,AM248,AP248),2))</f>
        <v>4.9849045187659369E-2</v>
      </c>
      <c r="Y248" s="148">
        <f>(LARGE((AA248,AD248,AG248,AJ248,AM248,AP248),1))-(LARGE((AA248,AD248,AG248,AJ248,AM248,AP248),3))</f>
        <v>0.19685865813828574</v>
      </c>
      <c r="Z248" s="234">
        <f>(LARGE((AA248,AD248,AG248,AJ248,AM248,AP248),1))-(LARGE((AA248,AD248,AG248,AJ248,AM248,AP248),4))</f>
        <v>0.21884434675771292</v>
      </c>
      <c r="AA248" s="236">
        <v>0.2764603103062932</v>
      </c>
      <c r="AB248" s="94">
        <v>0.24296317301409215</v>
      </c>
      <c r="AC248" s="95">
        <f>IF(Tabelle1[[#This Row],[CDU ES 2021]]="","",Tabelle1[[#This Row],[CDU ES 2021]]/Tabelle1[[#This Row],[CDU ZS 2021]])</f>
        <v>1.1378691958812135</v>
      </c>
      <c r="AD248" s="97">
        <v>0.32630935549395257</v>
      </c>
      <c r="AE248" s="97">
        <v>0.29710636304232574</v>
      </c>
      <c r="AF248" s="96">
        <f>IF(Tabelle1[[#This Row],[SPD ES 2021]]="","",Tabelle1[[#This Row],[SPD ES 2021]]/Tabelle1[[#This Row],[SPD ZS 2021]])</f>
        <v>1.0982913733404847</v>
      </c>
      <c r="AG248" s="99">
        <v>7.615654847532552E-2</v>
      </c>
      <c r="AH248" s="99">
        <v>7.7093787372548059E-2</v>
      </c>
      <c r="AI248" s="98">
        <f>IF(Tabelle1[[#This Row],[AfD ES 2021]]="","",Tabelle1[[#This Row],[AfD ES 2021]]/Tabelle1[[#This Row],[AfD ZS 2021]])</f>
        <v>0.98784287386617253</v>
      </c>
      <c r="AJ248" s="100">
        <v>3.1481332847643685E-2</v>
      </c>
      <c r="AK248" s="100">
        <v>3.7455769396737726E-2</v>
      </c>
      <c r="AL248" s="101">
        <f>IF(Tabelle1[[#This Row],[Linke ES 2021]]="","",Tabelle1[[#This Row],[Linke ES 2021]]/Tabelle1[[#This Row],[Linke ZS 2021]])</f>
        <v>0.84049355692545469</v>
      </c>
      <c r="AM248" s="103">
        <v>0.12945069735566683</v>
      </c>
      <c r="AN248" s="103">
        <v>0.14977376123488145</v>
      </c>
      <c r="AO248" s="102">
        <f>IF(Tabelle1[[#This Row],[Grüne ES 2021]]="","",Tabelle1[[#This Row],[Grüne ES 2021]]/Tabelle1[[#This Row],[Grüne ZS 2021]])</f>
        <v>0.86430824924438432</v>
      </c>
      <c r="AP248" s="104">
        <v>0.10746500873623965</v>
      </c>
      <c r="AQ248" s="105">
        <v>0.12486900343981555</v>
      </c>
      <c r="AR248" s="215">
        <f>IF(Tabelle1[[#This Row],[FDP ES 2021]]="","",Tabelle1[[#This Row],[FDP ES 2021]]/Tabelle1[[#This Row],[FDP ZS 2021]])</f>
        <v>0.86062197803985607</v>
      </c>
      <c r="AS248" s="214">
        <v>1550.7</v>
      </c>
      <c r="AT248" s="186">
        <v>33974</v>
      </c>
      <c r="AU248" s="186">
        <v>22701</v>
      </c>
      <c r="AV248" s="186">
        <v>8.4</v>
      </c>
      <c r="AW248" s="186">
        <v>571</v>
      </c>
      <c r="AX248" s="186">
        <v>7.5</v>
      </c>
      <c r="AY248" s="187">
        <v>11.9</v>
      </c>
      <c r="AZ248" s="114" t="s">
        <v>1511</v>
      </c>
      <c r="BA248" s="6"/>
      <c r="BB248" s="6"/>
      <c r="BC248" s="6"/>
      <c r="BD248" s="6"/>
      <c r="BE248" s="6"/>
      <c r="BF248" s="6"/>
      <c r="BG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</row>
    <row r="249" spans="1:84" ht="16.5" customHeight="1">
      <c r="A249" s="90">
        <f>SUBTOTAL(103,$B$2:$B249)</f>
        <v>248</v>
      </c>
      <c r="B249" s="47" t="s">
        <v>751</v>
      </c>
      <c r="C249" s="205" t="s">
        <v>1072</v>
      </c>
      <c r="D249" s="199" t="s">
        <v>9</v>
      </c>
      <c r="E249" s="189" t="s">
        <v>320</v>
      </c>
      <c r="F249" s="222" t="s">
        <v>121</v>
      </c>
      <c r="G249" s="219" t="str">
        <f>""</f>
        <v/>
      </c>
      <c r="H249" s="8"/>
      <c r="I249" s="8"/>
      <c r="J249" s="8" t="s">
        <v>927</v>
      </c>
      <c r="K249" s="11"/>
      <c r="L249" s="11" t="s">
        <v>922</v>
      </c>
      <c r="M249" s="53"/>
      <c r="N249" s="53"/>
      <c r="O249" s="9"/>
      <c r="P249" s="54"/>
      <c r="Q249" s="121" t="str">
        <f>""</f>
        <v/>
      </c>
      <c r="R249" s="55"/>
      <c r="S249" s="57"/>
      <c r="T249" s="147" t="str">
        <f>IF(MAX((AA249,AD249,AG249,AJ249,AM249,AP249))=AA249,"CDU",IF(MAX(AA249,AD249,AG249,AJ249,AM249,AP249)=AD249,"SPD",IF(MAX(AA249,AD249,AG249,AJ249,AM249,AP249)=AG249,"AfD",IF(MAX(AA249,AD249,AG249,AJ249,AM249,AP249)=AJ249,"Linke",IF(MAX(AA249,AD249,AG249,AJ249,AM249,AP249)=AM249,"Grüne","FDP")))))</f>
        <v>CDU</v>
      </c>
      <c r="U249" s="148" t="str">
        <f>IF(LARGE((AA249,AD249,AG249,AJ249,AM249,AP249),2)=AA249,"CDU",IF(LARGE((AA249,AD249,AG249,AJ249,AM249,AP249),2)=AD249,"SPD",IF(LARGE((AA249,AD249,AG249,AJ249,AM249,AP249),2)=AG249,"AfD",IF(LARGE((AA249,AD249,AG249,AJ249,AM249,AP249),2)=AJ249,"Linke",IF(LARGE((AA249,AD249,AG249,AJ249,AM249,AP249),2)=AM249,"Grüne","FDP")))))</f>
        <v>SPD</v>
      </c>
      <c r="V249" s="148" t="str">
        <f>IF(LARGE((AA249,AD249,AG249,AJ249,AM249,AP249),3)=AA249,"CDU",IF(LARGE((AA249,AD249,AG249,AJ249,AM249,AP249),3)=AD249,"SPD",IF(LARGE((AA249,AD249,AG249,AJ249,AM249,AP249),3)=AG249,"AfD",IF(LARGE((AA249,AD249,AG249,AJ249,AM249,AP249),3)=AJ249,"Linke",IF(LARGE((AA249,AD249,AG249,AJ249,AM249,AP249),3)=AM249,"Grüne","FDP")))))</f>
        <v>Grüne</v>
      </c>
      <c r="W249" s="148" t="str">
        <f>IF(LARGE((AA249,AD249,AG249,AJ249,AM249,AP249),4)=AA249,"CDU",IF(LARGE((AA249,AD249,AG249,AJ249,AM249,AP249),4)=AD249,"SPD",IF(LARGE((AA249,AD249,AG249,AJ249,AM249,AP249),4)=AG249,"AfD",IF(LARGE((AA249,AD249,AG249,AJ249,AM249,AP249),4)=AJ249,"Linke",IF(LARGE((AA249,AD249,AG249,AJ249,AM249,AP249),4)=AM249,"Grüne","FDP")))))</f>
        <v>FDP</v>
      </c>
      <c r="X249" s="148">
        <f>(LARGE((AA249,AD249,AG249,AJ249,AM249,AP249),1))-(LARGE((AA249,AD249,AG249,AJ249,AM249,AP249),2))</f>
        <v>5.066626133657598E-2</v>
      </c>
      <c r="Y249" s="148">
        <f>(LARGE((AA249,AD249,AG249,AJ249,AM249,AP249),1))-(LARGE((AA249,AD249,AG249,AJ249,AM249,AP249),3))</f>
        <v>7.1129097633885585E-2</v>
      </c>
      <c r="Z249" s="234">
        <f>(LARGE((AA249,AD249,AG249,AJ249,AM249,AP249),1))-(LARGE((AA249,AD249,AG249,AJ249,AM249,AP249),4))</f>
        <v>0.20553402239448751</v>
      </c>
      <c r="AA249" s="236">
        <v>0.29972893550184931</v>
      </c>
      <c r="AB249" s="94">
        <v>0.27385855421077898</v>
      </c>
      <c r="AC249" s="95">
        <f>IF(Tabelle1[[#This Row],[CDU ES 2021]]="","",Tabelle1[[#This Row],[CDU ES 2021]]/Tabelle1[[#This Row],[CDU ZS 2021]])</f>
        <v>1.0944662158376797</v>
      </c>
      <c r="AD249" s="97">
        <v>0.24906267416527333</v>
      </c>
      <c r="AE249" s="97">
        <v>0.26773757485408189</v>
      </c>
      <c r="AF249" s="96">
        <f>IF(Tabelle1[[#This Row],[SPD ES 2021]]="","",Tabelle1[[#This Row],[SPD ES 2021]]/Tabelle1[[#This Row],[SPD ZS 2021]])</f>
        <v>0.93024923491225897</v>
      </c>
      <c r="AG249" s="99">
        <v>6.7791457668338648E-2</v>
      </c>
      <c r="AH249" s="99">
        <v>6.7324456123506071E-2</v>
      </c>
      <c r="AI249" s="98">
        <f>IF(Tabelle1[[#This Row],[AfD ES 2021]]="","",Tabelle1[[#This Row],[AfD ES 2021]]/Tabelle1[[#This Row],[AfD ZS 2021]])</f>
        <v>1.0069365810245221</v>
      </c>
      <c r="AJ249" s="100">
        <v>2.6929117900390129E-2</v>
      </c>
      <c r="AK249" s="100">
        <v>3.1306061601435176E-2</v>
      </c>
      <c r="AL249" s="101">
        <f>IF(Tabelle1[[#This Row],[Linke ES 2021]]="","",Tabelle1[[#This Row],[Linke ES 2021]]/Tabelle1[[#This Row],[Linke ZS 2021]])</f>
        <v>0.8601886191636321</v>
      </c>
      <c r="AM249" s="103">
        <v>0.22859983786796373</v>
      </c>
      <c r="AN249" s="103">
        <v>0.16063622811228745</v>
      </c>
      <c r="AO249" s="102">
        <f>IF(Tabelle1[[#This Row],[Grüne ES 2021]]="","",Tabelle1[[#This Row],[Grüne ES 2021]]/Tabelle1[[#This Row],[Grüne ZS 2021]])</f>
        <v>1.4230901743295949</v>
      </c>
      <c r="AP249" s="104">
        <v>9.4194913107361805E-2</v>
      </c>
      <c r="AQ249" s="105">
        <v>0.13317709780933371</v>
      </c>
      <c r="AR249" s="215">
        <f>IF(Tabelle1[[#This Row],[FDP ES 2021]]="","",Tabelle1[[#This Row],[FDP ES 2021]]/Tabelle1[[#This Row],[FDP ZS 2021]])</f>
        <v>0.7072906277190264</v>
      </c>
      <c r="AS249" s="214">
        <v>1463.2</v>
      </c>
      <c r="AT249" s="186">
        <v>40547</v>
      </c>
      <c r="AU249" s="186">
        <v>25684</v>
      </c>
      <c r="AV249" s="186">
        <v>7.2</v>
      </c>
      <c r="AW249" s="186">
        <v>611.79999999999995</v>
      </c>
      <c r="AX249" s="186">
        <v>6.6</v>
      </c>
      <c r="AY249" s="187">
        <v>13.5</v>
      </c>
      <c r="AZ249" s="114" t="s">
        <v>2137</v>
      </c>
      <c r="BA249" s="6"/>
      <c r="BB249" s="6"/>
      <c r="BC249" s="6"/>
      <c r="BD249" s="6"/>
      <c r="BE249" s="6"/>
      <c r="BF249" s="6"/>
      <c r="BG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</row>
    <row r="250" spans="1:84" ht="16.5" customHeight="1">
      <c r="A250" s="90">
        <f>SUBTOTAL(103,$B$2:$B250)</f>
        <v>249</v>
      </c>
      <c r="B250" s="44" t="s">
        <v>697</v>
      </c>
      <c r="C250" s="201" t="s">
        <v>1375</v>
      </c>
      <c r="D250" s="200" t="s">
        <v>9</v>
      </c>
      <c r="E250" s="188" t="s">
        <v>320</v>
      </c>
      <c r="F250" s="222" t="s">
        <v>121</v>
      </c>
      <c r="G250" s="219" t="str">
        <f>""</f>
        <v/>
      </c>
      <c r="H250" s="12" t="s">
        <v>2173</v>
      </c>
      <c r="I250" s="10"/>
      <c r="J250" s="8" t="s">
        <v>924</v>
      </c>
      <c r="K250" s="10"/>
      <c r="L250" s="10" t="s">
        <v>921</v>
      </c>
      <c r="M250" s="67"/>
      <c r="N250" s="67"/>
      <c r="O250" s="59"/>
      <c r="P250" s="83"/>
      <c r="Q250" s="121" t="str">
        <f>""</f>
        <v/>
      </c>
      <c r="R250" s="60"/>
      <c r="S250" s="61"/>
      <c r="T250" s="147" t="str">
        <f>IF(MAX((AA250,AD250,AG250,AJ250,AM250,AP250))=AA250,"CDU",IF(MAX(AA250,AD250,AG250,AJ250,AM250,AP250)=AD250,"SPD",IF(MAX(AA250,AD250,AG250,AJ250,AM250,AP250)=AG250,"AfD",IF(MAX(AA250,AD250,AG250,AJ250,AM250,AP250)=AJ250,"Linke",IF(MAX(AA250,AD250,AG250,AJ250,AM250,AP250)=AM250,"Grüne","FDP")))))</f>
        <v>CDU</v>
      </c>
      <c r="U250" s="148" t="str">
        <f>IF(LARGE((AA250,AD250,AG250,AJ250,AM250,AP250),2)=AA250,"CDU",IF(LARGE((AA250,AD250,AG250,AJ250,AM250,AP250),2)=AD250,"SPD",IF(LARGE((AA250,AD250,AG250,AJ250,AM250,AP250),2)=AG250,"AfD",IF(LARGE((AA250,AD250,AG250,AJ250,AM250,AP250),2)=AJ250,"Linke",IF(LARGE((AA250,AD250,AG250,AJ250,AM250,AP250),2)=AM250,"Grüne","FDP")))))</f>
        <v>SPD</v>
      </c>
      <c r="V250" s="148" t="str">
        <f>IF(LARGE((AA250,AD250,AG250,AJ250,AM250,AP250),3)=AA250,"CDU",IF(LARGE((AA250,AD250,AG250,AJ250,AM250,AP250),3)=AD250,"SPD",IF(LARGE((AA250,AD250,AG250,AJ250,AM250,AP250),3)=AG250,"AfD",IF(LARGE((AA250,AD250,AG250,AJ250,AM250,AP250),3)=AJ250,"Linke",IF(LARGE((AA250,AD250,AG250,AJ250,AM250,AP250),3)=AM250,"Grüne","FDP")))))</f>
        <v>Grüne</v>
      </c>
      <c r="W250" s="148" t="str">
        <f>IF(LARGE((AA250,AD250,AG250,AJ250,AM250,AP250),4)=AA250,"CDU",IF(LARGE((AA250,AD250,AG250,AJ250,AM250,AP250),4)=AD250,"SPD",IF(LARGE((AA250,AD250,AG250,AJ250,AM250,AP250),4)=AG250,"AfD",IF(LARGE((AA250,AD250,AG250,AJ250,AM250,AP250),4)=AJ250,"Linke",IF(LARGE((AA250,AD250,AG250,AJ250,AM250,AP250),4)=AM250,"Grüne","FDP")))))</f>
        <v>FDP</v>
      </c>
      <c r="X250" s="148">
        <f>(LARGE((AA250,AD250,AG250,AJ250,AM250,AP250),1))-(LARGE((AA250,AD250,AG250,AJ250,AM250,AP250),2))</f>
        <v>5.066626133657598E-2</v>
      </c>
      <c r="Y250" s="148">
        <f>(LARGE((AA250,AD250,AG250,AJ250,AM250,AP250),1))-(LARGE((AA250,AD250,AG250,AJ250,AM250,AP250),3))</f>
        <v>7.1129097633885585E-2</v>
      </c>
      <c r="Z250" s="234">
        <f>(LARGE((AA250,AD250,AG250,AJ250,AM250,AP250),1))-(LARGE((AA250,AD250,AG250,AJ250,AM250,AP250),4))</f>
        <v>0.20553402239448751</v>
      </c>
      <c r="AA250" s="236">
        <v>0.29972893550184931</v>
      </c>
      <c r="AB250" s="94">
        <v>0.27385855421077898</v>
      </c>
      <c r="AC250" s="95">
        <f>IF(Tabelle1[[#This Row],[CDU ES 2021]]="","",Tabelle1[[#This Row],[CDU ES 2021]]/Tabelle1[[#This Row],[CDU ZS 2021]])</f>
        <v>1.0944662158376797</v>
      </c>
      <c r="AD250" s="97">
        <v>0.24906267416527333</v>
      </c>
      <c r="AE250" s="97">
        <v>0.26773757485408189</v>
      </c>
      <c r="AF250" s="96">
        <f>IF(Tabelle1[[#This Row],[SPD ES 2021]]="","",Tabelle1[[#This Row],[SPD ES 2021]]/Tabelle1[[#This Row],[SPD ZS 2021]])</f>
        <v>0.93024923491225897</v>
      </c>
      <c r="AG250" s="99">
        <v>6.7791457668338648E-2</v>
      </c>
      <c r="AH250" s="99">
        <v>6.7324456123506071E-2</v>
      </c>
      <c r="AI250" s="98">
        <f>IF(Tabelle1[[#This Row],[AfD ES 2021]]="","",Tabelle1[[#This Row],[AfD ES 2021]]/Tabelle1[[#This Row],[AfD ZS 2021]])</f>
        <v>1.0069365810245221</v>
      </c>
      <c r="AJ250" s="100">
        <v>2.6929117900390129E-2</v>
      </c>
      <c r="AK250" s="100">
        <v>3.1306061601435176E-2</v>
      </c>
      <c r="AL250" s="101">
        <f>IF(Tabelle1[[#This Row],[Linke ES 2021]]="","",Tabelle1[[#This Row],[Linke ES 2021]]/Tabelle1[[#This Row],[Linke ZS 2021]])</f>
        <v>0.8601886191636321</v>
      </c>
      <c r="AM250" s="103">
        <v>0.22859983786796373</v>
      </c>
      <c r="AN250" s="103">
        <v>0.16063622811228745</v>
      </c>
      <c r="AO250" s="102">
        <f>IF(Tabelle1[[#This Row],[Grüne ES 2021]]="","",Tabelle1[[#This Row],[Grüne ES 2021]]/Tabelle1[[#This Row],[Grüne ZS 2021]])</f>
        <v>1.4230901743295949</v>
      </c>
      <c r="AP250" s="104">
        <v>9.4194913107361805E-2</v>
      </c>
      <c r="AQ250" s="105">
        <v>0.13317709780933371</v>
      </c>
      <c r="AR250" s="215">
        <f>IF(Tabelle1[[#This Row],[FDP ES 2021]]="","",Tabelle1[[#This Row],[FDP ES 2021]]/Tabelle1[[#This Row],[FDP ZS 2021]])</f>
        <v>0.7072906277190264</v>
      </c>
      <c r="AS250" s="214">
        <v>1463.2</v>
      </c>
      <c r="AT250" s="186">
        <v>40547</v>
      </c>
      <c r="AU250" s="186">
        <v>25684</v>
      </c>
      <c r="AV250" s="186">
        <v>7.2</v>
      </c>
      <c r="AW250" s="186">
        <v>611.79999999999995</v>
      </c>
      <c r="AX250" s="186">
        <v>6.6</v>
      </c>
      <c r="AY250" s="187">
        <v>13.5</v>
      </c>
      <c r="AZ250" s="115" t="s">
        <v>1665</v>
      </c>
      <c r="BA250" s="6"/>
      <c r="BB250" s="6"/>
      <c r="BC250" s="6"/>
      <c r="BD250" s="6"/>
      <c r="BE250" s="6"/>
      <c r="BF250" s="6"/>
      <c r="BG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</row>
    <row r="251" spans="1:84" ht="16.5" customHeight="1">
      <c r="A251" s="90">
        <f>SUBTOTAL(103,$B$2:$B251)</f>
        <v>250</v>
      </c>
      <c r="B251" s="44" t="s">
        <v>697</v>
      </c>
      <c r="C251" s="201" t="s">
        <v>770</v>
      </c>
      <c r="D251" s="199" t="s">
        <v>9</v>
      </c>
      <c r="E251" s="190" t="s">
        <v>321</v>
      </c>
      <c r="F251" s="198" t="s">
        <v>122</v>
      </c>
      <c r="G251" s="219" t="str">
        <f>""</f>
        <v/>
      </c>
      <c r="H251" s="8"/>
      <c r="I251" s="8"/>
      <c r="J251" s="8" t="s">
        <v>924</v>
      </c>
      <c r="K251" s="8"/>
      <c r="L251" s="10" t="s">
        <v>922</v>
      </c>
      <c r="M251" s="53"/>
      <c r="N251" s="53"/>
      <c r="O251" s="9"/>
      <c r="P251" s="54"/>
      <c r="Q251" s="121" t="str">
        <f>""</f>
        <v/>
      </c>
      <c r="R251" s="55"/>
      <c r="S251" s="57"/>
      <c r="T251" s="147" t="str">
        <f>IF(MAX((AA251,AD251,AG251,AJ251,AM251,AP251))=AA251,"CDU",IF(MAX(AA251,AD251,AG251,AJ251,AM251,AP251)=AD251,"SPD",IF(MAX(AA251,AD251,AG251,AJ251,AM251,AP251)=AG251,"AfD",IF(MAX(AA251,AD251,AG251,AJ251,AM251,AP251)=AJ251,"Linke",IF(MAX(AA251,AD251,AG251,AJ251,AM251,AP251)=AM251,"Grüne","FDP")))))</f>
        <v>CDU</v>
      </c>
      <c r="U251" s="148" t="str">
        <f>IF(LARGE((AA251,AD251,AG251,AJ251,AM251,AP251),2)=AA251,"CDU",IF(LARGE((AA251,AD251,AG251,AJ251,AM251,AP251),2)=AD251,"SPD",IF(LARGE((AA251,AD251,AG251,AJ251,AM251,AP251),2)=AG251,"AfD",IF(LARGE((AA251,AD251,AG251,AJ251,AM251,AP251),2)=AJ251,"Linke",IF(LARGE((AA251,AD251,AG251,AJ251,AM251,AP251),2)=AM251,"Grüne","FDP")))))</f>
        <v>SPD</v>
      </c>
      <c r="V251" s="148" t="str">
        <f>IF(LARGE((AA251,AD251,AG251,AJ251,AM251,AP251),3)=AA251,"CDU",IF(LARGE((AA251,AD251,AG251,AJ251,AM251,AP251),3)=AD251,"SPD",IF(LARGE((AA251,AD251,AG251,AJ251,AM251,AP251),3)=AG251,"AfD",IF(LARGE((AA251,AD251,AG251,AJ251,AM251,AP251),3)=AJ251,"Linke",IF(LARGE((AA251,AD251,AG251,AJ251,AM251,AP251),3)=AM251,"Grüne","FDP")))))</f>
        <v>Grüne</v>
      </c>
      <c r="W251" s="148" t="str">
        <f>IF(LARGE((AA251,AD251,AG251,AJ251,AM251,AP251),4)=AA251,"CDU",IF(LARGE((AA251,AD251,AG251,AJ251,AM251,AP251),4)=AD251,"SPD",IF(LARGE((AA251,AD251,AG251,AJ251,AM251,AP251),4)=AG251,"AfD",IF(LARGE((AA251,AD251,AG251,AJ251,AM251,AP251),4)=AJ251,"Linke",IF(LARGE((AA251,AD251,AG251,AJ251,AM251,AP251),4)=AM251,"Grüne","FDP")))))</f>
        <v>FDP</v>
      </c>
      <c r="X251" s="149">
        <f>(LARGE((AA251,AD251,AG251,AJ251,AM251,AP251),1))-(LARGE((AA251,AD251,AG251,AJ251,AM251,AP251),2))</f>
        <v>6.4765043190290195E-3</v>
      </c>
      <c r="Y251" s="148">
        <f>(LARGE((AA251,AD251,AG251,AJ251,AM251,AP251),1))-(LARGE((AA251,AD251,AG251,AJ251,AM251,AP251),3))</f>
        <v>0.16883773664934706</v>
      </c>
      <c r="Z251" s="234">
        <f>(LARGE((AA251,AD251,AG251,AJ251,AM251,AP251),1))-(LARGE((AA251,AD251,AG251,AJ251,AM251,AP251),4))</f>
        <v>0.22244426861994993</v>
      </c>
      <c r="AA251" s="236">
        <v>0.31345791495713599</v>
      </c>
      <c r="AB251" s="94">
        <v>0.27059531946749993</v>
      </c>
      <c r="AC251" s="95">
        <f>IF(Tabelle1[[#This Row],[CDU ES 2021]]="","",Tabelle1[[#This Row],[CDU ES 2021]]/Tabelle1[[#This Row],[CDU ZS 2021]])</f>
        <v>1.1584010971586081</v>
      </c>
      <c r="AD251" s="97">
        <v>0.30698141063810697</v>
      </c>
      <c r="AE251" s="97">
        <v>0.27999381570810145</v>
      </c>
      <c r="AF251" s="96">
        <f>IF(Tabelle1[[#This Row],[SPD ES 2021]]="","",Tabelle1[[#This Row],[SPD ES 2021]]/Tabelle1[[#This Row],[SPD ZS 2021]])</f>
        <v>1.0963863964700584</v>
      </c>
      <c r="AG251" s="99">
        <v>7.254663654086152E-2</v>
      </c>
      <c r="AH251" s="99">
        <v>7.4081307164013926E-2</v>
      </c>
      <c r="AI251" s="98">
        <f>IF(Tabelle1[[#This Row],[AfD ES 2021]]="","",Tabelle1[[#This Row],[AfD ES 2021]]/Tabelle1[[#This Row],[AfD ZS 2021]])</f>
        <v>0.97928396943975771</v>
      </c>
      <c r="AJ251" s="100">
        <v>2.7692357888039674E-2</v>
      </c>
      <c r="AK251" s="100">
        <v>3.1629398170751555E-2</v>
      </c>
      <c r="AL251" s="101">
        <f>IF(Tabelle1[[#This Row],[Linke ES 2021]]="","",Tabelle1[[#This Row],[Linke ES 2021]]/Tabelle1[[#This Row],[Linke ZS 2021]])</f>
        <v>0.87552591859453854</v>
      </c>
      <c r="AM251" s="103">
        <v>0.14462017830778892</v>
      </c>
      <c r="AN251" s="103">
        <v>0.14738144061452332</v>
      </c>
      <c r="AO251" s="102">
        <f>IF(Tabelle1[[#This Row],[Grüne ES 2021]]="","",Tabelle1[[#This Row],[Grüne ES 2021]]/Tabelle1[[#This Row],[Grüne ZS 2021]])</f>
        <v>0.98126451814271176</v>
      </c>
      <c r="AP251" s="104">
        <v>9.101364633718606E-2</v>
      </c>
      <c r="AQ251" s="105">
        <v>0.13210786707027308</v>
      </c>
      <c r="AR251" s="215">
        <f>IF(Tabelle1[[#This Row],[FDP ES 2021]]="","",Tabelle1[[#This Row],[FDP ES 2021]]/Tabelle1[[#This Row],[FDP ZS 2021]])</f>
        <v>0.68893434097132555</v>
      </c>
      <c r="AS251" s="214">
        <v>969.7</v>
      </c>
      <c r="AT251" s="186">
        <v>40547</v>
      </c>
      <c r="AU251" s="186">
        <v>25684</v>
      </c>
      <c r="AV251" s="186">
        <v>7.2</v>
      </c>
      <c r="AW251" s="186">
        <v>611.79999999999995</v>
      </c>
      <c r="AX251" s="186">
        <v>6.9</v>
      </c>
      <c r="AY251" s="187">
        <v>13.1</v>
      </c>
      <c r="AZ251" s="114" t="s">
        <v>1706</v>
      </c>
      <c r="BA251" s="6"/>
      <c r="BB251" s="6"/>
      <c r="BC251" s="6"/>
      <c r="BD251" s="6"/>
      <c r="BE251" s="6"/>
      <c r="BF251" s="6"/>
      <c r="BG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</row>
    <row r="252" spans="1:84" ht="16.5" customHeight="1">
      <c r="A252" s="90">
        <f>SUBTOTAL(103,$B$2:$B252)</f>
        <v>251</v>
      </c>
      <c r="B252" s="48" t="s">
        <v>669</v>
      </c>
      <c r="C252" s="206" t="s">
        <v>1073</v>
      </c>
      <c r="D252" s="199" t="s">
        <v>9</v>
      </c>
      <c r="E252" s="189" t="s">
        <v>321</v>
      </c>
      <c r="F252" s="198" t="s">
        <v>122</v>
      </c>
      <c r="G252" s="223" t="s">
        <v>2167</v>
      </c>
      <c r="H252" s="8"/>
      <c r="I252" s="8"/>
      <c r="J252" s="8" t="s">
        <v>927</v>
      </c>
      <c r="K252" s="11"/>
      <c r="L252" s="11" t="s">
        <v>922</v>
      </c>
      <c r="M252" s="53"/>
      <c r="N252" s="53"/>
      <c r="O252" s="9"/>
      <c r="P252" s="54"/>
      <c r="Q252" s="121" t="str">
        <f>""</f>
        <v/>
      </c>
      <c r="R252" s="55"/>
      <c r="S252" s="57"/>
      <c r="T252" s="147" t="str">
        <f>IF(MAX((AA252,AD252,AG252,AJ252,AM252,AP252))=AA252,"CDU",IF(MAX(AA252,AD252,AG252,AJ252,AM252,AP252)=AD252,"SPD",IF(MAX(AA252,AD252,AG252,AJ252,AM252,AP252)=AG252,"AfD",IF(MAX(AA252,AD252,AG252,AJ252,AM252,AP252)=AJ252,"Linke",IF(MAX(AA252,AD252,AG252,AJ252,AM252,AP252)=AM252,"Grüne","FDP")))))</f>
        <v>CDU</v>
      </c>
      <c r="U252" s="148" t="str">
        <f>IF(LARGE((AA252,AD252,AG252,AJ252,AM252,AP252),2)=AA252,"CDU",IF(LARGE((AA252,AD252,AG252,AJ252,AM252,AP252),2)=AD252,"SPD",IF(LARGE((AA252,AD252,AG252,AJ252,AM252,AP252),2)=AG252,"AfD",IF(LARGE((AA252,AD252,AG252,AJ252,AM252,AP252),2)=AJ252,"Linke",IF(LARGE((AA252,AD252,AG252,AJ252,AM252,AP252),2)=AM252,"Grüne","FDP")))))</f>
        <v>SPD</v>
      </c>
      <c r="V252" s="148" t="str">
        <f>IF(LARGE((AA252,AD252,AG252,AJ252,AM252,AP252),3)=AA252,"CDU",IF(LARGE((AA252,AD252,AG252,AJ252,AM252,AP252),3)=AD252,"SPD",IF(LARGE((AA252,AD252,AG252,AJ252,AM252,AP252),3)=AG252,"AfD",IF(LARGE((AA252,AD252,AG252,AJ252,AM252,AP252),3)=AJ252,"Linke",IF(LARGE((AA252,AD252,AG252,AJ252,AM252,AP252),3)=AM252,"Grüne","FDP")))))</f>
        <v>Grüne</v>
      </c>
      <c r="W252" s="148" t="str">
        <f>IF(LARGE((AA252,AD252,AG252,AJ252,AM252,AP252),4)=AA252,"CDU",IF(LARGE((AA252,AD252,AG252,AJ252,AM252,AP252),4)=AD252,"SPD",IF(LARGE((AA252,AD252,AG252,AJ252,AM252,AP252),4)=AG252,"AfD",IF(LARGE((AA252,AD252,AG252,AJ252,AM252,AP252),4)=AJ252,"Linke",IF(LARGE((AA252,AD252,AG252,AJ252,AM252,AP252),4)=AM252,"Grüne","FDP")))))</f>
        <v>FDP</v>
      </c>
      <c r="X252" s="149">
        <f>(LARGE((AA252,AD252,AG252,AJ252,AM252,AP252),1))-(LARGE((AA252,AD252,AG252,AJ252,AM252,AP252),2))</f>
        <v>6.4765043190290195E-3</v>
      </c>
      <c r="Y252" s="148">
        <f>(LARGE((AA252,AD252,AG252,AJ252,AM252,AP252),1))-(LARGE((AA252,AD252,AG252,AJ252,AM252,AP252),3))</f>
        <v>0.16883773664934706</v>
      </c>
      <c r="Z252" s="234">
        <f>(LARGE((AA252,AD252,AG252,AJ252,AM252,AP252),1))-(LARGE((AA252,AD252,AG252,AJ252,AM252,AP252),4))</f>
        <v>0.22244426861994993</v>
      </c>
      <c r="AA252" s="236">
        <v>0.31345791495713599</v>
      </c>
      <c r="AB252" s="94">
        <v>0.27059531946749993</v>
      </c>
      <c r="AC252" s="95">
        <f>IF(Tabelle1[[#This Row],[CDU ES 2021]]="","",Tabelle1[[#This Row],[CDU ES 2021]]/Tabelle1[[#This Row],[CDU ZS 2021]])</f>
        <v>1.1584010971586081</v>
      </c>
      <c r="AD252" s="97">
        <v>0.30698141063810697</v>
      </c>
      <c r="AE252" s="97">
        <v>0.27999381570810145</v>
      </c>
      <c r="AF252" s="96">
        <f>IF(Tabelle1[[#This Row],[SPD ES 2021]]="","",Tabelle1[[#This Row],[SPD ES 2021]]/Tabelle1[[#This Row],[SPD ZS 2021]])</f>
        <v>1.0963863964700584</v>
      </c>
      <c r="AG252" s="99">
        <v>7.254663654086152E-2</v>
      </c>
      <c r="AH252" s="99">
        <v>7.4081307164013926E-2</v>
      </c>
      <c r="AI252" s="98">
        <f>IF(Tabelle1[[#This Row],[AfD ES 2021]]="","",Tabelle1[[#This Row],[AfD ES 2021]]/Tabelle1[[#This Row],[AfD ZS 2021]])</f>
        <v>0.97928396943975771</v>
      </c>
      <c r="AJ252" s="100">
        <v>2.7692357888039674E-2</v>
      </c>
      <c r="AK252" s="100">
        <v>3.1629398170751555E-2</v>
      </c>
      <c r="AL252" s="101">
        <f>IF(Tabelle1[[#This Row],[Linke ES 2021]]="","",Tabelle1[[#This Row],[Linke ES 2021]]/Tabelle1[[#This Row],[Linke ZS 2021]])</f>
        <v>0.87552591859453854</v>
      </c>
      <c r="AM252" s="103">
        <v>0.14462017830778892</v>
      </c>
      <c r="AN252" s="103">
        <v>0.14738144061452332</v>
      </c>
      <c r="AO252" s="102">
        <f>IF(Tabelle1[[#This Row],[Grüne ES 2021]]="","",Tabelle1[[#This Row],[Grüne ES 2021]]/Tabelle1[[#This Row],[Grüne ZS 2021]])</f>
        <v>0.98126451814271176</v>
      </c>
      <c r="AP252" s="104">
        <v>9.101364633718606E-2</v>
      </c>
      <c r="AQ252" s="105">
        <v>0.13210786707027308</v>
      </c>
      <c r="AR252" s="215">
        <f>IF(Tabelle1[[#This Row],[FDP ES 2021]]="","",Tabelle1[[#This Row],[FDP ES 2021]]/Tabelle1[[#This Row],[FDP ZS 2021]])</f>
        <v>0.68893434097132555</v>
      </c>
      <c r="AS252" s="214">
        <v>969.7</v>
      </c>
      <c r="AT252" s="186">
        <v>40547</v>
      </c>
      <c r="AU252" s="186">
        <v>25684</v>
      </c>
      <c r="AV252" s="186">
        <v>7.2</v>
      </c>
      <c r="AW252" s="186">
        <v>611.79999999999995</v>
      </c>
      <c r="AX252" s="186">
        <v>6.9</v>
      </c>
      <c r="AY252" s="187">
        <v>13.1</v>
      </c>
      <c r="AZ252" s="114" t="s">
        <v>1796</v>
      </c>
      <c r="BA252" s="6"/>
      <c r="BB252" s="6"/>
      <c r="BC252" s="6"/>
      <c r="BD252" s="6"/>
      <c r="BE252" s="6"/>
      <c r="BF252" s="6"/>
      <c r="BG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</row>
    <row r="253" spans="1:84" ht="16.5" customHeight="1">
      <c r="A253" s="90">
        <f>SUBTOTAL(103,$B$2:$B253)</f>
        <v>252</v>
      </c>
      <c r="B253" s="45" t="s">
        <v>932</v>
      </c>
      <c r="C253" s="203" t="s">
        <v>1074</v>
      </c>
      <c r="D253" s="199" t="s">
        <v>9</v>
      </c>
      <c r="E253" s="189" t="s">
        <v>321</v>
      </c>
      <c r="F253" s="198" t="s">
        <v>122</v>
      </c>
      <c r="G253" s="225" t="s">
        <v>2167</v>
      </c>
      <c r="H253" s="8"/>
      <c r="I253" s="8"/>
      <c r="J253" s="8" t="s">
        <v>927</v>
      </c>
      <c r="K253" s="11"/>
      <c r="L253" s="11" t="s">
        <v>921</v>
      </c>
      <c r="M253" s="53"/>
      <c r="N253" s="53"/>
      <c r="O253" s="9"/>
      <c r="P253" s="54"/>
      <c r="Q253" s="121" t="str">
        <f>""</f>
        <v/>
      </c>
      <c r="R253" s="55"/>
      <c r="S253" s="57"/>
      <c r="T253" s="147" t="str">
        <f>IF(MAX((AA253,AD253,AG253,AJ253,AM253,AP253))=AA253,"CDU",IF(MAX(AA253,AD253,AG253,AJ253,AM253,AP253)=AD253,"SPD",IF(MAX(AA253,AD253,AG253,AJ253,AM253,AP253)=AG253,"AfD",IF(MAX(AA253,AD253,AG253,AJ253,AM253,AP253)=AJ253,"Linke",IF(MAX(AA253,AD253,AG253,AJ253,AM253,AP253)=AM253,"Grüne","FDP")))))</f>
        <v>CDU</v>
      </c>
      <c r="U253" s="148" t="str">
        <f>IF(LARGE((AA253,AD253,AG253,AJ253,AM253,AP253),2)=AA253,"CDU",IF(LARGE((AA253,AD253,AG253,AJ253,AM253,AP253),2)=AD253,"SPD",IF(LARGE((AA253,AD253,AG253,AJ253,AM253,AP253),2)=AG253,"AfD",IF(LARGE((AA253,AD253,AG253,AJ253,AM253,AP253),2)=AJ253,"Linke",IF(LARGE((AA253,AD253,AG253,AJ253,AM253,AP253),2)=AM253,"Grüne","FDP")))))</f>
        <v>SPD</v>
      </c>
      <c r="V253" s="148" t="str">
        <f>IF(LARGE((AA253,AD253,AG253,AJ253,AM253,AP253),3)=AA253,"CDU",IF(LARGE((AA253,AD253,AG253,AJ253,AM253,AP253),3)=AD253,"SPD",IF(LARGE((AA253,AD253,AG253,AJ253,AM253,AP253),3)=AG253,"AfD",IF(LARGE((AA253,AD253,AG253,AJ253,AM253,AP253),3)=AJ253,"Linke",IF(LARGE((AA253,AD253,AG253,AJ253,AM253,AP253),3)=AM253,"Grüne","FDP")))))</f>
        <v>Grüne</v>
      </c>
      <c r="W253" s="148" t="str">
        <f>IF(LARGE((AA253,AD253,AG253,AJ253,AM253,AP253),4)=AA253,"CDU",IF(LARGE((AA253,AD253,AG253,AJ253,AM253,AP253),4)=AD253,"SPD",IF(LARGE((AA253,AD253,AG253,AJ253,AM253,AP253),4)=AG253,"AfD",IF(LARGE((AA253,AD253,AG253,AJ253,AM253,AP253),4)=AJ253,"Linke",IF(LARGE((AA253,AD253,AG253,AJ253,AM253,AP253),4)=AM253,"Grüne","FDP")))))</f>
        <v>FDP</v>
      </c>
      <c r="X253" s="149">
        <f>(LARGE((AA253,AD253,AG253,AJ253,AM253,AP253),1))-(LARGE((AA253,AD253,AG253,AJ253,AM253,AP253),2))</f>
        <v>6.4765043190290195E-3</v>
      </c>
      <c r="Y253" s="148">
        <f>(LARGE((AA253,AD253,AG253,AJ253,AM253,AP253),1))-(LARGE((AA253,AD253,AG253,AJ253,AM253,AP253),3))</f>
        <v>0.16883773664934706</v>
      </c>
      <c r="Z253" s="234">
        <f>(LARGE((AA253,AD253,AG253,AJ253,AM253,AP253),1))-(LARGE((AA253,AD253,AG253,AJ253,AM253,AP253),4))</f>
        <v>0.22244426861994993</v>
      </c>
      <c r="AA253" s="236">
        <v>0.31345791495713599</v>
      </c>
      <c r="AB253" s="94">
        <v>0.27059531946749993</v>
      </c>
      <c r="AC253" s="95">
        <f>IF(Tabelle1[[#This Row],[CDU ES 2021]]="","",Tabelle1[[#This Row],[CDU ES 2021]]/Tabelle1[[#This Row],[CDU ZS 2021]])</f>
        <v>1.1584010971586081</v>
      </c>
      <c r="AD253" s="97">
        <v>0.30698141063810697</v>
      </c>
      <c r="AE253" s="97">
        <v>0.27999381570810145</v>
      </c>
      <c r="AF253" s="96">
        <f>IF(Tabelle1[[#This Row],[SPD ES 2021]]="","",Tabelle1[[#This Row],[SPD ES 2021]]/Tabelle1[[#This Row],[SPD ZS 2021]])</f>
        <v>1.0963863964700584</v>
      </c>
      <c r="AG253" s="99">
        <v>7.254663654086152E-2</v>
      </c>
      <c r="AH253" s="99">
        <v>7.4081307164013926E-2</v>
      </c>
      <c r="AI253" s="98">
        <f>IF(Tabelle1[[#This Row],[AfD ES 2021]]="","",Tabelle1[[#This Row],[AfD ES 2021]]/Tabelle1[[#This Row],[AfD ZS 2021]])</f>
        <v>0.97928396943975771</v>
      </c>
      <c r="AJ253" s="100">
        <v>2.7692357888039674E-2</v>
      </c>
      <c r="AK253" s="100">
        <v>3.1629398170751555E-2</v>
      </c>
      <c r="AL253" s="101">
        <f>IF(Tabelle1[[#This Row],[Linke ES 2021]]="","",Tabelle1[[#This Row],[Linke ES 2021]]/Tabelle1[[#This Row],[Linke ZS 2021]])</f>
        <v>0.87552591859453854</v>
      </c>
      <c r="AM253" s="103">
        <v>0.14462017830778892</v>
      </c>
      <c r="AN253" s="103">
        <v>0.14738144061452332</v>
      </c>
      <c r="AO253" s="102">
        <f>IF(Tabelle1[[#This Row],[Grüne ES 2021]]="","",Tabelle1[[#This Row],[Grüne ES 2021]]/Tabelle1[[#This Row],[Grüne ZS 2021]])</f>
        <v>0.98126451814271176</v>
      </c>
      <c r="AP253" s="104">
        <v>9.101364633718606E-2</v>
      </c>
      <c r="AQ253" s="105">
        <v>0.13210786707027308</v>
      </c>
      <c r="AR253" s="215">
        <f>IF(Tabelle1[[#This Row],[FDP ES 2021]]="","",Tabelle1[[#This Row],[FDP ES 2021]]/Tabelle1[[#This Row],[FDP ZS 2021]])</f>
        <v>0.68893434097132555</v>
      </c>
      <c r="AS253" s="214">
        <v>969.7</v>
      </c>
      <c r="AT253" s="186">
        <v>40547</v>
      </c>
      <c r="AU253" s="186">
        <v>25684</v>
      </c>
      <c r="AV253" s="186">
        <v>7.2</v>
      </c>
      <c r="AW253" s="186">
        <v>611.79999999999995</v>
      </c>
      <c r="AX253" s="186">
        <v>6.9</v>
      </c>
      <c r="AY253" s="187">
        <v>13.1</v>
      </c>
      <c r="AZ253" s="114" t="s">
        <v>1585</v>
      </c>
      <c r="BA253" s="6"/>
      <c r="BB253" s="6"/>
      <c r="BC253" s="6"/>
      <c r="BD253" s="6"/>
      <c r="BE253" s="6"/>
      <c r="BF253" s="6"/>
      <c r="BG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</row>
    <row r="254" spans="1:84" ht="16.5" customHeight="1">
      <c r="A254" s="90">
        <f>SUBTOTAL(103,$B$2:$B254)</f>
        <v>253</v>
      </c>
      <c r="B254" s="44" t="s">
        <v>697</v>
      </c>
      <c r="C254" s="201" t="s">
        <v>771</v>
      </c>
      <c r="D254" s="200" t="s">
        <v>9</v>
      </c>
      <c r="E254" s="188" t="s">
        <v>322</v>
      </c>
      <c r="F254" s="222" t="s">
        <v>123</v>
      </c>
      <c r="G254" s="219" t="str">
        <f>""</f>
        <v/>
      </c>
      <c r="H254" s="10"/>
      <c r="I254" s="10"/>
      <c r="J254" s="8" t="s">
        <v>924</v>
      </c>
      <c r="K254" s="10"/>
      <c r="L254" s="10" t="s">
        <v>922</v>
      </c>
      <c r="M254" s="67"/>
      <c r="N254" s="67"/>
      <c r="O254" s="59"/>
      <c r="P254" s="87"/>
      <c r="Q254" s="121" t="str">
        <f>""</f>
        <v/>
      </c>
      <c r="R254" s="60"/>
      <c r="S254" s="61"/>
      <c r="T254" s="147" t="str">
        <f>IF(MAX((AA254,AD254,AG254,AJ254,AM254,AP254))=AA254,"CDU",IF(MAX(AA254,AD254,AG254,AJ254,AM254,AP254)=AD254,"SPD",IF(MAX(AA254,AD254,AG254,AJ254,AM254,AP254)=AG254,"AfD",IF(MAX(AA254,AD254,AG254,AJ254,AM254,AP254)=AJ254,"Linke",IF(MAX(AA254,AD254,AG254,AJ254,AM254,AP254)=AM254,"Grüne","FDP")))))</f>
        <v>CDU</v>
      </c>
      <c r="U254" s="148" t="str">
        <f>IF(LARGE((AA254,AD254,AG254,AJ254,AM254,AP254),2)=AA254,"CDU",IF(LARGE((AA254,AD254,AG254,AJ254,AM254,AP254),2)=AD254,"SPD",IF(LARGE((AA254,AD254,AG254,AJ254,AM254,AP254),2)=AG254,"AfD",IF(LARGE((AA254,AD254,AG254,AJ254,AM254,AP254),2)=AJ254,"Linke",IF(LARGE((AA254,AD254,AG254,AJ254,AM254,AP254),2)=AM254,"Grüne","FDP")))))</f>
        <v>SPD</v>
      </c>
      <c r="V254" s="148" t="str">
        <f>IF(LARGE((AA254,AD254,AG254,AJ254,AM254,AP254),3)=AA254,"CDU",IF(LARGE((AA254,AD254,AG254,AJ254,AM254,AP254),3)=AD254,"SPD",IF(LARGE((AA254,AD254,AG254,AJ254,AM254,AP254),3)=AG254,"AfD",IF(LARGE((AA254,AD254,AG254,AJ254,AM254,AP254),3)=AJ254,"Linke",IF(LARGE((AA254,AD254,AG254,AJ254,AM254,AP254),3)=AM254,"Grüne","FDP")))))</f>
        <v>Grüne</v>
      </c>
      <c r="W254" s="148" t="str">
        <f>IF(LARGE((AA254,AD254,AG254,AJ254,AM254,AP254),4)=AA254,"CDU",IF(LARGE((AA254,AD254,AG254,AJ254,AM254,AP254),4)=AD254,"SPD",IF(LARGE((AA254,AD254,AG254,AJ254,AM254,AP254),4)=AG254,"AfD",IF(LARGE((AA254,AD254,AG254,AJ254,AM254,AP254),4)=AJ254,"Linke",IF(LARGE((AA254,AD254,AG254,AJ254,AM254,AP254),4)=AM254,"Grüne","FDP")))))</f>
        <v>FDP</v>
      </c>
      <c r="X254" s="148">
        <f>(LARGE((AA254,AD254,AG254,AJ254,AM254,AP254),1))-(LARGE((AA254,AD254,AG254,AJ254,AM254,AP254),2))</f>
        <v>8.7399682663784561E-2</v>
      </c>
      <c r="Y254" s="148">
        <f>(LARGE((AA254,AD254,AG254,AJ254,AM254,AP254),1))-(LARGE((AA254,AD254,AG254,AJ254,AM254,AP254),3))</f>
        <v>9.9064088118288207E-2</v>
      </c>
      <c r="Z254" s="234">
        <f>(LARGE((AA254,AD254,AG254,AJ254,AM254,AP254),1))-(LARGE((AA254,AD254,AG254,AJ254,AM254,AP254),4))</f>
        <v>0.17198243153126219</v>
      </c>
      <c r="AA254" s="236">
        <v>0.31134591947018647</v>
      </c>
      <c r="AB254" s="94">
        <v>0.25755150513760522</v>
      </c>
      <c r="AC254" s="95">
        <f>IF(Tabelle1[[#This Row],[CDU ES 2021]]="","",Tabelle1[[#This Row],[CDU ES 2021]]/Tabelle1[[#This Row],[CDU ZS 2021]])</f>
        <v>1.20886856904152</v>
      </c>
      <c r="AD254" s="97">
        <v>0.22394623680640191</v>
      </c>
      <c r="AE254" s="97">
        <v>0.21912990596834248</v>
      </c>
      <c r="AF254" s="96">
        <f>IF(Tabelle1[[#This Row],[SPD ES 2021]]="","",Tabelle1[[#This Row],[SPD ES 2021]]/Tabelle1[[#This Row],[SPD ZS 2021]])</f>
        <v>1.0219793405960538</v>
      </c>
      <c r="AG254" s="99">
        <v>4.0253409064777979E-2</v>
      </c>
      <c r="AH254" s="99">
        <v>4.2999833623058696E-2</v>
      </c>
      <c r="AI254" s="98">
        <f>IF(Tabelle1[[#This Row],[AfD ES 2021]]="","",Tabelle1[[#This Row],[AfD ES 2021]]/Tabelle1[[#This Row],[AfD ZS 2021]])</f>
        <v>0.93612941430526964</v>
      </c>
      <c r="AJ254" s="100">
        <v>2.9284613792627683E-2</v>
      </c>
      <c r="AK254" s="100">
        <v>3.8674033149171269E-2</v>
      </c>
      <c r="AL254" s="101">
        <f>IF(Tabelle1[[#This Row],[Linke ES 2021]]="","",Tabelle1[[#This Row],[Linke ES 2021]]/Tabelle1[[#This Row],[Linke ZS 2021]])</f>
        <v>0.75721644235223018</v>
      </c>
      <c r="AM254" s="103">
        <v>0.21228183135189826</v>
      </c>
      <c r="AN254" s="103">
        <v>0.2263414858034572</v>
      </c>
      <c r="AO254" s="102">
        <f>IF(Tabelle1[[#This Row],[Grüne ES 2021]]="","",Tabelle1[[#This Row],[Grüne ES 2021]]/Tabelle1[[#This Row],[Grüne ZS 2021]])</f>
        <v>0.93788299833037425</v>
      </c>
      <c r="AP254" s="104">
        <v>0.13936348793892428</v>
      </c>
      <c r="AQ254" s="105">
        <v>0.15916536146824783</v>
      </c>
      <c r="AR254" s="215">
        <f>IF(Tabelle1[[#This Row],[FDP ES 2021]]="","",Tabelle1[[#This Row],[FDP ES 2021]]/Tabelle1[[#This Row],[FDP ZS 2021]])</f>
        <v>0.87558930318344508</v>
      </c>
      <c r="AS254" s="214">
        <v>2559.6</v>
      </c>
      <c r="AT254" s="186">
        <v>81563</v>
      </c>
      <c r="AU254" s="186">
        <v>26087</v>
      </c>
      <c r="AV254" s="186">
        <v>8.4</v>
      </c>
      <c r="AW254" s="186">
        <v>505.4</v>
      </c>
      <c r="AX254" s="186">
        <v>7.1</v>
      </c>
      <c r="AY254" s="187">
        <v>10.5</v>
      </c>
      <c r="AZ254" s="114" t="s">
        <v>1854</v>
      </c>
      <c r="BA254" s="6"/>
      <c r="BB254" s="6"/>
      <c r="BC254" s="6"/>
      <c r="BD254" s="6"/>
      <c r="BE254" s="6"/>
      <c r="BF254" s="6"/>
      <c r="BG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</row>
    <row r="255" spans="1:84" ht="16.5" customHeight="1">
      <c r="A255" s="90">
        <f>SUBTOTAL(103,$B$2:$B255)</f>
        <v>254</v>
      </c>
      <c r="B255" s="48" t="s">
        <v>669</v>
      </c>
      <c r="C255" s="206" t="s">
        <v>1075</v>
      </c>
      <c r="D255" s="199" t="s">
        <v>9</v>
      </c>
      <c r="E255" s="189" t="s">
        <v>322</v>
      </c>
      <c r="F255" s="222" t="s">
        <v>123</v>
      </c>
      <c r="G255" s="219" t="str">
        <f>""</f>
        <v/>
      </c>
      <c r="H255" s="8"/>
      <c r="I255" s="8"/>
      <c r="J255" s="8" t="s">
        <v>927</v>
      </c>
      <c r="K255" s="11"/>
      <c r="L255" s="11" t="s">
        <v>921</v>
      </c>
      <c r="M255" s="53"/>
      <c r="N255" s="53"/>
      <c r="O255" s="9"/>
      <c r="P255" s="54"/>
      <c r="Q255" s="121" t="str">
        <f>""</f>
        <v/>
      </c>
      <c r="R255" s="55"/>
      <c r="S255" s="57"/>
      <c r="T255" s="147" t="str">
        <f>IF(MAX((AA255,AD255,AG255,AJ255,AM255,AP255))=AA255,"CDU",IF(MAX(AA255,AD255,AG255,AJ255,AM255,AP255)=AD255,"SPD",IF(MAX(AA255,AD255,AG255,AJ255,AM255,AP255)=AG255,"AfD",IF(MAX(AA255,AD255,AG255,AJ255,AM255,AP255)=AJ255,"Linke",IF(MAX(AA255,AD255,AG255,AJ255,AM255,AP255)=AM255,"Grüne","FDP")))))</f>
        <v>CDU</v>
      </c>
      <c r="U255" s="148" t="str">
        <f>IF(LARGE((AA255,AD255,AG255,AJ255,AM255,AP255),2)=AA255,"CDU",IF(LARGE((AA255,AD255,AG255,AJ255,AM255,AP255),2)=AD255,"SPD",IF(LARGE((AA255,AD255,AG255,AJ255,AM255,AP255),2)=AG255,"AfD",IF(LARGE((AA255,AD255,AG255,AJ255,AM255,AP255),2)=AJ255,"Linke",IF(LARGE((AA255,AD255,AG255,AJ255,AM255,AP255),2)=AM255,"Grüne","FDP")))))</f>
        <v>SPD</v>
      </c>
      <c r="V255" s="148" t="str">
        <f>IF(LARGE((AA255,AD255,AG255,AJ255,AM255,AP255),3)=AA255,"CDU",IF(LARGE((AA255,AD255,AG255,AJ255,AM255,AP255),3)=AD255,"SPD",IF(LARGE((AA255,AD255,AG255,AJ255,AM255,AP255),3)=AG255,"AfD",IF(LARGE((AA255,AD255,AG255,AJ255,AM255,AP255),3)=AJ255,"Linke",IF(LARGE((AA255,AD255,AG255,AJ255,AM255,AP255),3)=AM255,"Grüne","FDP")))))</f>
        <v>Grüne</v>
      </c>
      <c r="W255" s="148" t="str">
        <f>IF(LARGE((AA255,AD255,AG255,AJ255,AM255,AP255),4)=AA255,"CDU",IF(LARGE((AA255,AD255,AG255,AJ255,AM255,AP255),4)=AD255,"SPD",IF(LARGE((AA255,AD255,AG255,AJ255,AM255,AP255),4)=AG255,"AfD",IF(LARGE((AA255,AD255,AG255,AJ255,AM255,AP255),4)=AJ255,"Linke",IF(LARGE((AA255,AD255,AG255,AJ255,AM255,AP255),4)=AM255,"Grüne","FDP")))))</f>
        <v>FDP</v>
      </c>
      <c r="X255" s="148">
        <f>(LARGE((AA255,AD255,AG255,AJ255,AM255,AP255),1))-(LARGE((AA255,AD255,AG255,AJ255,AM255,AP255),2))</f>
        <v>8.7399682663784561E-2</v>
      </c>
      <c r="Y255" s="148">
        <f>(LARGE((AA255,AD255,AG255,AJ255,AM255,AP255),1))-(LARGE((AA255,AD255,AG255,AJ255,AM255,AP255),3))</f>
        <v>9.9064088118288207E-2</v>
      </c>
      <c r="Z255" s="234">
        <f>(LARGE((AA255,AD255,AG255,AJ255,AM255,AP255),1))-(LARGE((AA255,AD255,AG255,AJ255,AM255,AP255),4))</f>
        <v>0.17198243153126219</v>
      </c>
      <c r="AA255" s="236">
        <v>0.31134591947018647</v>
      </c>
      <c r="AB255" s="94">
        <v>0.25755150513760522</v>
      </c>
      <c r="AC255" s="95">
        <f>IF(Tabelle1[[#This Row],[CDU ES 2021]]="","",Tabelle1[[#This Row],[CDU ES 2021]]/Tabelle1[[#This Row],[CDU ZS 2021]])</f>
        <v>1.20886856904152</v>
      </c>
      <c r="AD255" s="97">
        <v>0.22394623680640191</v>
      </c>
      <c r="AE255" s="97">
        <v>0.21912990596834248</v>
      </c>
      <c r="AF255" s="96">
        <f>IF(Tabelle1[[#This Row],[SPD ES 2021]]="","",Tabelle1[[#This Row],[SPD ES 2021]]/Tabelle1[[#This Row],[SPD ZS 2021]])</f>
        <v>1.0219793405960538</v>
      </c>
      <c r="AG255" s="99">
        <v>4.0253409064777979E-2</v>
      </c>
      <c r="AH255" s="99">
        <v>4.2999833623058696E-2</v>
      </c>
      <c r="AI255" s="98">
        <f>IF(Tabelle1[[#This Row],[AfD ES 2021]]="","",Tabelle1[[#This Row],[AfD ES 2021]]/Tabelle1[[#This Row],[AfD ZS 2021]])</f>
        <v>0.93612941430526964</v>
      </c>
      <c r="AJ255" s="100">
        <v>2.9284613792627683E-2</v>
      </c>
      <c r="AK255" s="100">
        <v>3.8674033149171269E-2</v>
      </c>
      <c r="AL255" s="101">
        <f>IF(Tabelle1[[#This Row],[Linke ES 2021]]="","",Tabelle1[[#This Row],[Linke ES 2021]]/Tabelle1[[#This Row],[Linke ZS 2021]])</f>
        <v>0.75721644235223018</v>
      </c>
      <c r="AM255" s="103">
        <v>0.21228183135189826</v>
      </c>
      <c r="AN255" s="103">
        <v>0.2263414858034572</v>
      </c>
      <c r="AO255" s="102">
        <f>IF(Tabelle1[[#This Row],[Grüne ES 2021]]="","",Tabelle1[[#This Row],[Grüne ES 2021]]/Tabelle1[[#This Row],[Grüne ZS 2021]])</f>
        <v>0.93788299833037425</v>
      </c>
      <c r="AP255" s="104">
        <v>0.13936348793892428</v>
      </c>
      <c r="AQ255" s="105">
        <v>0.15916536146824783</v>
      </c>
      <c r="AR255" s="215">
        <f>IF(Tabelle1[[#This Row],[FDP ES 2021]]="","",Tabelle1[[#This Row],[FDP ES 2021]]/Tabelle1[[#This Row],[FDP ZS 2021]])</f>
        <v>0.87558930318344508</v>
      </c>
      <c r="AS255" s="214">
        <v>2559.6</v>
      </c>
      <c r="AT255" s="186">
        <v>81563</v>
      </c>
      <c r="AU255" s="186">
        <v>26087</v>
      </c>
      <c r="AV255" s="186">
        <v>8.4</v>
      </c>
      <c r="AW255" s="186">
        <v>505.4</v>
      </c>
      <c r="AX255" s="186">
        <v>7.1</v>
      </c>
      <c r="AY255" s="187">
        <v>10.5</v>
      </c>
      <c r="AZ255" s="115" t="s">
        <v>1489</v>
      </c>
      <c r="BA255" s="6"/>
      <c r="BB255" s="6"/>
      <c r="BC255" s="6"/>
      <c r="BD255" s="6"/>
      <c r="BE255" s="6"/>
      <c r="BF255" s="6"/>
      <c r="BG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</row>
    <row r="256" spans="1:84" ht="16.5" customHeight="1">
      <c r="A256" s="90">
        <f>SUBTOTAL(103,$B$2:$B256)</f>
        <v>255</v>
      </c>
      <c r="B256" s="46" t="s">
        <v>930</v>
      </c>
      <c r="C256" s="204" t="s">
        <v>1076</v>
      </c>
      <c r="D256" s="199" t="s">
        <v>9</v>
      </c>
      <c r="E256" s="189" t="s">
        <v>322</v>
      </c>
      <c r="F256" s="222" t="s">
        <v>123</v>
      </c>
      <c r="G256" s="219" t="str">
        <f>""</f>
        <v/>
      </c>
      <c r="H256" s="8"/>
      <c r="I256" s="8"/>
      <c r="J256" s="8" t="s">
        <v>927</v>
      </c>
      <c r="K256" s="11"/>
      <c r="L256" s="11" t="s">
        <v>922</v>
      </c>
      <c r="M256" s="53"/>
      <c r="N256" s="53"/>
      <c r="O256" s="9"/>
      <c r="P256" s="54"/>
      <c r="Q256" s="121" t="str">
        <f>""</f>
        <v/>
      </c>
      <c r="R256" s="55"/>
      <c r="S256" s="57"/>
      <c r="T256" s="147" t="str">
        <f>IF(MAX((AA256,AD256,AG256,AJ256,AM256,AP256))=AA256,"CDU",IF(MAX(AA256,AD256,AG256,AJ256,AM256,AP256)=AD256,"SPD",IF(MAX(AA256,AD256,AG256,AJ256,AM256,AP256)=AG256,"AfD",IF(MAX(AA256,AD256,AG256,AJ256,AM256,AP256)=AJ256,"Linke",IF(MAX(AA256,AD256,AG256,AJ256,AM256,AP256)=AM256,"Grüne","FDP")))))</f>
        <v>CDU</v>
      </c>
      <c r="U256" s="148" t="str">
        <f>IF(LARGE((AA256,AD256,AG256,AJ256,AM256,AP256),2)=AA256,"CDU",IF(LARGE((AA256,AD256,AG256,AJ256,AM256,AP256),2)=AD256,"SPD",IF(LARGE((AA256,AD256,AG256,AJ256,AM256,AP256),2)=AG256,"AfD",IF(LARGE((AA256,AD256,AG256,AJ256,AM256,AP256),2)=AJ256,"Linke",IF(LARGE((AA256,AD256,AG256,AJ256,AM256,AP256),2)=AM256,"Grüne","FDP")))))</f>
        <v>SPD</v>
      </c>
      <c r="V256" s="148" t="str">
        <f>IF(LARGE((AA256,AD256,AG256,AJ256,AM256,AP256),3)=AA256,"CDU",IF(LARGE((AA256,AD256,AG256,AJ256,AM256,AP256),3)=AD256,"SPD",IF(LARGE((AA256,AD256,AG256,AJ256,AM256,AP256),3)=AG256,"AfD",IF(LARGE((AA256,AD256,AG256,AJ256,AM256,AP256),3)=AJ256,"Linke",IF(LARGE((AA256,AD256,AG256,AJ256,AM256,AP256),3)=AM256,"Grüne","FDP")))))</f>
        <v>Grüne</v>
      </c>
      <c r="W256" s="148" t="str">
        <f>IF(LARGE((AA256,AD256,AG256,AJ256,AM256,AP256),4)=AA256,"CDU",IF(LARGE((AA256,AD256,AG256,AJ256,AM256,AP256),4)=AD256,"SPD",IF(LARGE((AA256,AD256,AG256,AJ256,AM256,AP256),4)=AG256,"AfD",IF(LARGE((AA256,AD256,AG256,AJ256,AM256,AP256),4)=AJ256,"Linke",IF(LARGE((AA256,AD256,AG256,AJ256,AM256,AP256),4)=AM256,"Grüne","FDP")))))</f>
        <v>FDP</v>
      </c>
      <c r="X256" s="148">
        <f>(LARGE((AA256,AD256,AG256,AJ256,AM256,AP256),1))-(LARGE((AA256,AD256,AG256,AJ256,AM256,AP256),2))</f>
        <v>8.7399682663784561E-2</v>
      </c>
      <c r="Y256" s="148">
        <f>(LARGE((AA256,AD256,AG256,AJ256,AM256,AP256),1))-(LARGE((AA256,AD256,AG256,AJ256,AM256,AP256),3))</f>
        <v>9.9064088118288207E-2</v>
      </c>
      <c r="Z256" s="234">
        <f>(LARGE((AA256,AD256,AG256,AJ256,AM256,AP256),1))-(LARGE((AA256,AD256,AG256,AJ256,AM256,AP256),4))</f>
        <v>0.17198243153126219</v>
      </c>
      <c r="AA256" s="236">
        <v>0.31134591947018647</v>
      </c>
      <c r="AB256" s="94">
        <v>0.25755150513760522</v>
      </c>
      <c r="AC256" s="95">
        <f>IF(Tabelle1[[#This Row],[CDU ES 2021]]="","",Tabelle1[[#This Row],[CDU ES 2021]]/Tabelle1[[#This Row],[CDU ZS 2021]])</f>
        <v>1.20886856904152</v>
      </c>
      <c r="AD256" s="97">
        <v>0.22394623680640191</v>
      </c>
      <c r="AE256" s="97">
        <v>0.21912990596834248</v>
      </c>
      <c r="AF256" s="96">
        <f>IF(Tabelle1[[#This Row],[SPD ES 2021]]="","",Tabelle1[[#This Row],[SPD ES 2021]]/Tabelle1[[#This Row],[SPD ZS 2021]])</f>
        <v>1.0219793405960538</v>
      </c>
      <c r="AG256" s="99">
        <v>4.0253409064777979E-2</v>
      </c>
      <c r="AH256" s="99">
        <v>4.2999833623058696E-2</v>
      </c>
      <c r="AI256" s="98">
        <f>IF(Tabelle1[[#This Row],[AfD ES 2021]]="","",Tabelle1[[#This Row],[AfD ES 2021]]/Tabelle1[[#This Row],[AfD ZS 2021]])</f>
        <v>0.93612941430526964</v>
      </c>
      <c r="AJ256" s="100">
        <v>2.9284613792627683E-2</v>
      </c>
      <c r="AK256" s="100">
        <v>3.8674033149171269E-2</v>
      </c>
      <c r="AL256" s="101">
        <f>IF(Tabelle1[[#This Row],[Linke ES 2021]]="","",Tabelle1[[#This Row],[Linke ES 2021]]/Tabelle1[[#This Row],[Linke ZS 2021]])</f>
        <v>0.75721644235223018</v>
      </c>
      <c r="AM256" s="103">
        <v>0.21228183135189826</v>
      </c>
      <c r="AN256" s="103">
        <v>0.2263414858034572</v>
      </c>
      <c r="AO256" s="102">
        <f>IF(Tabelle1[[#This Row],[Grüne ES 2021]]="","",Tabelle1[[#This Row],[Grüne ES 2021]]/Tabelle1[[#This Row],[Grüne ZS 2021]])</f>
        <v>0.93788299833037425</v>
      </c>
      <c r="AP256" s="104">
        <v>0.13936348793892428</v>
      </c>
      <c r="AQ256" s="105">
        <v>0.15916536146824783</v>
      </c>
      <c r="AR256" s="215">
        <f>IF(Tabelle1[[#This Row],[FDP ES 2021]]="","",Tabelle1[[#This Row],[FDP ES 2021]]/Tabelle1[[#This Row],[FDP ZS 2021]])</f>
        <v>0.87558930318344508</v>
      </c>
      <c r="AS256" s="214">
        <v>2559.6</v>
      </c>
      <c r="AT256" s="186">
        <v>81563</v>
      </c>
      <c r="AU256" s="186">
        <v>26087</v>
      </c>
      <c r="AV256" s="186">
        <v>8.4</v>
      </c>
      <c r="AW256" s="186">
        <v>505.4</v>
      </c>
      <c r="AX256" s="186">
        <v>7.1</v>
      </c>
      <c r="AY256" s="187">
        <v>10.5</v>
      </c>
      <c r="AZ256" s="114" t="s">
        <v>2071</v>
      </c>
      <c r="BA256" s="6"/>
      <c r="BB256" s="6"/>
      <c r="BC256" s="6"/>
      <c r="BD256" s="6"/>
      <c r="BE256" s="6"/>
      <c r="BF256" s="6"/>
      <c r="BG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</row>
    <row r="257" spans="1:84" ht="16.5" customHeight="1">
      <c r="A257" s="90">
        <f>SUBTOTAL(103,$B$2:$B257)</f>
        <v>256</v>
      </c>
      <c r="B257" s="45" t="s">
        <v>932</v>
      </c>
      <c r="C257" s="203" t="s">
        <v>1077</v>
      </c>
      <c r="D257" s="199" t="s">
        <v>9</v>
      </c>
      <c r="E257" s="189" t="s">
        <v>323</v>
      </c>
      <c r="F257" s="198" t="s">
        <v>124</v>
      </c>
      <c r="G257" s="219" t="str">
        <f>""</f>
        <v/>
      </c>
      <c r="H257" s="8"/>
      <c r="I257" s="8"/>
      <c r="J257" s="8" t="s">
        <v>927</v>
      </c>
      <c r="K257" s="11"/>
      <c r="L257" s="11" t="s">
        <v>921</v>
      </c>
      <c r="M257" s="53"/>
      <c r="N257" s="53"/>
      <c r="O257" s="9"/>
      <c r="P257" s="54"/>
      <c r="Q257" s="121" t="str">
        <f>""</f>
        <v/>
      </c>
      <c r="R257" s="55"/>
      <c r="S257" s="57"/>
      <c r="T257" s="147" t="str">
        <f>IF(MAX((AA257,AD257,AG257,AJ257,AM257,AP257))=AA257,"CDU",IF(MAX(AA257,AD257,AG257,AJ257,AM257,AP257)=AD257,"SPD",IF(MAX(AA257,AD257,AG257,AJ257,AM257,AP257)=AG257,"AfD",IF(MAX(AA257,AD257,AG257,AJ257,AM257,AP257)=AJ257,"Linke",IF(MAX(AA257,AD257,AG257,AJ257,AM257,AP257)=AM257,"Grüne","FDP")))))</f>
        <v>SPD</v>
      </c>
      <c r="U257" s="148" t="str">
        <f>IF(LARGE((AA257,AD257,AG257,AJ257,AM257,AP257),2)=AA257,"CDU",IF(LARGE((AA257,AD257,AG257,AJ257,AM257,AP257),2)=AD257,"SPD",IF(LARGE((AA257,AD257,AG257,AJ257,AM257,AP257),2)=AG257,"AfD",IF(LARGE((AA257,AD257,AG257,AJ257,AM257,AP257),2)=AJ257,"Linke",IF(LARGE((AA257,AD257,AG257,AJ257,AM257,AP257),2)=AM257,"Grüne","FDP")))))</f>
        <v>CDU</v>
      </c>
      <c r="V257" s="148" t="str">
        <f>IF(LARGE((AA257,AD257,AG257,AJ257,AM257,AP257),3)=AA257,"CDU",IF(LARGE((AA257,AD257,AG257,AJ257,AM257,AP257),3)=AD257,"SPD",IF(LARGE((AA257,AD257,AG257,AJ257,AM257,AP257),3)=AG257,"AfD",IF(LARGE((AA257,AD257,AG257,AJ257,AM257,AP257),3)=AJ257,"Linke",IF(LARGE((AA257,AD257,AG257,AJ257,AM257,AP257),3)=AM257,"Grüne","FDP")))))</f>
        <v>Grüne</v>
      </c>
      <c r="W257" s="148" t="str">
        <f>IF(LARGE((AA257,AD257,AG257,AJ257,AM257,AP257),4)=AA257,"CDU",IF(LARGE((AA257,AD257,AG257,AJ257,AM257,AP257),4)=AD257,"SPD",IF(LARGE((AA257,AD257,AG257,AJ257,AM257,AP257),4)=AG257,"AfD",IF(LARGE((AA257,AD257,AG257,AJ257,AM257,AP257),4)=AJ257,"Linke",IF(LARGE((AA257,AD257,AG257,AJ257,AM257,AP257),4)=AM257,"Grüne","FDP")))))</f>
        <v>FDP</v>
      </c>
      <c r="X257" s="148">
        <f>(LARGE((AA257,AD257,AG257,AJ257,AM257,AP257),1))-(LARGE((AA257,AD257,AG257,AJ257,AM257,AP257),2))</f>
        <v>4.5120240338968665E-2</v>
      </c>
      <c r="Y257" s="148">
        <f>(LARGE((AA257,AD257,AG257,AJ257,AM257,AP257),1))-(LARGE((AA257,AD257,AG257,AJ257,AM257,AP257),3))</f>
        <v>7.7713378774781433E-2</v>
      </c>
      <c r="Z257" s="234">
        <f>(LARGE((AA257,AD257,AG257,AJ257,AM257,AP257),1))-(LARGE((AA257,AD257,AG257,AJ257,AM257,AP257),4))</f>
        <v>0.19149177377527743</v>
      </c>
      <c r="AA257" s="236">
        <v>0.24658126319667834</v>
      </c>
      <c r="AB257" s="94">
        <v>0.22370467786639517</v>
      </c>
      <c r="AC257" s="95">
        <f>IF(Tabelle1[[#This Row],[CDU ES 2021]]="","",Tabelle1[[#This Row],[CDU ES 2021]]/Tabelle1[[#This Row],[CDU ZS 2021]])</f>
        <v>1.1022624361210092</v>
      </c>
      <c r="AD257" s="97">
        <v>0.291701503535647</v>
      </c>
      <c r="AE257" s="97">
        <v>0.25221307766276374</v>
      </c>
      <c r="AF257" s="96">
        <f>IF(Tabelle1[[#This Row],[SPD ES 2021]]="","",Tabelle1[[#This Row],[SPD ES 2021]]/Tabelle1[[#This Row],[SPD ZS 2021]])</f>
        <v>1.1565677174190134</v>
      </c>
      <c r="AG257" s="99">
        <v>5.8200008502557854E-2</v>
      </c>
      <c r="AH257" s="99">
        <v>6.0120764749137398E-2</v>
      </c>
      <c r="AI257" s="98">
        <f>IF(Tabelle1[[#This Row],[AfD ES 2021]]="","",Tabelle1[[#This Row],[AfD ES 2021]]/Tabelle1[[#This Row],[AfD ZS 2021]])</f>
        <v>0.96805169969819616</v>
      </c>
      <c r="AJ257" s="100">
        <v>3.8389048705485568E-2</v>
      </c>
      <c r="AK257" s="100">
        <v>4.900588268567227E-2</v>
      </c>
      <c r="AL257" s="101">
        <f>IF(Tabelle1[[#This Row],[Linke ES 2021]]="","",Tabelle1[[#This Row],[Linke ES 2021]]/Tabelle1[[#This Row],[Linke ZS 2021]])</f>
        <v>0.78335592793453102</v>
      </c>
      <c r="AM257" s="103">
        <v>0.21398812476086557</v>
      </c>
      <c r="AN257" s="103">
        <v>0.22289156626506024</v>
      </c>
      <c r="AO257" s="102">
        <f>IF(Tabelle1[[#This Row],[Grüne ES 2021]]="","",Tabelle1[[#This Row],[Grüne ES 2021]]/Tabelle1[[#This Row],[Grüne ZS 2021]])</f>
        <v>0.96005483000820768</v>
      </c>
      <c r="AP257" s="104">
        <v>0.10020972976036958</v>
      </c>
      <c r="AQ257" s="105">
        <v>0.12256773573165904</v>
      </c>
      <c r="AR257" s="215">
        <f>IF(Tabelle1[[#This Row],[FDP ES 2021]]="","",Tabelle1[[#This Row],[FDP ES 2021]]/Tabelle1[[#This Row],[FDP ZS 2021]])</f>
        <v>0.81758653011067728</v>
      </c>
      <c r="AS257" s="214">
        <v>3304.5</v>
      </c>
      <c r="AT257" s="186">
        <v>81563</v>
      </c>
      <c r="AU257" s="186">
        <v>26087</v>
      </c>
      <c r="AV257" s="186">
        <v>8.4</v>
      </c>
      <c r="AW257" s="186">
        <v>505.4</v>
      </c>
      <c r="AX257" s="186">
        <v>7.1</v>
      </c>
      <c r="AY257" s="187">
        <v>10.5</v>
      </c>
      <c r="AZ257" s="114" t="s">
        <v>1584</v>
      </c>
      <c r="BA257" s="6"/>
      <c r="BB257" s="6"/>
      <c r="BC257" s="6"/>
      <c r="BD257" s="6"/>
      <c r="BE257" s="6"/>
      <c r="BF257" s="6"/>
      <c r="BG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</row>
    <row r="258" spans="1:84" ht="16.5" customHeight="1">
      <c r="A258" s="90">
        <f>SUBTOTAL(103,$B$2:$B258)</f>
        <v>257</v>
      </c>
      <c r="B258" s="48" t="s">
        <v>669</v>
      </c>
      <c r="C258" s="206" t="s">
        <v>772</v>
      </c>
      <c r="D258" s="199" t="s">
        <v>9</v>
      </c>
      <c r="E258" s="190" t="s">
        <v>323</v>
      </c>
      <c r="F258" s="198" t="s">
        <v>124</v>
      </c>
      <c r="G258" s="219" t="str">
        <f>""</f>
        <v/>
      </c>
      <c r="H258" s="14" t="s">
        <v>2171</v>
      </c>
      <c r="I258" s="8"/>
      <c r="J258" s="8" t="s">
        <v>924</v>
      </c>
      <c r="K258" s="8"/>
      <c r="L258" s="8" t="s">
        <v>922</v>
      </c>
      <c r="M258" s="67"/>
      <c r="N258" s="67"/>
      <c r="O258" s="9"/>
      <c r="P258" s="60"/>
      <c r="Q258" s="121" t="str">
        <f>""</f>
        <v/>
      </c>
      <c r="R258" s="55"/>
      <c r="S258" s="57" t="s">
        <v>615</v>
      </c>
      <c r="T258" s="147" t="str">
        <f>IF(MAX((AA258,AD258,AG258,AJ258,AM258,AP258))=AA258,"CDU",IF(MAX(AA258,AD258,AG258,AJ258,AM258,AP258)=AD258,"SPD",IF(MAX(AA258,AD258,AG258,AJ258,AM258,AP258)=AG258,"AfD",IF(MAX(AA258,AD258,AG258,AJ258,AM258,AP258)=AJ258,"Linke",IF(MAX(AA258,AD258,AG258,AJ258,AM258,AP258)=AM258,"Grüne","FDP")))))</f>
        <v>SPD</v>
      </c>
      <c r="U258" s="148" t="str">
        <f>IF(LARGE((AA258,AD258,AG258,AJ258,AM258,AP258),2)=AA258,"CDU",IF(LARGE((AA258,AD258,AG258,AJ258,AM258,AP258),2)=AD258,"SPD",IF(LARGE((AA258,AD258,AG258,AJ258,AM258,AP258),2)=AG258,"AfD",IF(LARGE((AA258,AD258,AG258,AJ258,AM258,AP258),2)=AJ258,"Linke",IF(LARGE((AA258,AD258,AG258,AJ258,AM258,AP258),2)=AM258,"Grüne","FDP")))))</f>
        <v>CDU</v>
      </c>
      <c r="V258" s="148" t="str">
        <f>IF(LARGE((AA258,AD258,AG258,AJ258,AM258,AP258),3)=AA258,"CDU",IF(LARGE((AA258,AD258,AG258,AJ258,AM258,AP258),3)=AD258,"SPD",IF(LARGE((AA258,AD258,AG258,AJ258,AM258,AP258),3)=AG258,"AfD",IF(LARGE((AA258,AD258,AG258,AJ258,AM258,AP258),3)=AJ258,"Linke",IF(LARGE((AA258,AD258,AG258,AJ258,AM258,AP258),3)=AM258,"Grüne","FDP")))))</f>
        <v>Grüne</v>
      </c>
      <c r="W258" s="148" t="str">
        <f>IF(LARGE((AA258,AD258,AG258,AJ258,AM258,AP258),4)=AA258,"CDU",IF(LARGE((AA258,AD258,AG258,AJ258,AM258,AP258),4)=AD258,"SPD",IF(LARGE((AA258,AD258,AG258,AJ258,AM258,AP258),4)=AG258,"AfD",IF(LARGE((AA258,AD258,AG258,AJ258,AM258,AP258),4)=AJ258,"Linke",IF(LARGE((AA258,AD258,AG258,AJ258,AM258,AP258),4)=AM258,"Grüne","FDP")))))</f>
        <v>FDP</v>
      </c>
      <c r="X258" s="148">
        <f>(LARGE((AA258,AD258,AG258,AJ258,AM258,AP258),1))-(LARGE((AA258,AD258,AG258,AJ258,AM258,AP258),2))</f>
        <v>4.5120240338968665E-2</v>
      </c>
      <c r="Y258" s="148">
        <f>(LARGE((AA258,AD258,AG258,AJ258,AM258,AP258),1))-(LARGE((AA258,AD258,AG258,AJ258,AM258,AP258),3))</f>
        <v>7.7713378774781433E-2</v>
      </c>
      <c r="Z258" s="234">
        <f>(LARGE((AA258,AD258,AG258,AJ258,AM258,AP258),1))-(LARGE((AA258,AD258,AG258,AJ258,AM258,AP258),4))</f>
        <v>0.19149177377527743</v>
      </c>
      <c r="AA258" s="236">
        <v>0.24658126319667834</v>
      </c>
      <c r="AB258" s="94">
        <v>0.22370467786639517</v>
      </c>
      <c r="AC258" s="95">
        <f>IF(Tabelle1[[#This Row],[CDU ES 2021]]="","",Tabelle1[[#This Row],[CDU ES 2021]]/Tabelle1[[#This Row],[CDU ZS 2021]])</f>
        <v>1.1022624361210092</v>
      </c>
      <c r="AD258" s="97">
        <v>0.291701503535647</v>
      </c>
      <c r="AE258" s="97">
        <v>0.25221307766276374</v>
      </c>
      <c r="AF258" s="96">
        <f>IF(Tabelle1[[#This Row],[SPD ES 2021]]="","",Tabelle1[[#This Row],[SPD ES 2021]]/Tabelle1[[#This Row],[SPD ZS 2021]])</f>
        <v>1.1565677174190134</v>
      </c>
      <c r="AG258" s="99">
        <v>5.8200008502557854E-2</v>
      </c>
      <c r="AH258" s="99">
        <v>6.0120764749137398E-2</v>
      </c>
      <c r="AI258" s="98">
        <f>IF(Tabelle1[[#This Row],[AfD ES 2021]]="","",Tabelle1[[#This Row],[AfD ES 2021]]/Tabelle1[[#This Row],[AfD ZS 2021]])</f>
        <v>0.96805169969819616</v>
      </c>
      <c r="AJ258" s="100">
        <v>3.8389048705485568E-2</v>
      </c>
      <c r="AK258" s="100">
        <v>4.900588268567227E-2</v>
      </c>
      <c r="AL258" s="101">
        <f>IF(Tabelle1[[#This Row],[Linke ES 2021]]="","",Tabelle1[[#This Row],[Linke ES 2021]]/Tabelle1[[#This Row],[Linke ZS 2021]])</f>
        <v>0.78335592793453102</v>
      </c>
      <c r="AM258" s="103">
        <v>0.21398812476086557</v>
      </c>
      <c r="AN258" s="103">
        <v>0.22289156626506024</v>
      </c>
      <c r="AO258" s="102">
        <f>IF(Tabelle1[[#This Row],[Grüne ES 2021]]="","",Tabelle1[[#This Row],[Grüne ES 2021]]/Tabelle1[[#This Row],[Grüne ZS 2021]])</f>
        <v>0.96005483000820768</v>
      </c>
      <c r="AP258" s="104">
        <v>0.10020972976036958</v>
      </c>
      <c r="AQ258" s="105">
        <v>0.12256773573165904</v>
      </c>
      <c r="AR258" s="215">
        <f>IF(Tabelle1[[#This Row],[FDP ES 2021]]="","",Tabelle1[[#This Row],[FDP ES 2021]]/Tabelle1[[#This Row],[FDP ZS 2021]])</f>
        <v>0.81758653011067728</v>
      </c>
      <c r="AS258" s="214">
        <v>3304.5</v>
      </c>
      <c r="AT258" s="186">
        <v>81563</v>
      </c>
      <c r="AU258" s="186">
        <v>26087</v>
      </c>
      <c r="AV258" s="186">
        <v>8.4</v>
      </c>
      <c r="AW258" s="186">
        <v>505.4</v>
      </c>
      <c r="AX258" s="186">
        <v>7.1</v>
      </c>
      <c r="AY258" s="187">
        <v>10.5</v>
      </c>
      <c r="AZ258" s="114" t="s">
        <v>2002</v>
      </c>
      <c r="BA258" s="6"/>
      <c r="BB258" s="6"/>
      <c r="BC258" s="6"/>
      <c r="BD258" s="6"/>
      <c r="BE258" s="6"/>
      <c r="BF258" s="6"/>
      <c r="BG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</row>
    <row r="259" spans="1:84" ht="16.5" customHeight="1">
      <c r="A259" s="90">
        <f>SUBTOTAL(103,$B$2:$B259)</f>
        <v>258</v>
      </c>
      <c r="B259" s="46" t="s">
        <v>930</v>
      </c>
      <c r="C259" s="204" t="s">
        <v>1078</v>
      </c>
      <c r="D259" s="199" t="s">
        <v>9</v>
      </c>
      <c r="E259" s="189" t="s">
        <v>324</v>
      </c>
      <c r="F259" s="222" t="s">
        <v>125</v>
      </c>
      <c r="G259" s="224" t="s">
        <v>2190</v>
      </c>
      <c r="H259" s="8"/>
      <c r="I259" s="8"/>
      <c r="J259" s="8" t="s">
        <v>927</v>
      </c>
      <c r="K259" s="11"/>
      <c r="L259" s="11" t="s">
        <v>922</v>
      </c>
      <c r="M259" s="53"/>
      <c r="N259" s="53"/>
      <c r="O259" s="9"/>
      <c r="P259" s="54"/>
      <c r="Q259" s="121" t="str">
        <f>""</f>
        <v/>
      </c>
      <c r="R259" s="55"/>
      <c r="S259" s="57"/>
      <c r="T259" s="147" t="str">
        <f>IF(MAX((AA259,AD259,AG259,AJ259,AM259,AP259))=AA259,"CDU",IF(MAX(AA259,AD259,AG259,AJ259,AM259,AP259)=AD259,"SPD",IF(MAX(AA259,AD259,AG259,AJ259,AM259,AP259)=AG259,"AfD",IF(MAX(AA259,AD259,AG259,AJ259,AM259,AP259)=AJ259,"Linke",IF(MAX(AA259,AD259,AG259,AJ259,AM259,AP259)=AM259,"Grüne","FDP")))))</f>
        <v>CDU</v>
      </c>
      <c r="U259" s="148" t="str">
        <f>IF(LARGE((AA259,AD259,AG259,AJ259,AM259,AP259),2)=AA259,"CDU",IF(LARGE((AA259,AD259,AG259,AJ259,AM259,AP259),2)=AD259,"SPD",IF(LARGE((AA259,AD259,AG259,AJ259,AM259,AP259),2)=AG259,"AfD",IF(LARGE((AA259,AD259,AG259,AJ259,AM259,AP259),2)=AJ259,"Linke",IF(LARGE((AA259,AD259,AG259,AJ259,AM259,AP259),2)=AM259,"Grüne","FDP")))))</f>
        <v>SPD</v>
      </c>
      <c r="V259" s="148" t="str">
        <f>IF(LARGE((AA259,AD259,AG259,AJ259,AM259,AP259),3)=AA259,"CDU",IF(LARGE((AA259,AD259,AG259,AJ259,AM259,AP259),3)=AD259,"SPD",IF(LARGE((AA259,AD259,AG259,AJ259,AM259,AP259),3)=AG259,"AfD",IF(LARGE((AA259,AD259,AG259,AJ259,AM259,AP259),3)=AJ259,"Linke",IF(LARGE((AA259,AD259,AG259,AJ259,AM259,AP259),3)=AM259,"Grüne","FDP")))))</f>
        <v>Grüne</v>
      </c>
      <c r="W259" s="148" t="str">
        <f>IF(LARGE((AA259,AD259,AG259,AJ259,AM259,AP259),4)=AA259,"CDU",IF(LARGE((AA259,AD259,AG259,AJ259,AM259,AP259),4)=AD259,"SPD",IF(LARGE((AA259,AD259,AG259,AJ259,AM259,AP259),4)=AG259,"AfD",IF(LARGE((AA259,AD259,AG259,AJ259,AM259,AP259),4)=AJ259,"Linke",IF(LARGE((AA259,AD259,AG259,AJ259,AM259,AP259),4)=AM259,"Grüne","FDP")))))</f>
        <v>FDP</v>
      </c>
      <c r="X259" s="148">
        <f>(LARGE((AA259,AD259,AG259,AJ259,AM259,AP259),1))-(LARGE((AA259,AD259,AG259,AJ259,AM259,AP259),2))</f>
        <v>3.7705060973331206E-2</v>
      </c>
      <c r="Y259" s="148">
        <f>(LARGE((AA259,AD259,AG259,AJ259,AM259,AP259),1))-(LARGE((AA259,AD259,AG259,AJ259,AM259,AP259),3))</f>
        <v>0.24535070564641698</v>
      </c>
      <c r="Z259" s="234">
        <f>(LARGE((AA259,AD259,AG259,AJ259,AM259,AP259),1))-(LARGE((AA259,AD259,AG259,AJ259,AM259,AP259),4))</f>
        <v>0.27723247094580289</v>
      </c>
      <c r="AA259" s="236">
        <v>0.35777456683399561</v>
      </c>
      <c r="AB259" s="94">
        <v>0.29923089348061083</v>
      </c>
      <c r="AC259" s="95">
        <f>IF(Tabelle1[[#This Row],[CDU ES 2021]]="","",Tabelle1[[#This Row],[CDU ES 2021]]/Tabelle1[[#This Row],[CDU ZS 2021]])</f>
        <v>1.1956471561890325</v>
      </c>
      <c r="AD259" s="97">
        <v>0.32006950586066441</v>
      </c>
      <c r="AE259" s="97">
        <v>0.27185865338021692</v>
      </c>
      <c r="AF259" s="96">
        <f>IF(Tabelle1[[#This Row],[SPD ES 2021]]="","",Tabelle1[[#This Row],[SPD ES 2021]]/Tabelle1[[#This Row],[SPD ZS 2021]])</f>
        <v>1.1773379360230281</v>
      </c>
      <c r="AG259" s="99">
        <v>6.7269964250569872E-2</v>
      </c>
      <c r="AH259" s="99">
        <v>7.0188735509362221E-2</v>
      </c>
      <c r="AI259" s="98">
        <f>IF(Tabelle1[[#This Row],[AfD ES 2021]]="","",Tabelle1[[#This Row],[AfD ES 2021]]/Tabelle1[[#This Row],[AfD ZS 2021]])</f>
        <v>0.95841538905622503</v>
      </c>
      <c r="AJ259" s="100">
        <v>2.5865397790261705E-2</v>
      </c>
      <c r="AK259" s="100">
        <v>2.9639799709255371E-2</v>
      </c>
      <c r="AL259" s="101">
        <f>IF(Tabelle1[[#This Row],[Linke ES 2021]]="","",Tabelle1[[#This Row],[Linke ES 2021]]/Tabelle1[[#This Row],[Linke ZS 2021]])</f>
        <v>0.87265764424801207</v>
      </c>
      <c r="AM259" s="103">
        <v>0.11242386118757863</v>
      </c>
      <c r="AN259" s="103">
        <v>0.13637041362772262</v>
      </c>
      <c r="AO259" s="102">
        <f>IF(Tabelle1[[#This Row],[Grüne ES 2021]]="","",Tabelle1[[#This Row],[Grüne ES 2021]]/Tabelle1[[#This Row],[Grüne ZS 2021]])</f>
        <v>0.82440067604755063</v>
      </c>
      <c r="AP259" s="104">
        <v>8.0542095888192722E-2</v>
      </c>
      <c r="AQ259" s="105">
        <v>0.12631860144378315</v>
      </c>
      <c r="AR259" s="215">
        <f>IF(Tabelle1[[#This Row],[FDP ES 2021]]="","",Tabelle1[[#This Row],[FDP ES 2021]]/Tabelle1[[#This Row],[FDP ZS 2021]])</f>
        <v>0.63761073165488769</v>
      </c>
      <c r="AS259" s="214">
        <v>849.7</v>
      </c>
      <c r="AT259" s="186">
        <v>39371</v>
      </c>
      <c r="AU259" s="186">
        <v>25324</v>
      </c>
      <c r="AV259" s="186">
        <v>6.2</v>
      </c>
      <c r="AW259" s="186">
        <v>608.4</v>
      </c>
      <c r="AX259" s="186">
        <v>7.2</v>
      </c>
      <c r="AY259" s="187">
        <v>11.1</v>
      </c>
      <c r="AZ259" s="114" t="s">
        <v>1749</v>
      </c>
      <c r="BA259" s="6"/>
      <c r="BB259" s="6"/>
      <c r="BC259" s="6"/>
      <c r="BD259" s="6"/>
      <c r="BE259" s="6"/>
      <c r="BF259" s="6"/>
      <c r="BG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</row>
    <row r="260" spans="1:84" ht="16.5" customHeight="1">
      <c r="A260" s="90">
        <f>SUBTOTAL(103,$B$2:$B260)</f>
        <v>259</v>
      </c>
      <c r="B260" s="44" t="s">
        <v>697</v>
      </c>
      <c r="C260" s="201" t="s">
        <v>773</v>
      </c>
      <c r="D260" s="200" t="s">
        <v>9</v>
      </c>
      <c r="E260" s="188" t="s">
        <v>324</v>
      </c>
      <c r="F260" s="222" t="s">
        <v>125</v>
      </c>
      <c r="G260" s="226" t="s">
        <v>2184</v>
      </c>
      <c r="H260" s="10"/>
      <c r="I260" s="10"/>
      <c r="J260" s="8" t="s">
        <v>924</v>
      </c>
      <c r="K260" s="10"/>
      <c r="L260" s="10" t="s">
        <v>922</v>
      </c>
      <c r="M260" s="67"/>
      <c r="N260" s="67"/>
      <c r="O260" s="59"/>
      <c r="P260" s="83"/>
      <c r="Q260" s="121" t="str">
        <f>""</f>
        <v/>
      </c>
      <c r="R260" s="60"/>
      <c r="S260" s="61"/>
      <c r="T260" s="147" t="str">
        <f>IF(MAX((AA260,AD260,AG260,AJ260,AM260,AP260))=AA260,"CDU",IF(MAX(AA260,AD260,AG260,AJ260,AM260,AP260)=AD260,"SPD",IF(MAX(AA260,AD260,AG260,AJ260,AM260,AP260)=AG260,"AfD",IF(MAX(AA260,AD260,AG260,AJ260,AM260,AP260)=AJ260,"Linke",IF(MAX(AA260,AD260,AG260,AJ260,AM260,AP260)=AM260,"Grüne","FDP")))))</f>
        <v>CDU</v>
      </c>
      <c r="U260" s="148" t="str">
        <f>IF(LARGE((AA260,AD260,AG260,AJ260,AM260,AP260),2)=AA260,"CDU",IF(LARGE((AA260,AD260,AG260,AJ260,AM260,AP260),2)=AD260,"SPD",IF(LARGE((AA260,AD260,AG260,AJ260,AM260,AP260),2)=AG260,"AfD",IF(LARGE((AA260,AD260,AG260,AJ260,AM260,AP260),2)=AJ260,"Linke",IF(LARGE((AA260,AD260,AG260,AJ260,AM260,AP260),2)=AM260,"Grüne","FDP")))))</f>
        <v>SPD</v>
      </c>
      <c r="V260" s="148" t="str">
        <f>IF(LARGE((AA260,AD260,AG260,AJ260,AM260,AP260),3)=AA260,"CDU",IF(LARGE((AA260,AD260,AG260,AJ260,AM260,AP260),3)=AD260,"SPD",IF(LARGE((AA260,AD260,AG260,AJ260,AM260,AP260),3)=AG260,"AfD",IF(LARGE((AA260,AD260,AG260,AJ260,AM260,AP260),3)=AJ260,"Linke",IF(LARGE((AA260,AD260,AG260,AJ260,AM260,AP260),3)=AM260,"Grüne","FDP")))))</f>
        <v>Grüne</v>
      </c>
      <c r="W260" s="148" t="str">
        <f>IF(LARGE((AA260,AD260,AG260,AJ260,AM260,AP260),4)=AA260,"CDU",IF(LARGE((AA260,AD260,AG260,AJ260,AM260,AP260),4)=AD260,"SPD",IF(LARGE((AA260,AD260,AG260,AJ260,AM260,AP260),4)=AG260,"AfD",IF(LARGE((AA260,AD260,AG260,AJ260,AM260,AP260),4)=AJ260,"Linke",IF(LARGE((AA260,AD260,AG260,AJ260,AM260,AP260),4)=AM260,"Grüne","FDP")))))</f>
        <v>FDP</v>
      </c>
      <c r="X260" s="148">
        <f>(LARGE((AA260,AD260,AG260,AJ260,AM260,AP260),1))-(LARGE((AA260,AD260,AG260,AJ260,AM260,AP260),2))</f>
        <v>3.7705060973331206E-2</v>
      </c>
      <c r="Y260" s="148">
        <f>(LARGE((AA260,AD260,AG260,AJ260,AM260,AP260),1))-(LARGE((AA260,AD260,AG260,AJ260,AM260,AP260),3))</f>
        <v>0.24535070564641698</v>
      </c>
      <c r="Z260" s="234">
        <f>(LARGE((AA260,AD260,AG260,AJ260,AM260,AP260),1))-(LARGE((AA260,AD260,AG260,AJ260,AM260,AP260),4))</f>
        <v>0.27723247094580289</v>
      </c>
      <c r="AA260" s="236">
        <v>0.35777456683399561</v>
      </c>
      <c r="AB260" s="94">
        <v>0.29923089348061083</v>
      </c>
      <c r="AC260" s="95">
        <f>IF(Tabelle1[[#This Row],[CDU ES 2021]]="","",Tabelle1[[#This Row],[CDU ES 2021]]/Tabelle1[[#This Row],[CDU ZS 2021]])</f>
        <v>1.1956471561890325</v>
      </c>
      <c r="AD260" s="97">
        <v>0.32006950586066441</v>
      </c>
      <c r="AE260" s="97">
        <v>0.27185865338021692</v>
      </c>
      <c r="AF260" s="96">
        <f>IF(Tabelle1[[#This Row],[SPD ES 2021]]="","",Tabelle1[[#This Row],[SPD ES 2021]]/Tabelle1[[#This Row],[SPD ZS 2021]])</f>
        <v>1.1773379360230281</v>
      </c>
      <c r="AG260" s="99">
        <v>6.7269964250569872E-2</v>
      </c>
      <c r="AH260" s="99">
        <v>7.0188735509362221E-2</v>
      </c>
      <c r="AI260" s="98">
        <f>IF(Tabelle1[[#This Row],[AfD ES 2021]]="","",Tabelle1[[#This Row],[AfD ES 2021]]/Tabelle1[[#This Row],[AfD ZS 2021]])</f>
        <v>0.95841538905622503</v>
      </c>
      <c r="AJ260" s="100">
        <v>2.5865397790261705E-2</v>
      </c>
      <c r="AK260" s="100">
        <v>2.9639799709255371E-2</v>
      </c>
      <c r="AL260" s="101">
        <f>IF(Tabelle1[[#This Row],[Linke ES 2021]]="","",Tabelle1[[#This Row],[Linke ES 2021]]/Tabelle1[[#This Row],[Linke ZS 2021]])</f>
        <v>0.87265764424801207</v>
      </c>
      <c r="AM260" s="103">
        <v>0.11242386118757863</v>
      </c>
      <c r="AN260" s="103">
        <v>0.13637041362772262</v>
      </c>
      <c r="AO260" s="102">
        <f>IF(Tabelle1[[#This Row],[Grüne ES 2021]]="","",Tabelle1[[#This Row],[Grüne ES 2021]]/Tabelle1[[#This Row],[Grüne ZS 2021]])</f>
        <v>0.82440067604755063</v>
      </c>
      <c r="AP260" s="104">
        <v>8.0542095888192722E-2</v>
      </c>
      <c r="AQ260" s="105">
        <v>0.12631860144378315</v>
      </c>
      <c r="AR260" s="215">
        <f>IF(Tabelle1[[#This Row],[FDP ES 2021]]="","",Tabelle1[[#This Row],[FDP ES 2021]]/Tabelle1[[#This Row],[FDP ZS 2021]])</f>
        <v>0.63761073165488769</v>
      </c>
      <c r="AS260" s="214">
        <v>849.7</v>
      </c>
      <c r="AT260" s="186">
        <v>39371</v>
      </c>
      <c r="AU260" s="186">
        <v>25324</v>
      </c>
      <c r="AV260" s="186">
        <v>6.2</v>
      </c>
      <c r="AW260" s="186">
        <v>608.4</v>
      </c>
      <c r="AX260" s="186">
        <v>7.2</v>
      </c>
      <c r="AY260" s="187">
        <v>11.1</v>
      </c>
      <c r="AZ260" s="114" t="s">
        <v>1797</v>
      </c>
      <c r="BA260" s="6"/>
      <c r="BB260" s="6"/>
      <c r="BC260" s="6"/>
      <c r="BD260" s="6"/>
      <c r="BE260" s="6"/>
      <c r="BF260" s="6"/>
      <c r="BG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</row>
    <row r="261" spans="1:84" ht="16.5" customHeight="1">
      <c r="A261" s="90">
        <f>SUBTOTAL(103,$B$2:$B261)</f>
        <v>260</v>
      </c>
      <c r="B261" s="45" t="s">
        <v>932</v>
      </c>
      <c r="C261" s="203" t="s">
        <v>627</v>
      </c>
      <c r="D261" s="199" t="s">
        <v>9</v>
      </c>
      <c r="E261" s="189" t="s">
        <v>325</v>
      </c>
      <c r="F261" s="198" t="s">
        <v>126</v>
      </c>
      <c r="G261" s="219" t="str">
        <f>""</f>
        <v/>
      </c>
      <c r="H261" s="16" t="s">
        <v>2171</v>
      </c>
      <c r="I261" s="8"/>
      <c r="J261" s="8" t="s">
        <v>927</v>
      </c>
      <c r="K261" s="11"/>
      <c r="L261" s="11" t="s">
        <v>921</v>
      </c>
      <c r="M261" s="53"/>
      <c r="N261" s="53"/>
      <c r="O261" s="63" t="s">
        <v>631</v>
      </c>
      <c r="P261" s="54"/>
      <c r="Q261" s="121" t="str">
        <f>""</f>
        <v/>
      </c>
      <c r="R261" s="55"/>
      <c r="S261" s="57"/>
      <c r="T261" s="147" t="str">
        <f>IF(MAX((AA261,AD261,AG261,AJ261,AM261,AP261))=AA261,"CDU",IF(MAX(AA261,AD261,AG261,AJ261,AM261,AP261)=AD261,"SPD",IF(MAX(AA261,AD261,AG261,AJ261,AM261,AP261)=AG261,"AfD",IF(MAX(AA261,AD261,AG261,AJ261,AM261,AP261)=AJ261,"Linke",IF(MAX(AA261,AD261,AG261,AJ261,AM261,AP261)=AM261,"Grüne","FDP")))))</f>
        <v>CDU</v>
      </c>
      <c r="U261" s="148" t="str">
        <f>IF(LARGE((AA261,AD261,AG261,AJ261,AM261,AP261),2)=AA261,"CDU",IF(LARGE((AA261,AD261,AG261,AJ261,AM261,AP261),2)=AD261,"SPD",IF(LARGE((AA261,AD261,AG261,AJ261,AM261,AP261),2)=AG261,"AfD",IF(LARGE((AA261,AD261,AG261,AJ261,AM261,AP261),2)=AJ261,"Linke",IF(LARGE((AA261,AD261,AG261,AJ261,AM261,AP261),2)=AM261,"Grüne","FDP")))))</f>
        <v>SPD</v>
      </c>
      <c r="V261" s="148" t="str">
        <f>IF(LARGE((AA261,AD261,AG261,AJ261,AM261,AP261),3)=AA261,"CDU",IF(LARGE((AA261,AD261,AG261,AJ261,AM261,AP261),3)=AD261,"SPD",IF(LARGE((AA261,AD261,AG261,AJ261,AM261,AP261),3)=AG261,"AfD",IF(LARGE((AA261,AD261,AG261,AJ261,AM261,AP261),3)=AJ261,"Linke",IF(LARGE((AA261,AD261,AG261,AJ261,AM261,AP261),3)=AM261,"Grüne","FDP")))))</f>
        <v>Grüne</v>
      </c>
      <c r="W261" s="148" t="str">
        <f>IF(LARGE((AA261,AD261,AG261,AJ261,AM261,AP261),4)=AA261,"CDU",IF(LARGE((AA261,AD261,AG261,AJ261,AM261,AP261),4)=AD261,"SPD",IF(LARGE((AA261,AD261,AG261,AJ261,AM261,AP261),4)=AG261,"AfD",IF(LARGE((AA261,AD261,AG261,AJ261,AM261,AP261),4)=AJ261,"Linke",IF(LARGE((AA261,AD261,AG261,AJ261,AM261,AP261),4)=AM261,"Grüne","FDP")))))</f>
        <v>FDP</v>
      </c>
      <c r="X261" s="148">
        <f>(LARGE((AA261,AD261,AG261,AJ261,AM261,AP261),1))-(LARGE((AA261,AD261,AG261,AJ261,AM261,AP261),2))</f>
        <v>6.2545431807345675E-2</v>
      </c>
      <c r="Y261" s="148">
        <f>(LARGE((AA261,AD261,AG261,AJ261,AM261,AP261),1))-(LARGE((AA261,AD261,AG261,AJ261,AM261,AP261),3))</f>
        <v>0.22079272153135479</v>
      </c>
      <c r="Z261" s="234">
        <f>(LARGE((AA261,AD261,AG261,AJ261,AM261,AP261),1))-(LARGE((AA261,AD261,AG261,AJ261,AM261,AP261),4))</f>
        <v>0.27038666864677696</v>
      </c>
      <c r="AA261" s="236">
        <v>0.35602904509180155</v>
      </c>
      <c r="AB261" s="94">
        <v>0.2846851758109108</v>
      </c>
      <c r="AC261" s="95">
        <f>IF(Tabelle1[[#This Row],[CDU ES 2021]]="","",Tabelle1[[#This Row],[CDU ES 2021]]/Tabelle1[[#This Row],[CDU ZS 2021]])</f>
        <v>1.2506061971006095</v>
      </c>
      <c r="AD261" s="97">
        <v>0.29348361328445588</v>
      </c>
      <c r="AE261" s="97">
        <v>0.27161714886491961</v>
      </c>
      <c r="AF261" s="96">
        <f>IF(Tabelle1[[#This Row],[SPD ES 2021]]="","",Tabelle1[[#This Row],[SPD ES 2021]]/Tabelle1[[#This Row],[SPD ZS 2021]])</f>
        <v>1.0805047270060657</v>
      </c>
      <c r="AG261" s="99">
        <v>7.7497870078709383E-2</v>
      </c>
      <c r="AH261" s="99">
        <v>7.508274599898758E-2</v>
      </c>
      <c r="AI261" s="98">
        <f>IF(Tabelle1[[#This Row],[AfD ES 2021]]="","",Tabelle1[[#This Row],[AfD ES 2021]]/Tabelle1[[#This Row],[AfD ZS 2021]])</f>
        <v>1.0321661661089803</v>
      </c>
      <c r="AJ261" s="100">
        <v>0</v>
      </c>
      <c r="AK261" s="100">
        <v>3.837077995405163E-2</v>
      </c>
      <c r="AL261" s="101">
        <f>IF(Tabelle1[[#This Row],[Linke ES 2021]]="","",Tabelle1[[#This Row],[Linke ES 2021]]/Tabelle1[[#This Row],[Linke ZS 2021]])</f>
        <v>0</v>
      </c>
      <c r="AM261" s="103">
        <v>0.13523632356044676</v>
      </c>
      <c r="AN261" s="103">
        <v>0.14147424165725633</v>
      </c>
      <c r="AO261" s="102">
        <f>IF(Tabelle1[[#This Row],[Grüne ES 2021]]="","",Tabelle1[[#This Row],[Grüne ES 2021]]/Tabelle1[[#This Row],[Grüne ZS 2021]])</f>
        <v>0.95590774671249412</v>
      </c>
      <c r="AP261" s="104">
        <v>8.5642376445024579E-2</v>
      </c>
      <c r="AQ261" s="105">
        <v>0.12039250807990343</v>
      </c>
      <c r="AR261" s="215">
        <f>IF(Tabelle1[[#This Row],[FDP ES 2021]]="","",Tabelle1[[#This Row],[FDP ES 2021]]/Tabelle1[[#This Row],[FDP ZS 2021]])</f>
        <v>0.71135968351273571</v>
      </c>
      <c r="AS261" s="214">
        <v>1531.3</v>
      </c>
      <c r="AT261" s="186">
        <v>33785</v>
      </c>
      <c r="AU261" s="186">
        <v>20841</v>
      </c>
      <c r="AV261" s="186">
        <v>10.9</v>
      </c>
      <c r="AW261" s="186">
        <v>533.1</v>
      </c>
      <c r="AX261" s="186">
        <v>7.8</v>
      </c>
      <c r="AY261" s="187">
        <v>10.8</v>
      </c>
      <c r="AZ261" s="114" t="s">
        <v>1565</v>
      </c>
      <c r="BA261" s="6"/>
      <c r="BB261" s="6"/>
      <c r="BC261" s="6"/>
      <c r="BD261" s="6"/>
      <c r="BE261" s="6"/>
      <c r="BF261" s="6"/>
      <c r="BG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</row>
    <row r="262" spans="1:84" ht="16.5" customHeight="1">
      <c r="A262" s="90">
        <f>SUBTOTAL(103,$B$2:$B262)</f>
        <v>261</v>
      </c>
      <c r="B262" s="44" t="s">
        <v>697</v>
      </c>
      <c r="C262" s="201" t="s">
        <v>1347</v>
      </c>
      <c r="D262" s="199" t="s">
        <v>9</v>
      </c>
      <c r="E262" s="190" t="s">
        <v>325</v>
      </c>
      <c r="F262" s="198" t="s">
        <v>126</v>
      </c>
      <c r="G262" s="219" t="str">
        <f>""</f>
        <v/>
      </c>
      <c r="H262" s="8"/>
      <c r="I262" s="8"/>
      <c r="J262" s="8" t="s">
        <v>924</v>
      </c>
      <c r="K262" s="8"/>
      <c r="L262" s="8" t="s">
        <v>922</v>
      </c>
      <c r="M262" s="53"/>
      <c r="N262" s="53"/>
      <c r="O262" s="9"/>
      <c r="P262" s="54"/>
      <c r="Q262" s="121" t="str">
        <f>""</f>
        <v/>
      </c>
      <c r="R262" s="55"/>
      <c r="S262" s="57"/>
      <c r="T262" s="147" t="str">
        <f>IF(MAX((AA262,AD262,AG262,AJ262,AM262,AP262))=AA262,"CDU",IF(MAX(AA262,AD262,AG262,AJ262,AM262,AP262)=AD262,"SPD",IF(MAX(AA262,AD262,AG262,AJ262,AM262,AP262)=AG262,"AfD",IF(MAX(AA262,AD262,AG262,AJ262,AM262,AP262)=AJ262,"Linke",IF(MAX(AA262,AD262,AG262,AJ262,AM262,AP262)=AM262,"Grüne","FDP")))))</f>
        <v>CDU</v>
      </c>
      <c r="U262" s="148" t="str">
        <f>IF(LARGE((AA262,AD262,AG262,AJ262,AM262,AP262),2)=AA262,"CDU",IF(LARGE((AA262,AD262,AG262,AJ262,AM262,AP262),2)=AD262,"SPD",IF(LARGE((AA262,AD262,AG262,AJ262,AM262,AP262),2)=AG262,"AfD",IF(LARGE((AA262,AD262,AG262,AJ262,AM262,AP262),2)=AJ262,"Linke",IF(LARGE((AA262,AD262,AG262,AJ262,AM262,AP262),2)=AM262,"Grüne","FDP")))))</f>
        <v>SPD</v>
      </c>
      <c r="V262" s="148" t="str">
        <f>IF(LARGE((AA262,AD262,AG262,AJ262,AM262,AP262),3)=AA262,"CDU",IF(LARGE((AA262,AD262,AG262,AJ262,AM262,AP262),3)=AD262,"SPD",IF(LARGE((AA262,AD262,AG262,AJ262,AM262,AP262),3)=AG262,"AfD",IF(LARGE((AA262,AD262,AG262,AJ262,AM262,AP262),3)=AJ262,"Linke",IF(LARGE((AA262,AD262,AG262,AJ262,AM262,AP262),3)=AM262,"Grüne","FDP")))))</f>
        <v>Grüne</v>
      </c>
      <c r="W262" s="148" t="str">
        <f>IF(LARGE((AA262,AD262,AG262,AJ262,AM262,AP262),4)=AA262,"CDU",IF(LARGE((AA262,AD262,AG262,AJ262,AM262,AP262),4)=AD262,"SPD",IF(LARGE((AA262,AD262,AG262,AJ262,AM262,AP262),4)=AG262,"AfD",IF(LARGE((AA262,AD262,AG262,AJ262,AM262,AP262),4)=AJ262,"Linke",IF(LARGE((AA262,AD262,AG262,AJ262,AM262,AP262),4)=AM262,"Grüne","FDP")))))</f>
        <v>FDP</v>
      </c>
      <c r="X262" s="148">
        <f>(LARGE((AA262,AD262,AG262,AJ262,AM262,AP262),1))-(LARGE((AA262,AD262,AG262,AJ262,AM262,AP262),2))</f>
        <v>6.2545431807345675E-2</v>
      </c>
      <c r="Y262" s="148">
        <f>(LARGE((AA262,AD262,AG262,AJ262,AM262,AP262),1))-(LARGE((AA262,AD262,AG262,AJ262,AM262,AP262),3))</f>
        <v>0.22079272153135479</v>
      </c>
      <c r="Z262" s="234">
        <f>(LARGE((AA262,AD262,AG262,AJ262,AM262,AP262),1))-(LARGE((AA262,AD262,AG262,AJ262,AM262,AP262),4))</f>
        <v>0.27038666864677696</v>
      </c>
      <c r="AA262" s="236">
        <v>0.35602904509180155</v>
      </c>
      <c r="AB262" s="94">
        <v>0.2846851758109108</v>
      </c>
      <c r="AC262" s="95">
        <f>IF(Tabelle1[[#This Row],[CDU ES 2021]]="","",Tabelle1[[#This Row],[CDU ES 2021]]/Tabelle1[[#This Row],[CDU ZS 2021]])</f>
        <v>1.2506061971006095</v>
      </c>
      <c r="AD262" s="97">
        <v>0.29348361328445588</v>
      </c>
      <c r="AE262" s="97">
        <v>0.27161714886491961</v>
      </c>
      <c r="AF262" s="96">
        <f>IF(Tabelle1[[#This Row],[SPD ES 2021]]="","",Tabelle1[[#This Row],[SPD ES 2021]]/Tabelle1[[#This Row],[SPD ZS 2021]])</f>
        <v>1.0805047270060657</v>
      </c>
      <c r="AG262" s="99">
        <v>7.7497870078709383E-2</v>
      </c>
      <c r="AH262" s="99">
        <v>7.508274599898758E-2</v>
      </c>
      <c r="AI262" s="98">
        <f>IF(Tabelle1[[#This Row],[AfD ES 2021]]="","",Tabelle1[[#This Row],[AfD ES 2021]]/Tabelle1[[#This Row],[AfD ZS 2021]])</f>
        <v>1.0321661661089803</v>
      </c>
      <c r="AJ262" s="100">
        <v>0</v>
      </c>
      <c r="AK262" s="100">
        <v>3.837077995405163E-2</v>
      </c>
      <c r="AL262" s="101">
        <f>IF(Tabelle1[[#This Row],[Linke ES 2021]]="","",Tabelle1[[#This Row],[Linke ES 2021]]/Tabelle1[[#This Row],[Linke ZS 2021]])</f>
        <v>0</v>
      </c>
      <c r="AM262" s="103">
        <v>0.13523632356044676</v>
      </c>
      <c r="AN262" s="103">
        <v>0.14147424165725633</v>
      </c>
      <c r="AO262" s="102">
        <f>IF(Tabelle1[[#This Row],[Grüne ES 2021]]="","",Tabelle1[[#This Row],[Grüne ES 2021]]/Tabelle1[[#This Row],[Grüne ZS 2021]])</f>
        <v>0.95590774671249412</v>
      </c>
      <c r="AP262" s="104">
        <v>8.5642376445024579E-2</v>
      </c>
      <c r="AQ262" s="105">
        <v>0.12039250807990343</v>
      </c>
      <c r="AR262" s="215">
        <f>IF(Tabelle1[[#This Row],[FDP ES 2021]]="","",Tabelle1[[#This Row],[FDP ES 2021]]/Tabelle1[[#This Row],[FDP ZS 2021]])</f>
        <v>0.71135968351273571</v>
      </c>
      <c r="AS262" s="214">
        <v>1531.3</v>
      </c>
      <c r="AT262" s="186">
        <v>33785</v>
      </c>
      <c r="AU262" s="186">
        <v>20841</v>
      </c>
      <c r="AV262" s="186">
        <v>10.9</v>
      </c>
      <c r="AW262" s="186">
        <v>533.1</v>
      </c>
      <c r="AX262" s="186">
        <v>7.8</v>
      </c>
      <c r="AY262" s="187">
        <v>10.8</v>
      </c>
      <c r="AZ262" s="114" t="s">
        <v>1897</v>
      </c>
      <c r="BA262" s="6"/>
      <c r="BB262" s="6"/>
      <c r="BC262" s="6"/>
      <c r="BD262" s="6"/>
      <c r="BE262" s="6"/>
      <c r="BF262" s="6"/>
      <c r="BG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</row>
    <row r="263" spans="1:84" ht="16.5" customHeight="1">
      <c r="A263" s="90">
        <f>SUBTOTAL(103,$B$2:$B263)</f>
        <v>262</v>
      </c>
      <c r="B263" s="48" t="s">
        <v>669</v>
      </c>
      <c r="C263" s="206" t="s">
        <v>1079</v>
      </c>
      <c r="D263" s="199" t="s">
        <v>9</v>
      </c>
      <c r="E263" s="189" t="s">
        <v>325</v>
      </c>
      <c r="F263" s="198" t="s">
        <v>126</v>
      </c>
      <c r="G263" s="219" t="str">
        <f>""</f>
        <v/>
      </c>
      <c r="H263" s="8"/>
      <c r="I263" s="8"/>
      <c r="J263" s="8" t="s">
        <v>927</v>
      </c>
      <c r="K263" s="11"/>
      <c r="L263" s="11" t="s">
        <v>922</v>
      </c>
      <c r="M263" s="53"/>
      <c r="N263" s="53"/>
      <c r="O263" s="9"/>
      <c r="P263" s="54"/>
      <c r="Q263" s="121" t="str">
        <f>""</f>
        <v/>
      </c>
      <c r="R263" s="55"/>
      <c r="S263" s="57"/>
      <c r="T263" s="147" t="str">
        <f>IF(MAX((AA263,AD263,AG263,AJ263,AM263,AP263))=AA263,"CDU",IF(MAX(AA263,AD263,AG263,AJ263,AM263,AP263)=AD263,"SPD",IF(MAX(AA263,AD263,AG263,AJ263,AM263,AP263)=AG263,"AfD",IF(MAX(AA263,AD263,AG263,AJ263,AM263,AP263)=AJ263,"Linke",IF(MAX(AA263,AD263,AG263,AJ263,AM263,AP263)=AM263,"Grüne","FDP")))))</f>
        <v>CDU</v>
      </c>
      <c r="U263" s="148" t="str">
        <f>IF(LARGE((AA263,AD263,AG263,AJ263,AM263,AP263),2)=AA263,"CDU",IF(LARGE((AA263,AD263,AG263,AJ263,AM263,AP263),2)=AD263,"SPD",IF(LARGE((AA263,AD263,AG263,AJ263,AM263,AP263),2)=AG263,"AfD",IF(LARGE((AA263,AD263,AG263,AJ263,AM263,AP263),2)=AJ263,"Linke",IF(LARGE((AA263,AD263,AG263,AJ263,AM263,AP263),2)=AM263,"Grüne","FDP")))))</f>
        <v>SPD</v>
      </c>
      <c r="V263" s="148" t="str">
        <f>IF(LARGE((AA263,AD263,AG263,AJ263,AM263,AP263),3)=AA263,"CDU",IF(LARGE((AA263,AD263,AG263,AJ263,AM263,AP263),3)=AD263,"SPD",IF(LARGE((AA263,AD263,AG263,AJ263,AM263,AP263),3)=AG263,"AfD",IF(LARGE((AA263,AD263,AG263,AJ263,AM263,AP263),3)=AJ263,"Linke",IF(LARGE((AA263,AD263,AG263,AJ263,AM263,AP263),3)=AM263,"Grüne","FDP")))))</f>
        <v>Grüne</v>
      </c>
      <c r="W263" s="148" t="str">
        <f>IF(LARGE((AA263,AD263,AG263,AJ263,AM263,AP263),4)=AA263,"CDU",IF(LARGE((AA263,AD263,AG263,AJ263,AM263,AP263),4)=AD263,"SPD",IF(LARGE((AA263,AD263,AG263,AJ263,AM263,AP263),4)=AG263,"AfD",IF(LARGE((AA263,AD263,AG263,AJ263,AM263,AP263),4)=AJ263,"Linke",IF(LARGE((AA263,AD263,AG263,AJ263,AM263,AP263),4)=AM263,"Grüne","FDP")))))</f>
        <v>FDP</v>
      </c>
      <c r="X263" s="148">
        <f>(LARGE((AA263,AD263,AG263,AJ263,AM263,AP263),1))-(LARGE((AA263,AD263,AG263,AJ263,AM263,AP263),2))</f>
        <v>6.2545431807345675E-2</v>
      </c>
      <c r="Y263" s="148">
        <f>(LARGE((AA263,AD263,AG263,AJ263,AM263,AP263),1))-(LARGE((AA263,AD263,AG263,AJ263,AM263,AP263),3))</f>
        <v>0.22079272153135479</v>
      </c>
      <c r="Z263" s="234">
        <f>(LARGE((AA263,AD263,AG263,AJ263,AM263,AP263),1))-(LARGE((AA263,AD263,AG263,AJ263,AM263,AP263),4))</f>
        <v>0.27038666864677696</v>
      </c>
      <c r="AA263" s="236">
        <v>0.35602904509180155</v>
      </c>
      <c r="AB263" s="94">
        <v>0.2846851758109108</v>
      </c>
      <c r="AC263" s="95">
        <f>IF(Tabelle1[[#This Row],[CDU ES 2021]]="","",Tabelle1[[#This Row],[CDU ES 2021]]/Tabelle1[[#This Row],[CDU ZS 2021]])</f>
        <v>1.2506061971006095</v>
      </c>
      <c r="AD263" s="97">
        <v>0.29348361328445588</v>
      </c>
      <c r="AE263" s="97">
        <v>0.27161714886491961</v>
      </c>
      <c r="AF263" s="96">
        <f>IF(Tabelle1[[#This Row],[SPD ES 2021]]="","",Tabelle1[[#This Row],[SPD ES 2021]]/Tabelle1[[#This Row],[SPD ZS 2021]])</f>
        <v>1.0805047270060657</v>
      </c>
      <c r="AG263" s="99">
        <v>7.7497870078709383E-2</v>
      </c>
      <c r="AH263" s="99">
        <v>7.508274599898758E-2</v>
      </c>
      <c r="AI263" s="98">
        <f>IF(Tabelle1[[#This Row],[AfD ES 2021]]="","",Tabelle1[[#This Row],[AfD ES 2021]]/Tabelle1[[#This Row],[AfD ZS 2021]])</f>
        <v>1.0321661661089803</v>
      </c>
      <c r="AJ263" s="100">
        <v>0</v>
      </c>
      <c r="AK263" s="100">
        <v>3.837077995405163E-2</v>
      </c>
      <c r="AL263" s="101">
        <f>IF(Tabelle1[[#This Row],[Linke ES 2021]]="","",Tabelle1[[#This Row],[Linke ES 2021]]/Tabelle1[[#This Row],[Linke ZS 2021]])</f>
        <v>0</v>
      </c>
      <c r="AM263" s="103">
        <v>0.13523632356044676</v>
      </c>
      <c r="AN263" s="103">
        <v>0.14147424165725633</v>
      </c>
      <c r="AO263" s="102">
        <f>IF(Tabelle1[[#This Row],[Grüne ES 2021]]="","",Tabelle1[[#This Row],[Grüne ES 2021]]/Tabelle1[[#This Row],[Grüne ZS 2021]])</f>
        <v>0.95590774671249412</v>
      </c>
      <c r="AP263" s="104">
        <v>8.5642376445024579E-2</v>
      </c>
      <c r="AQ263" s="105">
        <v>0.12039250807990343</v>
      </c>
      <c r="AR263" s="215">
        <f>IF(Tabelle1[[#This Row],[FDP ES 2021]]="","",Tabelle1[[#This Row],[FDP ES 2021]]/Tabelle1[[#This Row],[FDP ZS 2021]])</f>
        <v>0.71135968351273571</v>
      </c>
      <c r="AS263" s="214">
        <v>1531.3</v>
      </c>
      <c r="AT263" s="186">
        <v>33785</v>
      </c>
      <c r="AU263" s="186">
        <v>20841</v>
      </c>
      <c r="AV263" s="186">
        <v>10.9</v>
      </c>
      <c r="AW263" s="186">
        <v>533.1</v>
      </c>
      <c r="AX263" s="186">
        <v>7.8</v>
      </c>
      <c r="AY263" s="187">
        <v>10.8</v>
      </c>
      <c r="AZ263" s="114" t="s">
        <v>2121</v>
      </c>
      <c r="BA263" s="6"/>
      <c r="BB263" s="6"/>
      <c r="BC263" s="6"/>
      <c r="BD263" s="6"/>
      <c r="BE263" s="6"/>
      <c r="BF263" s="6"/>
      <c r="BG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</row>
    <row r="264" spans="1:84" ht="16.5" customHeight="1">
      <c r="A264" s="90">
        <f>SUBTOTAL(103,$B$2:$B264)</f>
        <v>263</v>
      </c>
      <c r="B264" s="46" t="s">
        <v>930</v>
      </c>
      <c r="C264" s="204" t="s">
        <v>1080</v>
      </c>
      <c r="D264" s="199" t="s">
        <v>9</v>
      </c>
      <c r="E264" s="189" t="s">
        <v>326</v>
      </c>
      <c r="F264" s="222" t="s">
        <v>127</v>
      </c>
      <c r="G264" s="219" t="str">
        <f>""</f>
        <v/>
      </c>
      <c r="H264" s="8"/>
      <c r="I264" s="8"/>
      <c r="J264" s="8" t="s">
        <v>927</v>
      </c>
      <c r="K264" s="11"/>
      <c r="L264" s="11" t="s">
        <v>922</v>
      </c>
      <c r="M264" s="53"/>
      <c r="N264" s="53"/>
      <c r="O264" s="9"/>
      <c r="P264" s="54"/>
      <c r="Q264" s="121" t="str">
        <f>""</f>
        <v/>
      </c>
      <c r="R264" s="55"/>
      <c r="S264" s="57"/>
      <c r="T264" s="147" t="str">
        <f>IF(MAX((AA264,AD264,AG264,AJ264,AM264,AP264))=AA264,"CDU",IF(MAX(AA264,AD264,AG264,AJ264,AM264,AP264)=AD264,"SPD",IF(MAX(AA264,AD264,AG264,AJ264,AM264,AP264)=AG264,"AfD",IF(MAX(AA264,AD264,AG264,AJ264,AM264,AP264)=AJ264,"Linke",IF(MAX(AA264,AD264,AG264,AJ264,AM264,AP264)=AM264,"Grüne","FDP")))))</f>
        <v>CDU</v>
      </c>
      <c r="U264" s="148" t="str">
        <f>IF(LARGE((AA264,AD264,AG264,AJ264,AM264,AP264),2)=AA264,"CDU",IF(LARGE((AA264,AD264,AG264,AJ264,AM264,AP264),2)=AD264,"SPD",IF(LARGE((AA264,AD264,AG264,AJ264,AM264,AP264),2)=AG264,"AfD",IF(LARGE((AA264,AD264,AG264,AJ264,AM264,AP264),2)=AJ264,"Linke",IF(LARGE((AA264,AD264,AG264,AJ264,AM264,AP264),2)=AM264,"Grüne","FDP")))))</f>
        <v>SPD</v>
      </c>
      <c r="V264" s="148" t="str">
        <f>IF(LARGE((AA264,AD264,AG264,AJ264,AM264,AP264),3)=AA264,"CDU",IF(LARGE((AA264,AD264,AG264,AJ264,AM264,AP264),3)=AD264,"SPD",IF(LARGE((AA264,AD264,AG264,AJ264,AM264,AP264),3)=AG264,"AfD",IF(LARGE((AA264,AD264,AG264,AJ264,AM264,AP264),3)=AJ264,"Linke",IF(LARGE((AA264,AD264,AG264,AJ264,AM264,AP264),3)=AM264,"Grüne","FDP")))))</f>
        <v>Grüne</v>
      </c>
      <c r="W264" s="148" t="str">
        <f>IF(LARGE((AA264,AD264,AG264,AJ264,AM264,AP264),4)=AA264,"CDU",IF(LARGE((AA264,AD264,AG264,AJ264,AM264,AP264),4)=AD264,"SPD",IF(LARGE((AA264,AD264,AG264,AJ264,AM264,AP264),4)=AG264,"AfD",IF(LARGE((AA264,AD264,AG264,AJ264,AM264,AP264),4)=AJ264,"Linke",IF(LARGE((AA264,AD264,AG264,AJ264,AM264,AP264),4)=AM264,"Grüne","FDP")))))</f>
        <v>FDP</v>
      </c>
      <c r="X264" s="148">
        <f>(LARGE((AA264,AD264,AG264,AJ264,AM264,AP264),1))-(LARGE((AA264,AD264,AG264,AJ264,AM264,AP264),2))</f>
        <v>7.9419737234608212E-2</v>
      </c>
      <c r="Y264" s="148">
        <f>(LARGE((AA264,AD264,AG264,AJ264,AM264,AP264),1))-(LARGE((AA264,AD264,AG264,AJ264,AM264,AP264),3))</f>
        <v>0.17584918874751954</v>
      </c>
      <c r="Z264" s="234">
        <f>(LARGE((AA264,AD264,AG264,AJ264,AM264,AP264),1))-(LARGE((AA264,AD264,AG264,AJ264,AM264,AP264),4))</f>
        <v>0.21217721748829485</v>
      </c>
      <c r="AA264" s="236">
        <v>0.33396884686717765</v>
      </c>
      <c r="AB264" s="94">
        <v>0.29519256892246787</v>
      </c>
      <c r="AC264" s="95">
        <f>IF(Tabelle1[[#This Row],[CDU ES 2021]]="","",Tabelle1[[#This Row],[CDU ES 2021]]/Tabelle1[[#This Row],[CDU ZS 2021]])</f>
        <v>1.1313592618074826</v>
      </c>
      <c r="AD264" s="97">
        <v>0.25454910963256944</v>
      </c>
      <c r="AE264" s="97">
        <v>0.25490639998965031</v>
      </c>
      <c r="AF264" s="96">
        <f>IF(Tabelle1[[#This Row],[SPD ES 2021]]="","",Tabelle1[[#This Row],[SPD ES 2021]]/Tabelle1[[#This Row],[SPD ZS 2021]])</f>
        <v>0.99859834685556981</v>
      </c>
      <c r="AG264" s="99">
        <v>5.9336212598731564E-2</v>
      </c>
      <c r="AH264" s="99">
        <v>6.0429253399226363E-2</v>
      </c>
      <c r="AI264" s="98">
        <f>IF(Tabelle1[[#This Row],[AfD ES 2021]]="","",Tabelle1[[#This Row],[AfD ES 2021]]/Tabelle1[[#This Row],[AfD ZS 2021]])</f>
        <v>0.98191205849799901</v>
      </c>
      <c r="AJ264" s="100">
        <v>2.80079893129969E-2</v>
      </c>
      <c r="AK264" s="100">
        <v>3.0272843706741531E-2</v>
      </c>
      <c r="AL264" s="101">
        <f>IF(Tabelle1[[#This Row],[Linke ES 2021]]="","",Tabelle1[[#This Row],[Linke ES 2021]]/Tabelle1[[#This Row],[Linke ZS 2021]])</f>
        <v>0.92518527774646209</v>
      </c>
      <c r="AM264" s="103">
        <v>0.15811965811965811</v>
      </c>
      <c r="AN264" s="103">
        <v>0.15533591213113057</v>
      </c>
      <c r="AO264" s="102">
        <f>IF(Tabelle1[[#This Row],[Grüne ES 2021]]="","",Tabelle1[[#This Row],[Grüne ES 2021]]/Tabelle1[[#This Row],[Grüne ZS 2021]])</f>
        <v>1.0179208139981022</v>
      </c>
      <c r="AP264" s="104">
        <v>0.1217916293788828</v>
      </c>
      <c r="AQ264" s="105">
        <v>0.14275457003505956</v>
      </c>
      <c r="AR264" s="215">
        <f>IF(Tabelle1[[#This Row],[FDP ES 2021]]="","",Tabelle1[[#This Row],[FDP ES 2021]]/Tabelle1[[#This Row],[FDP ZS 2021]])</f>
        <v>0.85315397853092612</v>
      </c>
      <c r="AS264" s="214">
        <v>900.6</v>
      </c>
      <c r="AT264" s="186">
        <v>39889</v>
      </c>
      <c r="AU264" s="186">
        <v>23742</v>
      </c>
      <c r="AV264" s="186">
        <v>8.5</v>
      </c>
      <c r="AW264" s="186">
        <v>573.29999999999995</v>
      </c>
      <c r="AX264" s="186">
        <v>6.7</v>
      </c>
      <c r="AY264" s="187">
        <v>12.4</v>
      </c>
      <c r="AZ264" s="114" t="s">
        <v>1775</v>
      </c>
      <c r="BA264" s="6"/>
      <c r="BB264" s="6"/>
      <c r="BC264" s="6"/>
      <c r="BD264" s="6"/>
      <c r="BE264" s="6"/>
      <c r="BF264" s="6"/>
      <c r="BG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</row>
    <row r="265" spans="1:84" ht="16.5" customHeight="1">
      <c r="A265" s="90">
        <f>SUBTOTAL(103,$B$2:$B265)</f>
        <v>264</v>
      </c>
      <c r="B265" s="44" t="s">
        <v>697</v>
      </c>
      <c r="C265" s="201" t="s">
        <v>774</v>
      </c>
      <c r="D265" s="200" t="s">
        <v>9</v>
      </c>
      <c r="E265" s="188" t="s">
        <v>326</v>
      </c>
      <c r="F265" s="222" t="s">
        <v>127</v>
      </c>
      <c r="G265" s="219" t="str">
        <f>""</f>
        <v/>
      </c>
      <c r="H265" s="10"/>
      <c r="I265" s="10"/>
      <c r="J265" s="8" t="s">
        <v>924</v>
      </c>
      <c r="K265" s="10"/>
      <c r="L265" s="10" t="s">
        <v>922</v>
      </c>
      <c r="M265" s="67"/>
      <c r="N265" s="67"/>
      <c r="O265" s="59"/>
      <c r="P265" s="83"/>
      <c r="Q265" s="121" t="str">
        <f>""</f>
        <v/>
      </c>
      <c r="R265" s="60"/>
      <c r="S265" s="61"/>
      <c r="T265" s="147" t="str">
        <f>IF(MAX((AA265,AD265,AG265,AJ265,AM265,AP265))=AA265,"CDU",IF(MAX(AA265,AD265,AG265,AJ265,AM265,AP265)=AD265,"SPD",IF(MAX(AA265,AD265,AG265,AJ265,AM265,AP265)=AG265,"AfD",IF(MAX(AA265,AD265,AG265,AJ265,AM265,AP265)=AJ265,"Linke",IF(MAX(AA265,AD265,AG265,AJ265,AM265,AP265)=AM265,"Grüne","FDP")))))</f>
        <v>CDU</v>
      </c>
      <c r="U265" s="148" t="str">
        <f>IF(LARGE((AA265,AD265,AG265,AJ265,AM265,AP265),2)=AA265,"CDU",IF(LARGE((AA265,AD265,AG265,AJ265,AM265,AP265),2)=AD265,"SPD",IF(LARGE((AA265,AD265,AG265,AJ265,AM265,AP265),2)=AG265,"AfD",IF(LARGE((AA265,AD265,AG265,AJ265,AM265,AP265),2)=AJ265,"Linke",IF(LARGE((AA265,AD265,AG265,AJ265,AM265,AP265),2)=AM265,"Grüne","FDP")))))</f>
        <v>SPD</v>
      </c>
      <c r="V265" s="148" t="str">
        <f>IF(LARGE((AA265,AD265,AG265,AJ265,AM265,AP265),3)=AA265,"CDU",IF(LARGE((AA265,AD265,AG265,AJ265,AM265,AP265),3)=AD265,"SPD",IF(LARGE((AA265,AD265,AG265,AJ265,AM265,AP265),3)=AG265,"AfD",IF(LARGE((AA265,AD265,AG265,AJ265,AM265,AP265),3)=AJ265,"Linke",IF(LARGE((AA265,AD265,AG265,AJ265,AM265,AP265),3)=AM265,"Grüne","FDP")))))</f>
        <v>Grüne</v>
      </c>
      <c r="W265" s="148" t="str">
        <f>IF(LARGE((AA265,AD265,AG265,AJ265,AM265,AP265),4)=AA265,"CDU",IF(LARGE((AA265,AD265,AG265,AJ265,AM265,AP265),4)=AD265,"SPD",IF(LARGE((AA265,AD265,AG265,AJ265,AM265,AP265),4)=AG265,"AfD",IF(LARGE((AA265,AD265,AG265,AJ265,AM265,AP265),4)=AJ265,"Linke",IF(LARGE((AA265,AD265,AG265,AJ265,AM265,AP265),4)=AM265,"Grüne","FDP")))))</f>
        <v>FDP</v>
      </c>
      <c r="X265" s="148">
        <f>(LARGE((AA265,AD265,AG265,AJ265,AM265,AP265),1))-(LARGE((AA265,AD265,AG265,AJ265,AM265,AP265),2))</f>
        <v>7.9419737234608212E-2</v>
      </c>
      <c r="Y265" s="148">
        <f>(LARGE((AA265,AD265,AG265,AJ265,AM265,AP265),1))-(LARGE((AA265,AD265,AG265,AJ265,AM265,AP265),3))</f>
        <v>0.17584918874751954</v>
      </c>
      <c r="Z265" s="234">
        <f>(LARGE((AA265,AD265,AG265,AJ265,AM265,AP265),1))-(LARGE((AA265,AD265,AG265,AJ265,AM265,AP265),4))</f>
        <v>0.21217721748829485</v>
      </c>
      <c r="AA265" s="236">
        <v>0.33396884686717765</v>
      </c>
      <c r="AB265" s="94">
        <v>0.29519256892246787</v>
      </c>
      <c r="AC265" s="95">
        <f>IF(Tabelle1[[#This Row],[CDU ES 2021]]="","",Tabelle1[[#This Row],[CDU ES 2021]]/Tabelle1[[#This Row],[CDU ZS 2021]])</f>
        <v>1.1313592618074826</v>
      </c>
      <c r="AD265" s="97">
        <v>0.25454910963256944</v>
      </c>
      <c r="AE265" s="97">
        <v>0.25490639998965031</v>
      </c>
      <c r="AF265" s="96">
        <f>IF(Tabelle1[[#This Row],[SPD ES 2021]]="","",Tabelle1[[#This Row],[SPD ES 2021]]/Tabelle1[[#This Row],[SPD ZS 2021]])</f>
        <v>0.99859834685556981</v>
      </c>
      <c r="AG265" s="99">
        <v>5.9336212598731564E-2</v>
      </c>
      <c r="AH265" s="99">
        <v>6.0429253399226363E-2</v>
      </c>
      <c r="AI265" s="98">
        <f>IF(Tabelle1[[#This Row],[AfD ES 2021]]="","",Tabelle1[[#This Row],[AfD ES 2021]]/Tabelle1[[#This Row],[AfD ZS 2021]])</f>
        <v>0.98191205849799901</v>
      </c>
      <c r="AJ265" s="100">
        <v>2.80079893129969E-2</v>
      </c>
      <c r="AK265" s="100">
        <v>3.0272843706741531E-2</v>
      </c>
      <c r="AL265" s="101">
        <f>IF(Tabelle1[[#This Row],[Linke ES 2021]]="","",Tabelle1[[#This Row],[Linke ES 2021]]/Tabelle1[[#This Row],[Linke ZS 2021]])</f>
        <v>0.92518527774646209</v>
      </c>
      <c r="AM265" s="103">
        <v>0.15811965811965811</v>
      </c>
      <c r="AN265" s="103">
        <v>0.15533591213113057</v>
      </c>
      <c r="AO265" s="102">
        <f>IF(Tabelle1[[#This Row],[Grüne ES 2021]]="","",Tabelle1[[#This Row],[Grüne ES 2021]]/Tabelle1[[#This Row],[Grüne ZS 2021]])</f>
        <v>1.0179208139981022</v>
      </c>
      <c r="AP265" s="104">
        <v>0.1217916293788828</v>
      </c>
      <c r="AQ265" s="105">
        <v>0.14275457003505956</v>
      </c>
      <c r="AR265" s="215">
        <f>IF(Tabelle1[[#This Row],[FDP ES 2021]]="","",Tabelle1[[#This Row],[FDP ES 2021]]/Tabelle1[[#This Row],[FDP ZS 2021]])</f>
        <v>0.85315397853092612</v>
      </c>
      <c r="AS265" s="214">
        <v>900.6</v>
      </c>
      <c r="AT265" s="186">
        <v>39889</v>
      </c>
      <c r="AU265" s="186">
        <v>23742</v>
      </c>
      <c r="AV265" s="186">
        <v>8.5</v>
      </c>
      <c r="AW265" s="186">
        <v>573.29999999999995</v>
      </c>
      <c r="AX265" s="186">
        <v>6.7</v>
      </c>
      <c r="AY265" s="187">
        <v>12.4</v>
      </c>
      <c r="AZ265" s="114" t="s">
        <v>1834</v>
      </c>
      <c r="BA265" s="6"/>
      <c r="BB265" s="6"/>
      <c r="BC265" s="6"/>
      <c r="BD265" s="6"/>
      <c r="BE265" s="6"/>
      <c r="BF265" s="6"/>
      <c r="BG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</row>
    <row r="266" spans="1:84" ht="16.5" customHeight="1">
      <c r="A266" s="90">
        <f>SUBTOTAL(103,$B$2:$B266)</f>
        <v>265</v>
      </c>
      <c r="B266" s="47" t="s">
        <v>751</v>
      </c>
      <c r="C266" s="205" t="s">
        <v>1081</v>
      </c>
      <c r="D266" s="199" t="s">
        <v>9</v>
      </c>
      <c r="E266" s="189" t="s">
        <v>327</v>
      </c>
      <c r="F266" s="198" t="s">
        <v>128</v>
      </c>
      <c r="G266" s="219" t="str">
        <f>""</f>
        <v/>
      </c>
      <c r="H266" s="8"/>
      <c r="I266" s="8"/>
      <c r="J266" s="8" t="s">
        <v>927</v>
      </c>
      <c r="K266" s="11"/>
      <c r="L266" s="11" t="s">
        <v>922</v>
      </c>
      <c r="M266" s="53"/>
      <c r="N266" s="53"/>
      <c r="O266" s="9"/>
      <c r="P266" s="54"/>
      <c r="Q266" s="121" t="str">
        <f>""</f>
        <v/>
      </c>
      <c r="R266" s="55"/>
      <c r="S266" s="57"/>
      <c r="T266" s="147" t="str">
        <f>IF(MAX((AA266,AD266,AG266,AJ266,AM266,AP266))=AA266,"CDU",IF(MAX(AA266,AD266,AG266,AJ266,AM266,AP266)=AD266,"SPD",IF(MAX(AA266,AD266,AG266,AJ266,AM266,AP266)=AG266,"AfD",IF(MAX(AA266,AD266,AG266,AJ266,AM266,AP266)=AJ266,"Linke",IF(MAX(AA266,AD266,AG266,AJ266,AM266,AP266)=AM266,"Grüne","FDP")))))</f>
        <v>CDU</v>
      </c>
      <c r="U266" s="148" t="str">
        <f>IF(LARGE((AA266,AD266,AG266,AJ266,AM266,AP266),2)=AA266,"CDU",IF(LARGE((AA266,AD266,AG266,AJ266,AM266,AP266),2)=AD266,"SPD",IF(LARGE((AA266,AD266,AG266,AJ266,AM266,AP266),2)=AG266,"AfD",IF(LARGE((AA266,AD266,AG266,AJ266,AM266,AP266),2)=AJ266,"Linke",IF(LARGE((AA266,AD266,AG266,AJ266,AM266,AP266),2)=AM266,"Grüne","FDP")))))</f>
        <v>SPD</v>
      </c>
      <c r="V266" s="148" t="str">
        <f>IF(LARGE((AA266,AD266,AG266,AJ266,AM266,AP266),3)=AA266,"CDU",IF(LARGE((AA266,AD266,AG266,AJ266,AM266,AP266),3)=AD266,"SPD",IF(LARGE((AA266,AD266,AG266,AJ266,AM266,AP266),3)=AG266,"AfD",IF(LARGE((AA266,AD266,AG266,AJ266,AM266,AP266),3)=AJ266,"Linke",IF(LARGE((AA266,AD266,AG266,AJ266,AM266,AP266),3)=AM266,"Grüne","FDP")))))</f>
        <v>Grüne</v>
      </c>
      <c r="W266" s="148" t="str">
        <f>IF(LARGE((AA266,AD266,AG266,AJ266,AM266,AP266),4)=AA266,"CDU",IF(LARGE((AA266,AD266,AG266,AJ266,AM266,AP266),4)=AD266,"SPD",IF(LARGE((AA266,AD266,AG266,AJ266,AM266,AP266),4)=AG266,"AfD",IF(LARGE((AA266,AD266,AG266,AJ266,AM266,AP266),4)=AJ266,"Linke",IF(LARGE((AA266,AD266,AG266,AJ266,AM266,AP266),4)=AM266,"Grüne","FDP")))))</f>
        <v>FDP</v>
      </c>
      <c r="X266" s="148">
        <f>(LARGE((AA266,AD266,AG266,AJ266,AM266,AP266),1))-(LARGE((AA266,AD266,AG266,AJ266,AM266,AP266),2))</f>
        <v>8.2592517811301114E-2</v>
      </c>
      <c r="Y266" s="148">
        <f>(LARGE((AA266,AD266,AG266,AJ266,AM266,AP266),1))-(LARGE((AA266,AD266,AG266,AJ266,AM266,AP266),3))</f>
        <v>0.21765265799417344</v>
      </c>
      <c r="Z266" s="234">
        <f>(LARGE((AA266,AD266,AG266,AJ266,AM266,AP266),1))-(LARGE((AA266,AD266,AG266,AJ266,AM266,AP266),4))</f>
        <v>0.27103752632034378</v>
      </c>
      <c r="AA266" s="236">
        <v>0.35837780149413018</v>
      </c>
      <c r="AB266" s="94">
        <v>0.30443390579676782</v>
      </c>
      <c r="AC266" s="95">
        <f>IF(Tabelle1[[#This Row],[CDU ES 2021]]="","",Tabelle1[[#This Row],[CDU ES 2021]]/Tabelle1[[#This Row],[CDU ZS 2021]])</f>
        <v>1.1771941123186649</v>
      </c>
      <c r="AD266" s="97">
        <v>0.27578528368282906</v>
      </c>
      <c r="AE266" s="97">
        <v>0.266903402550762</v>
      </c>
      <c r="AF266" s="96">
        <f>IF(Tabelle1[[#This Row],[SPD ES 2021]]="","",Tabelle1[[#This Row],[SPD ES 2021]]/Tabelle1[[#This Row],[SPD ZS 2021]])</f>
        <v>1.0332775118158257</v>
      </c>
      <c r="AG266" s="99">
        <v>5.9488303671868241E-2</v>
      </c>
      <c r="AH266" s="99">
        <v>5.9607946958883926E-2</v>
      </c>
      <c r="AI266" s="98">
        <f>IF(Tabelle1[[#This Row],[AfD ES 2021]]="","",Tabelle1[[#This Row],[AfD ES 2021]]/Tabelle1[[#This Row],[AfD ZS 2021]])</f>
        <v>0.99799282993091154</v>
      </c>
      <c r="AJ266" s="100">
        <v>3.2063226513600045E-2</v>
      </c>
      <c r="AK266" s="100">
        <v>2.9944979050600857E-2</v>
      </c>
      <c r="AL266" s="101">
        <f>IF(Tabelle1[[#This Row],[Linke ES 2021]]="","",Tabelle1[[#This Row],[Linke ES 2021]]/Tabelle1[[#This Row],[Linke ZS 2021]])</f>
        <v>1.0707379844687748</v>
      </c>
      <c r="AM266" s="103">
        <v>0.14072514349995674</v>
      </c>
      <c r="AN266" s="103">
        <v>0.14775657258621483</v>
      </c>
      <c r="AO266" s="102">
        <f>IF(Tabelle1[[#This Row],[Grüne ES 2021]]="","",Tabelle1[[#This Row],[Grüne ES 2021]]/Tabelle1[[#This Row],[Grüne ZS 2021]])</f>
        <v>0.95241207234855629</v>
      </c>
      <c r="AP266" s="104">
        <v>8.7340275173786383E-2</v>
      </c>
      <c r="AQ266" s="105">
        <v>0.12823449514250196</v>
      </c>
      <c r="AR266" s="215">
        <f>IF(Tabelle1[[#This Row],[FDP ES 2021]]="","",Tabelle1[[#This Row],[FDP ES 2021]]/Tabelle1[[#This Row],[FDP ZS 2021]])</f>
        <v>0.6810981325791361</v>
      </c>
      <c r="AS266" s="214">
        <v>530.6</v>
      </c>
      <c r="AT266" s="186">
        <v>28457</v>
      </c>
      <c r="AU266" s="186">
        <v>23204</v>
      </c>
      <c r="AV266" s="186">
        <v>6.3</v>
      </c>
      <c r="AW266" s="186">
        <v>632.70000000000005</v>
      </c>
      <c r="AX266" s="186">
        <v>7</v>
      </c>
      <c r="AY266" s="187">
        <v>11.7</v>
      </c>
      <c r="AZ266" s="114" t="s">
        <v>1794</v>
      </c>
      <c r="BA266" s="6"/>
      <c r="BB266" s="6"/>
      <c r="BC266" s="6"/>
      <c r="BD266" s="6"/>
      <c r="BE266" s="6"/>
      <c r="BF266" s="6"/>
      <c r="BG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</row>
    <row r="267" spans="1:84" ht="16.5" customHeight="1">
      <c r="A267" s="90">
        <f>SUBTOTAL(103,$B$2:$B267)</f>
        <v>266</v>
      </c>
      <c r="B267" s="44" t="s">
        <v>697</v>
      </c>
      <c r="C267" s="201" t="s">
        <v>1362</v>
      </c>
      <c r="D267" s="199" t="s">
        <v>9</v>
      </c>
      <c r="E267" s="190" t="s">
        <v>327</v>
      </c>
      <c r="F267" s="198" t="s">
        <v>128</v>
      </c>
      <c r="G267" s="219" t="str">
        <f>""</f>
        <v/>
      </c>
      <c r="H267" s="8"/>
      <c r="I267" s="8"/>
      <c r="J267" s="8" t="s">
        <v>924</v>
      </c>
      <c r="K267" s="8"/>
      <c r="L267" s="8" t="s">
        <v>921</v>
      </c>
      <c r="M267" s="53"/>
      <c r="N267" s="53"/>
      <c r="O267" s="9"/>
      <c r="P267" s="54"/>
      <c r="Q267" s="121" t="str">
        <f>""</f>
        <v/>
      </c>
      <c r="R267" s="55"/>
      <c r="S267" s="57"/>
      <c r="T267" s="147" t="str">
        <f>IF(MAX((AA267,AD267,AG267,AJ267,AM267,AP267))=AA267,"CDU",IF(MAX(AA267,AD267,AG267,AJ267,AM267,AP267)=AD267,"SPD",IF(MAX(AA267,AD267,AG267,AJ267,AM267,AP267)=AG267,"AfD",IF(MAX(AA267,AD267,AG267,AJ267,AM267,AP267)=AJ267,"Linke",IF(MAX(AA267,AD267,AG267,AJ267,AM267,AP267)=AM267,"Grüne","FDP")))))</f>
        <v>CDU</v>
      </c>
      <c r="U267" s="148" t="str">
        <f>IF(LARGE((AA267,AD267,AG267,AJ267,AM267,AP267),2)=AA267,"CDU",IF(LARGE((AA267,AD267,AG267,AJ267,AM267,AP267),2)=AD267,"SPD",IF(LARGE((AA267,AD267,AG267,AJ267,AM267,AP267),2)=AG267,"AfD",IF(LARGE((AA267,AD267,AG267,AJ267,AM267,AP267),2)=AJ267,"Linke",IF(LARGE((AA267,AD267,AG267,AJ267,AM267,AP267),2)=AM267,"Grüne","FDP")))))</f>
        <v>SPD</v>
      </c>
      <c r="V267" s="148" t="str">
        <f>IF(LARGE((AA267,AD267,AG267,AJ267,AM267,AP267),3)=AA267,"CDU",IF(LARGE((AA267,AD267,AG267,AJ267,AM267,AP267),3)=AD267,"SPD",IF(LARGE((AA267,AD267,AG267,AJ267,AM267,AP267),3)=AG267,"AfD",IF(LARGE((AA267,AD267,AG267,AJ267,AM267,AP267),3)=AJ267,"Linke",IF(LARGE((AA267,AD267,AG267,AJ267,AM267,AP267),3)=AM267,"Grüne","FDP")))))</f>
        <v>Grüne</v>
      </c>
      <c r="W267" s="148" t="str">
        <f>IF(LARGE((AA267,AD267,AG267,AJ267,AM267,AP267),4)=AA267,"CDU",IF(LARGE((AA267,AD267,AG267,AJ267,AM267,AP267),4)=AD267,"SPD",IF(LARGE((AA267,AD267,AG267,AJ267,AM267,AP267),4)=AG267,"AfD",IF(LARGE((AA267,AD267,AG267,AJ267,AM267,AP267),4)=AJ267,"Linke",IF(LARGE((AA267,AD267,AG267,AJ267,AM267,AP267),4)=AM267,"Grüne","FDP")))))</f>
        <v>FDP</v>
      </c>
      <c r="X267" s="148">
        <f>(LARGE((AA267,AD267,AG267,AJ267,AM267,AP267),1))-(LARGE((AA267,AD267,AG267,AJ267,AM267,AP267),2))</f>
        <v>8.2592517811301114E-2</v>
      </c>
      <c r="Y267" s="148">
        <f>(LARGE((AA267,AD267,AG267,AJ267,AM267,AP267),1))-(LARGE((AA267,AD267,AG267,AJ267,AM267,AP267),3))</f>
        <v>0.21765265799417344</v>
      </c>
      <c r="Z267" s="234">
        <f>(LARGE((AA267,AD267,AG267,AJ267,AM267,AP267),1))-(LARGE((AA267,AD267,AG267,AJ267,AM267,AP267),4))</f>
        <v>0.27103752632034378</v>
      </c>
      <c r="AA267" s="236">
        <v>0.35837780149413018</v>
      </c>
      <c r="AB267" s="94">
        <v>0.30443390579676782</v>
      </c>
      <c r="AC267" s="95">
        <f>IF(Tabelle1[[#This Row],[CDU ES 2021]]="","",Tabelle1[[#This Row],[CDU ES 2021]]/Tabelle1[[#This Row],[CDU ZS 2021]])</f>
        <v>1.1771941123186649</v>
      </c>
      <c r="AD267" s="97">
        <v>0.27578528368282906</v>
      </c>
      <c r="AE267" s="97">
        <v>0.266903402550762</v>
      </c>
      <c r="AF267" s="96">
        <f>IF(Tabelle1[[#This Row],[SPD ES 2021]]="","",Tabelle1[[#This Row],[SPD ES 2021]]/Tabelle1[[#This Row],[SPD ZS 2021]])</f>
        <v>1.0332775118158257</v>
      </c>
      <c r="AG267" s="99">
        <v>5.9488303671868241E-2</v>
      </c>
      <c r="AH267" s="99">
        <v>5.9607946958883926E-2</v>
      </c>
      <c r="AI267" s="98">
        <f>IF(Tabelle1[[#This Row],[AfD ES 2021]]="","",Tabelle1[[#This Row],[AfD ES 2021]]/Tabelle1[[#This Row],[AfD ZS 2021]])</f>
        <v>0.99799282993091154</v>
      </c>
      <c r="AJ267" s="100">
        <v>3.2063226513600045E-2</v>
      </c>
      <c r="AK267" s="100">
        <v>2.9944979050600857E-2</v>
      </c>
      <c r="AL267" s="101">
        <f>IF(Tabelle1[[#This Row],[Linke ES 2021]]="","",Tabelle1[[#This Row],[Linke ES 2021]]/Tabelle1[[#This Row],[Linke ZS 2021]])</f>
        <v>1.0707379844687748</v>
      </c>
      <c r="AM267" s="103">
        <v>0.14072514349995674</v>
      </c>
      <c r="AN267" s="103">
        <v>0.14775657258621483</v>
      </c>
      <c r="AO267" s="102">
        <f>IF(Tabelle1[[#This Row],[Grüne ES 2021]]="","",Tabelle1[[#This Row],[Grüne ES 2021]]/Tabelle1[[#This Row],[Grüne ZS 2021]])</f>
        <v>0.95241207234855629</v>
      </c>
      <c r="AP267" s="104">
        <v>8.7340275173786383E-2</v>
      </c>
      <c r="AQ267" s="105">
        <v>0.12823449514250196</v>
      </c>
      <c r="AR267" s="215">
        <f>IF(Tabelle1[[#This Row],[FDP ES 2021]]="","",Tabelle1[[#This Row],[FDP ES 2021]]/Tabelle1[[#This Row],[FDP ZS 2021]])</f>
        <v>0.6810981325791361</v>
      </c>
      <c r="AS267" s="214">
        <v>530.6</v>
      </c>
      <c r="AT267" s="186">
        <v>28457</v>
      </c>
      <c r="AU267" s="186">
        <v>23204</v>
      </c>
      <c r="AV267" s="186">
        <v>6.3</v>
      </c>
      <c r="AW267" s="186">
        <v>632.70000000000005</v>
      </c>
      <c r="AX267" s="186">
        <v>7</v>
      </c>
      <c r="AY267" s="187">
        <v>11.7</v>
      </c>
      <c r="AZ267" s="114" t="s">
        <v>1653</v>
      </c>
      <c r="BA267" s="6"/>
      <c r="BB267" s="6"/>
      <c r="BC267" s="6"/>
      <c r="BD267" s="6"/>
      <c r="BE267" s="6"/>
      <c r="BF267" s="6"/>
      <c r="BG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</row>
    <row r="268" spans="1:84" ht="16.5" customHeight="1">
      <c r="A268" s="90">
        <f>SUBTOTAL(103,$B$2:$B268)</f>
        <v>267</v>
      </c>
      <c r="B268" s="48" t="s">
        <v>669</v>
      </c>
      <c r="C268" s="206" t="s">
        <v>1082</v>
      </c>
      <c r="D268" s="199" t="s">
        <v>9</v>
      </c>
      <c r="E268" s="189" t="s">
        <v>327</v>
      </c>
      <c r="F268" s="198" t="s">
        <v>128</v>
      </c>
      <c r="G268" s="219" t="str">
        <f>""</f>
        <v/>
      </c>
      <c r="H268" s="178" t="s">
        <v>2175</v>
      </c>
      <c r="I268" s="8"/>
      <c r="J268" s="8" t="s">
        <v>927</v>
      </c>
      <c r="K268" s="11"/>
      <c r="L268" s="11" t="s">
        <v>922</v>
      </c>
      <c r="M268" s="53"/>
      <c r="N268" s="53"/>
      <c r="O268" s="9"/>
      <c r="P268" s="54"/>
      <c r="Q268" s="121" t="str">
        <f>""</f>
        <v/>
      </c>
      <c r="R268" s="55"/>
      <c r="S268" s="57"/>
      <c r="T268" s="147" t="str">
        <f>IF(MAX((AA268,AD268,AG268,AJ268,AM268,AP268))=AA268,"CDU",IF(MAX(AA268,AD268,AG268,AJ268,AM268,AP268)=AD268,"SPD",IF(MAX(AA268,AD268,AG268,AJ268,AM268,AP268)=AG268,"AfD",IF(MAX(AA268,AD268,AG268,AJ268,AM268,AP268)=AJ268,"Linke",IF(MAX(AA268,AD268,AG268,AJ268,AM268,AP268)=AM268,"Grüne","FDP")))))</f>
        <v>CDU</v>
      </c>
      <c r="U268" s="148" t="str">
        <f>IF(LARGE((AA268,AD268,AG268,AJ268,AM268,AP268),2)=AA268,"CDU",IF(LARGE((AA268,AD268,AG268,AJ268,AM268,AP268),2)=AD268,"SPD",IF(LARGE((AA268,AD268,AG268,AJ268,AM268,AP268),2)=AG268,"AfD",IF(LARGE((AA268,AD268,AG268,AJ268,AM268,AP268),2)=AJ268,"Linke",IF(LARGE((AA268,AD268,AG268,AJ268,AM268,AP268),2)=AM268,"Grüne","FDP")))))</f>
        <v>SPD</v>
      </c>
      <c r="V268" s="148" t="str">
        <f>IF(LARGE((AA268,AD268,AG268,AJ268,AM268,AP268),3)=AA268,"CDU",IF(LARGE((AA268,AD268,AG268,AJ268,AM268,AP268),3)=AD268,"SPD",IF(LARGE((AA268,AD268,AG268,AJ268,AM268,AP268),3)=AG268,"AfD",IF(LARGE((AA268,AD268,AG268,AJ268,AM268,AP268),3)=AJ268,"Linke",IF(LARGE((AA268,AD268,AG268,AJ268,AM268,AP268),3)=AM268,"Grüne","FDP")))))</f>
        <v>Grüne</v>
      </c>
      <c r="W268" s="148" t="str">
        <f>IF(LARGE((AA268,AD268,AG268,AJ268,AM268,AP268),4)=AA268,"CDU",IF(LARGE((AA268,AD268,AG268,AJ268,AM268,AP268),4)=AD268,"SPD",IF(LARGE((AA268,AD268,AG268,AJ268,AM268,AP268),4)=AG268,"AfD",IF(LARGE((AA268,AD268,AG268,AJ268,AM268,AP268),4)=AJ268,"Linke",IF(LARGE((AA268,AD268,AG268,AJ268,AM268,AP268),4)=AM268,"Grüne","FDP")))))</f>
        <v>FDP</v>
      </c>
      <c r="X268" s="148">
        <f>(LARGE((AA268,AD268,AG268,AJ268,AM268,AP268),1))-(LARGE((AA268,AD268,AG268,AJ268,AM268,AP268),2))</f>
        <v>8.2592517811301003E-2</v>
      </c>
      <c r="Y268" s="148">
        <f>(LARGE((AA268,AD268,AG268,AJ268,AM268,AP268),1))-(LARGE((AA268,AD268,AG268,AJ268,AM268,AP268),3))</f>
        <v>0.21765265799417302</v>
      </c>
      <c r="Z268" s="234">
        <f>(LARGE((AA268,AD268,AG268,AJ268,AM268,AP268),1))-(LARGE((AA268,AD268,AG268,AJ268,AM268,AP268),4))</f>
        <v>0.27103752632034361</v>
      </c>
      <c r="AA268" s="236">
        <v>0.35837780149413001</v>
      </c>
      <c r="AB268" s="94">
        <v>0.30443390579676799</v>
      </c>
      <c r="AC268" s="95">
        <f>IF(Tabelle1[[#This Row],[CDU ES 2021]]="","",Tabelle1[[#This Row],[CDU ES 2021]]/Tabelle1[[#This Row],[CDU ZS 2021]])</f>
        <v>1.1771941123186638</v>
      </c>
      <c r="AD268" s="97">
        <v>0.27578528368282901</v>
      </c>
      <c r="AE268" s="97">
        <v>0.266903402550762</v>
      </c>
      <c r="AF268" s="96">
        <f>IF(Tabelle1[[#This Row],[SPD ES 2021]]="","",Tabelle1[[#This Row],[SPD ES 2021]]/Tabelle1[[#This Row],[SPD ZS 2021]])</f>
        <v>1.0332775118158255</v>
      </c>
      <c r="AG268" s="99">
        <v>5.9488303671868199E-2</v>
      </c>
      <c r="AH268" s="99">
        <v>5.9607946958883898E-2</v>
      </c>
      <c r="AI268" s="98">
        <f>IF(Tabelle1[[#This Row],[AfD ES 2021]]="","",Tabelle1[[#This Row],[AfD ES 2021]]/Tabelle1[[#This Row],[AfD ZS 2021]])</f>
        <v>0.99799282993091132</v>
      </c>
      <c r="AJ268" s="100">
        <v>3.2063226513600003E-2</v>
      </c>
      <c r="AK268" s="100">
        <v>2.9944979050600899E-2</v>
      </c>
      <c r="AL268" s="101">
        <f>IF(Tabelle1[[#This Row],[Linke ES 2021]]="","",Tabelle1[[#This Row],[Linke ES 2021]]/Tabelle1[[#This Row],[Linke ZS 2021]])</f>
        <v>1.0707379844687719</v>
      </c>
      <c r="AM268" s="103">
        <v>0.14072514349995699</v>
      </c>
      <c r="AN268" s="103">
        <v>0.147756572586215</v>
      </c>
      <c r="AO268" s="102">
        <f>IF(Tabelle1[[#This Row],[Grüne ES 2021]]="","",Tabelle1[[#This Row],[Grüne ES 2021]]/Tabelle1[[#This Row],[Grüne ZS 2021]])</f>
        <v>0.95241207234855685</v>
      </c>
      <c r="AP268" s="104">
        <v>8.7340275173786397E-2</v>
      </c>
      <c r="AQ268" s="105">
        <v>0.12823449514250199</v>
      </c>
      <c r="AR268" s="215">
        <f>IF(Tabelle1[[#This Row],[FDP ES 2021]]="","",Tabelle1[[#This Row],[FDP ES 2021]]/Tabelle1[[#This Row],[FDP ZS 2021]])</f>
        <v>0.6810981325791361</v>
      </c>
      <c r="AS268" s="214">
        <v>530.6</v>
      </c>
      <c r="AT268" s="186">
        <v>28457</v>
      </c>
      <c r="AU268" s="186">
        <v>23204</v>
      </c>
      <c r="AV268" s="186">
        <v>6.3</v>
      </c>
      <c r="AW268" s="186">
        <v>632.70000000000005</v>
      </c>
      <c r="AX268" s="186">
        <v>7</v>
      </c>
      <c r="AY268" s="187">
        <v>11.7</v>
      </c>
      <c r="AZ268" s="114" t="s">
        <v>2027</v>
      </c>
      <c r="BA268" s="6"/>
      <c r="BB268" s="6"/>
      <c r="BC268" s="6"/>
      <c r="BD268" s="6"/>
      <c r="BE268" s="6"/>
      <c r="BF268" s="6"/>
      <c r="BG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</row>
    <row r="269" spans="1:84" ht="16.5" customHeight="1">
      <c r="A269" s="90">
        <f>SUBTOTAL(103,$B$2:$B269)</f>
        <v>268</v>
      </c>
      <c r="B269" s="44" t="s">
        <v>697</v>
      </c>
      <c r="C269" s="201" t="s">
        <v>775</v>
      </c>
      <c r="D269" s="200" t="s">
        <v>9</v>
      </c>
      <c r="E269" s="188" t="s">
        <v>328</v>
      </c>
      <c r="F269" s="222" t="s">
        <v>129</v>
      </c>
      <c r="G269" s="219" t="str">
        <f>""</f>
        <v/>
      </c>
      <c r="H269" s="12" t="s">
        <v>2177</v>
      </c>
      <c r="I269" s="10"/>
      <c r="J269" s="8" t="s">
        <v>924</v>
      </c>
      <c r="K269" s="10"/>
      <c r="L269" s="10" t="s">
        <v>922</v>
      </c>
      <c r="M269" s="67"/>
      <c r="N269" s="67"/>
      <c r="O269" s="59"/>
      <c r="P269" s="83"/>
      <c r="Q269" s="121" t="str">
        <f>""</f>
        <v/>
      </c>
      <c r="R269" s="60"/>
      <c r="S269" s="61"/>
      <c r="T269" s="147" t="str">
        <f>IF(MAX((AA269,AD269,AG269,AJ269,AM269,AP269))=AA269,"CDU",IF(MAX(AA269,AD269,AG269,AJ269,AM269,AP269)=AD269,"SPD",IF(MAX(AA269,AD269,AG269,AJ269,AM269,AP269)=AG269,"AfD",IF(MAX(AA269,AD269,AG269,AJ269,AM269,AP269)=AJ269,"Linke",IF(MAX(AA269,AD269,AG269,AJ269,AM269,AP269)=AM269,"Grüne","FDP")))))</f>
        <v>CDU</v>
      </c>
      <c r="U269" s="148" t="str">
        <f>IF(LARGE((AA269,AD269,AG269,AJ269,AM269,AP269),2)=AA269,"CDU",IF(LARGE((AA269,AD269,AG269,AJ269,AM269,AP269),2)=AD269,"SPD",IF(LARGE((AA269,AD269,AG269,AJ269,AM269,AP269),2)=AG269,"AfD",IF(LARGE((AA269,AD269,AG269,AJ269,AM269,AP269),2)=AJ269,"Linke",IF(LARGE((AA269,AD269,AG269,AJ269,AM269,AP269),2)=AM269,"Grüne","FDP")))))</f>
        <v>SPD</v>
      </c>
      <c r="V269" s="148" t="str">
        <f>IF(LARGE((AA269,AD269,AG269,AJ269,AM269,AP269),3)=AA269,"CDU",IF(LARGE((AA269,AD269,AG269,AJ269,AM269,AP269),3)=AD269,"SPD",IF(LARGE((AA269,AD269,AG269,AJ269,AM269,AP269),3)=AG269,"AfD",IF(LARGE((AA269,AD269,AG269,AJ269,AM269,AP269),3)=AJ269,"Linke",IF(LARGE((AA269,AD269,AG269,AJ269,AM269,AP269),3)=AM269,"Grüne","FDP")))))</f>
        <v>Grüne</v>
      </c>
      <c r="W269" s="148" t="str">
        <f>IF(LARGE((AA269,AD269,AG269,AJ269,AM269,AP269),4)=AA269,"CDU",IF(LARGE((AA269,AD269,AG269,AJ269,AM269,AP269),4)=AD269,"SPD",IF(LARGE((AA269,AD269,AG269,AJ269,AM269,AP269),4)=AG269,"AfD",IF(LARGE((AA269,AD269,AG269,AJ269,AM269,AP269),4)=AJ269,"Linke",IF(LARGE((AA269,AD269,AG269,AJ269,AM269,AP269),4)=AM269,"Grüne","FDP")))))</f>
        <v>FDP</v>
      </c>
      <c r="X269" s="148">
        <f>(LARGE((AA269,AD269,AG269,AJ269,AM269,AP269),1))-(LARGE((AA269,AD269,AG269,AJ269,AM269,AP269),2))</f>
        <v>9.1812468651343959E-2</v>
      </c>
      <c r="Y269" s="148">
        <f>(LARGE((AA269,AD269,AG269,AJ269,AM269,AP269),1))-(LARGE((AA269,AD269,AG269,AJ269,AM269,AP269),3))</f>
        <v>0.23735874664384976</v>
      </c>
      <c r="Z269" s="234">
        <f>(LARGE((AA269,AD269,AG269,AJ269,AM269,AP269),1))-(LARGE((AA269,AD269,AG269,AJ269,AM269,AP269),4))</f>
        <v>0.28843714041247454</v>
      </c>
      <c r="AA269" s="236">
        <v>0.37589472752485764</v>
      </c>
      <c r="AB269" s="94">
        <v>0.32275412771622281</v>
      </c>
      <c r="AC269" s="95">
        <f>IF(Tabelle1[[#This Row],[CDU ES 2021]]="","",Tabelle1[[#This Row],[CDU ES 2021]]/Tabelle1[[#This Row],[CDU ZS 2021]])</f>
        <v>1.1646473127536823</v>
      </c>
      <c r="AD269" s="97">
        <v>0.28408225887351368</v>
      </c>
      <c r="AE269" s="97">
        <v>0.28178032244193513</v>
      </c>
      <c r="AF269" s="96">
        <f>IF(Tabelle1[[#This Row],[SPD ES 2021]]="","",Tabelle1[[#This Row],[SPD ES 2021]]/Tabelle1[[#This Row],[SPD ZS 2021]])</f>
        <v>1.0081692589873905</v>
      </c>
      <c r="AG269" s="99">
        <v>5.775823916442923E-2</v>
      </c>
      <c r="AH269" s="99">
        <v>5.6736586026730755E-2</v>
      </c>
      <c r="AI269" s="98">
        <f>IF(Tabelle1[[#This Row],[AfD ES 2021]]="","",Tabelle1[[#This Row],[AfD ES 2021]]/Tabelle1[[#This Row],[AfD ZS 2021]])</f>
        <v>1.0180069547578547</v>
      </c>
      <c r="AJ269" s="100">
        <v>2.4990410999321394E-2</v>
      </c>
      <c r="AK269" s="100">
        <v>2.7849935499832123E-2</v>
      </c>
      <c r="AL269" s="101">
        <f>IF(Tabelle1[[#This Row],[Linke ES 2021]]="","",Tabelle1[[#This Row],[Linke ES 2021]]/Tabelle1[[#This Row],[Linke ZS 2021]])</f>
        <v>0.89732383758921219</v>
      </c>
      <c r="AM269" s="103">
        <v>0.13853598088100788</v>
      </c>
      <c r="AN269" s="103">
        <v>0.13893748490578264</v>
      </c>
      <c r="AO269" s="102">
        <f>IF(Tabelle1[[#This Row],[Grüne ES 2021]]="","",Tabelle1[[#This Row],[Grüne ES 2021]]/Tabelle1[[#This Row],[Grüne ZS 2021]])</f>
        <v>0.99711018214381064</v>
      </c>
      <c r="AP269" s="104">
        <v>8.7457587112383092E-2</v>
      </c>
      <c r="AQ269" s="105">
        <v>0.11511071056212338</v>
      </c>
      <c r="AR269" s="215">
        <f>IF(Tabelle1[[#This Row],[FDP ES 2021]]="","",Tabelle1[[#This Row],[FDP ES 2021]]/Tabelle1[[#This Row],[FDP ZS 2021]])</f>
        <v>0.75976932715729917</v>
      </c>
      <c r="AS269" s="214">
        <v>253.4</v>
      </c>
      <c r="AT269" s="186">
        <v>30752</v>
      </c>
      <c r="AU269" s="186">
        <v>20716</v>
      </c>
      <c r="AV269" s="186">
        <v>5.8</v>
      </c>
      <c r="AW269" s="186">
        <v>620.5</v>
      </c>
      <c r="AX269" s="186">
        <v>7.9</v>
      </c>
      <c r="AY269" s="187">
        <v>10.3</v>
      </c>
      <c r="AZ269" s="114" t="s">
        <v>2012</v>
      </c>
      <c r="BA269" s="6"/>
      <c r="BB269" s="6"/>
      <c r="BC269" s="6"/>
      <c r="BD269" s="6"/>
      <c r="BE269" s="6"/>
      <c r="BF269" s="6"/>
      <c r="BG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</row>
    <row r="270" spans="1:84" ht="16.5" customHeight="1">
      <c r="A270" s="90">
        <f>SUBTOTAL(103,$B$2:$B270)</f>
        <v>269</v>
      </c>
      <c r="B270" s="48" t="s">
        <v>669</v>
      </c>
      <c r="C270" s="206" t="s">
        <v>776</v>
      </c>
      <c r="D270" s="199" t="s">
        <v>9</v>
      </c>
      <c r="E270" s="190" t="s">
        <v>329</v>
      </c>
      <c r="F270" s="198" t="s">
        <v>130</v>
      </c>
      <c r="G270" s="219" t="str">
        <f>""</f>
        <v/>
      </c>
      <c r="H270" s="14" t="s">
        <v>2173</v>
      </c>
      <c r="I270" s="8"/>
      <c r="J270" s="8" t="s">
        <v>924</v>
      </c>
      <c r="K270" s="8"/>
      <c r="L270" s="8" t="s">
        <v>921</v>
      </c>
      <c r="M270" s="53"/>
      <c r="N270" s="53"/>
      <c r="O270" s="9"/>
      <c r="P270" s="54"/>
      <c r="Q270" s="121" t="str">
        <f>""</f>
        <v/>
      </c>
      <c r="R270" s="55"/>
      <c r="S270" s="57"/>
      <c r="T270" s="147" t="str">
        <f>IF(MAX((AA270,AD270,AG270,AJ270,AM270,AP270))=AA270,"CDU",IF(MAX(AA270,AD270,AG270,AJ270,AM270,AP270)=AD270,"SPD",IF(MAX(AA270,AD270,AG270,AJ270,AM270,AP270)=AG270,"AfD",IF(MAX(AA270,AD270,AG270,AJ270,AM270,AP270)=AJ270,"Linke",IF(MAX(AA270,AD270,AG270,AJ270,AM270,AP270)=AM270,"Grüne","FDP")))))</f>
        <v>SPD</v>
      </c>
      <c r="U270" s="148" t="str">
        <f>IF(LARGE((AA270,AD270,AG270,AJ270,AM270,AP270),2)=AA270,"CDU",IF(LARGE((AA270,AD270,AG270,AJ270,AM270,AP270),2)=AD270,"SPD",IF(LARGE((AA270,AD270,AG270,AJ270,AM270,AP270),2)=AG270,"AfD",IF(LARGE((AA270,AD270,AG270,AJ270,AM270,AP270),2)=AJ270,"Linke",IF(LARGE((AA270,AD270,AG270,AJ270,AM270,AP270),2)=AM270,"Grüne","FDP")))))</f>
        <v>CDU</v>
      </c>
      <c r="V270" s="148" t="str">
        <f>IF(LARGE((AA270,AD270,AG270,AJ270,AM270,AP270),3)=AA270,"CDU",IF(LARGE((AA270,AD270,AG270,AJ270,AM270,AP270),3)=AD270,"SPD",IF(LARGE((AA270,AD270,AG270,AJ270,AM270,AP270),3)=AG270,"AfD",IF(LARGE((AA270,AD270,AG270,AJ270,AM270,AP270),3)=AJ270,"Linke",IF(LARGE((AA270,AD270,AG270,AJ270,AM270,AP270),3)=AM270,"Grüne","FDP")))))</f>
        <v>Grüne</v>
      </c>
      <c r="W270" s="148" t="str">
        <f>IF(LARGE((AA270,AD270,AG270,AJ270,AM270,AP270),4)=AA270,"CDU",IF(LARGE((AA270,AD270,AG270,AJ270,AM270,AP270),4)=AD270,"SPD",IF(LARGE((AA270,AD270,AG270,AJ270,AM270,AP270),4)=AG270,"AfD",IF(LARGE((AA270,AD270,AG270,AJ270,AM270,AP270),4)=AJ270,"Linke",IF(LARGE((AA270,AD270,AG270,AJ270,AM270,AP270),4)=AM270,"Grüne","FDP")))))</f>
        <v>FDP</v>
      </c>
      <c r="X270" s="148">
        <f>(LARGE((AA270,AD270,AG270,AJ270,AM270,AP270),1))-(LARGE((AA270,AD270,AG270,AJ270,AM270,AP270),2))</f>
        <v>4.4230829642195213E-2</v>
      </c>
      <c r="Y270" s="148">
        <f>(LARGE((AA270,AD270,AG270,AJ270,AM270,AP270),1))-(LARGE((AA270,AD270,AG270,AJ270,AM270,AP270),3))</f>
        <v>0.21713316369804919</v>
      </c>
      <c r="Z270" s="234">
        <f>(LARGE((AA270,AD270,AG270,AJ270,AM270,AP270),1))-(LARGE((AA270,AD270,AG270,AJ270,AM270,AP270),4))</f>
        <v>0.25153771243677947</v>
      </c>
      <c r="AA270" s="236">
        <v>0.29810573932711337</v>
      </c>
      <c r="AB270" s="94">
        <v>0.26673855934594382</v>
      </c>
      <c r="AC270" s="95">
        <f>IF(Tabelle1[[#This Row],[CDU ES 2021]]="","",Tabelle1[[#This Row],[CDU ES 2021]]/Tabelle1[[#This Row],[CDU ZS 2021]])</f>
        <v>1.117595221546084</v>
      </c>
      <c r="AD270" s="97">
        <v>0.34233656896930859</v>
      </c>
      <c r="AE270" s="97">
        <v>0.33403136109143117</v>
      </c>
      <c r="AF270" s="96">
        <f>IF(Tabelle1[[#This Row],[SPD ES 2021]]="","",Tabelle1[[#This Row],[SPD ES 2021]]/Tabelle1[[#This Row],[SPD ZS 2021]])</f>
        <v>1.0248635572742049</v>
      </c>
      <c r="AG270" s="99">
        <v>6.8117990764301195E-2</v>
      </c>
      <c r="AH270" s="99">
        <v>6.8929196160429348E-2</v>
      </c>
      <c r="AI270" s="98">
        <f>IF(Tabelle1[[#This Row],[AfD ES 2021]]="","",Tabelle1[[#This Row],[AfD ES 2021]]/Tabelle1[[#This Row],[AfD ZS 2021]])</f>
        <v>0.98823132371600397</v>
      </c>
      <c r="AJ270" s="100">
        <v>2.8888260610058746E-2</v>
      </c>
      <c r="AK270" s="100">
        <v>3.1994332181796523E-2</v>
      </c>
      <c r="AL270" s="101">
        <f>IF(Tabelle1[[#This Row],[Linke ES 2021]]="","",Tabelle1[[#This Row],[Linke ES 2021]]/Tabelle1[[#This Row],[Linke ZS 2021]])</f>
        <v>0.90291806829757781</v>
      </c>
      <c r="AM270" s="103">
        <v>0.12520340527125939</v>
      </c>
      <c r="AN270" s="103">
        <v>0.12933785588443669</v>
      </c>
      <c r="AO270" s="102">
        <f>IF(Tabelle1[[#This Row],[Grüne ES 2021]]="","",Tabelle1[[#This Row],[Grüne ES 2021]]/Tabelle1[[#This Row],[Grüne ZS 2021]])</f>
        <v>0.96803371615444567</v>
      </c>
      <c r="AP270" s="104">
        <v>9.0798856532529143E-2</v>
      </c>
      <c r="AQ270" s="105">
        <v>0.10847852937672808</v>
      </c>
      <c r="AR270" s="215">
        <f>IF(Tabelle1[[#This Row],[FDP ES 2021]]="","",Tabelle1[[#This Row],[FDP ES 2021]]/Tabelle1[[#This Row],[FDP ZS 2021]])</f>
        <v>0.83702145534439953</v>
      </c>
      <c r="AS270" s="214">
        <v>295.8</v>
      </c>
      <c r="AT270" s="186">
        <v>28520</v>
      </c>
      <c r="AU270" s="186">
        <v>22230</v>
      </c>
      <c r="AV270" s="186">
        <v>6.9</v>
      </c>
      <c r="AW270" s="186">
        <v>624.20000000000005</v>
      </c>
      <c r="AX270" s="186">
        <v>6.8</v>
      </c>
      <c r="AY270" s="187">
        <v>12</v>
      </c>
      <c r="AZ270" s="114" t="s">
        <v>2157</v>
      </c>
      <c r="BA270" s="6"/>
      <c r="BB270" s="6"/>
      <c r="BC270" s="6"/>
      <c r="BD270" s="6"/>
      <c r="BE270" s="6"/>
      <c r="BF270" s="6"/>
      <c r="BG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</row>
    <row r="271" spans="1:84" ht="16.5" customHeight="1">
      <c r="A271" s="90">
        <f>SUBTOTAL(103,$B$2:$B271)</f>
        <v>270</v>
      </c>
      <c r="B271" s="46" t="s">
        <v>930</v>
      </c>
      <c r="C271" s="204" t="s">
        <v>1083</v>
      </c>
      <c r="D271" s="199" t="s">
        <v>9</v>
      </c>
      <c r="E271" s="189" t="s">
        <v>329</v>
      </c>
      <c r="F271" s="198" t="s">
        <v>130</v>
      </c>
      <c r="G271" s="219" t="str">
        <f>""</f>
        <v/>
      </c>
      <c r="H271" s="143" t="s">
        <v>2175</v>
      </c>
      <c r="I271" s="143" t="s">
        <v>2175</v>
      </c>
      <c r="J271" s="8" t="s">
        <v>927</v>
      </c>
      <c r="K271" s="11"/>
      <c r="L271" s="11" t="s">
        <v>922</v>
      </c>
      <c r="M271" s="53"/>
      <c r="N271" s="53"/>
      <c r="O271" s="9"/>
      <c r="P271" s="54"/>
      <c r="Q271" s="121" t="str">
        <f>""</f>
        <v/>
      </c>
      <c r="R271" s="55"/>
      <c r="S271" s="57"/>
      <c r="T271" s="147" t="str">
        <f>IF(MAX((AA271,AD271,AG271,AJ271,AM271,AP271))=AA271,"CDU",IF(MAX(AA271,AD271,AG271,AJ271,AM271,AP271)=AD271,"SPD",IF(MAX(AA271,AD271,AG271,AJ271,AM271,AP271)=AG271,"AfD",IF(MAX(AA271,AD271,AG271,AJ271,AM271,AP271)=AJ271,"Linke",IF(MAX(AA271,AD271,AG271,AJ271,AM271,AP271)=AM271,"Grüne","FDP")))))</f>
        <v>SPD</v>
      </c>
      <c r="U271" s="148" t="str">
        <f>IF(LARGE((AA271,AD271,AG271,AJ271,AM271,AP271),2)=AA271,"CDU",IF(LARGE((AA271,AD271,AG271,AJ271,AM271,AP271),2)=AD271,"SPD",IF(LARGE((AA271,AD271,AG271,AJ271,AM271,AP271),2)=AG271,"AfD",IF(LARGE((AA271,AD271,AG271,AJ271,AM271,AP271),2)=AJ271,"Linke",IF(LARGE((AA271,AD271,AG271,AJ271,AM271,AP271),2)=AM271,"Grüne","FDP")))))</f>
        <v>CDU</v>
      </c>
      <c r="V271" s="148" t="str">
        <f>IF(LARGE((AA271,AD271,AG271,AJ271,AM271,AP271),3)=AA271,"CDU",IF(LARGE((AA271,AD271,AG271,AJ271,AM271,AP271),3)=AD271,"SPD",IF(LARGE((AA271,AD271,AG271,AJ271,AM271,AP271),3)=AG271,"AfD",IF(LARGE((AA271,AD271,AG271,AJ271,AM271,AP271),3)=AJ271,"Linke",IF(LARGE((AA271,AD271,AG271,AJ271,AM271,AP271),3)=AM271,"Grüne","FDP")))))</f>
        <v>Grüne</v>
      </c>
      <c r="W271" s="148" t="str">
        <f>IF(LARGE((AA271,AD271,AG271,AJ271,AM271,AP271),4)=AA271,"CDU",IF(LARGE((AA271,AD271,AG271,AJ271,AM271,AP271),4)=AD271,"SPD",IF(LARGE((AA271,AD271,AG271,AJ271,AM271,AP271),4)=AG271,"AfD",IF(LARGE((AA271,AD271,AG271,AJ271,AM271,AP271),4)=AJ271,"Linke",IF(LARGE((AA271,AD271,AG271,AJ271,AM271,AP271),4)=AM271,"Grüne","FDP")))))</f>
        <v>FDP</v>
      </c>
      <c r="X271" s="148">
        <f>(LARGE((AA271,AD271,AG271,AJ271,AM271,AP271),1))-(LARGE((AA271,AD271,AG271,AJ271,AM271,AP271),2))</f>
        <v>4.4230829642195213E-2</v>
      </c>
      <c r="Y271" s="148">
        <f>(LARGE((AA271,AD271,AG271,AJ271,AM271,AP271),1))-(LARGE((AA271,AD271,AG271,AJ271,AM271,AP271),3))</f>
        <v>0.21713316369804919</v>
      </c>
      <c r="Z271" s="234">
        <f>(LARGE((AA271,AD271,AG271,AJ271,AM271,AP271),1))-(LARGE((AA271,AD271,AG271,AJ271,AM271,AP271),4))</f>
        <v>0.25153771243677947</v>
      </c>
      <c r="AA271" s="236">
        <v>0.29810573932711337</v>
      </c>
      <c r="AB271" s="94">
        <v>0.26673855934594382</v>
      </c>
      <c r="AC271" s="95">
        <f>IF(Tabelle1[[#This Row],[CDU ES 2021]]="","",Tabelle1[[#This Row],[CDU ES 2021]]/Tabelle1[[#This Row],[CDU ZS 2021]])</f>
        <v>1.117595221546084</v>
      </c>
      <c r="AD271" s="97">
        <v>0.34233656896930859</v>
      </c>
      <c r="AE271" s="97">
        <v>0.33403136109143117</v>
      </c>
      <c r="AF271" s="96">
        <f>IF(Tabelle1[[#This Row],[SPD ES 2021]]="","",Tabelle1[[#This Row],[SPD ES 2021]]/Tabelle1[[#This Row],[SPD ZS 2021]])</f>
        <v>1.0248635572742049</v>
      </c>
      <c r="AG271" s="99">
        <v>6.8117990764301195E-2</v>
      </c>
      <c r="AH271" s="99">
        <v>6.8929196160429348E-2</v>
      </c>
      <c r="AI271" s="98">
        <f>IF(Tabelle1[[#This Row],[AfD ES 2021]]="","",Tabelle1[[#This Row],[AfD ES 2021]]/Tabelle1[[#This Row],[AfD ZS 2021]])</f>
        <v>0.98823132371600397</v>
      </c>
      <c r="AJ271" s="100">
        <v>2.8888260610058746E-2</v>
      </c>
      <c r="AK271" s="100">
        <v>3.1994332181796523E-2</v>
      </c>
      <c r="AL271" s="101">
        <f>IF(Tabelle1[[#This Row],[Linke ES 2021]]="","",Tabelle1[[#This Row],[Linke ES 2021]]/Tabelle1[[#This Row],[Linke ZS 2021]])</f>
        <v>0.90291806829757781</v>
      </c>
      <c r="AM271" s="103">
        <v>0.12520340527125939</v>
      </c>
      <c r="AN271" s="103">
        <v>0.12933785588443669</v>
      </c>
      <c r="AO271" s="102">
        <f>IF(Tabelle1[[#This Row],[Grüne ES 2021]]="","",Tabelle1[[#This Row],[Grüne ES 2021]]/Tabelle1[[#This Row],[Grüne ZS 2021]])</f>
        <v>0.96803371615444567</v>
      </c>
      <c r="AP271" s="104">
        <v>9.0798856532529143E-2</v>
      </c>
      <c r="AQ271" s="105">
        <v>0.10847852937672808</v>
      </c>
      <c r="AR271" s="215">
        <f>IF(Tabelle1[[#This Row],[FDP ES 2021]]="","",Tabelle1[[#This Row],[FDP ES 2021]]/Tabelle1[[#This Row],[FDP ZS 2021]])</f>
        <v>0.83702145534439953</v>
      </c>
      <c r="AS271" s="214">
        <v>295.8</v>
      </c>
      <c r="AT271" s="186">
        <v>28520</v>
      </c>
      <c r="AU271" s="186">
        <v>22230</v>
      </c>
      <c r="AV271" s="186">
        <v>6.9</v>
      </c>
      <c r="AW271" s="186">
        <v>624.20000000000005</v>
      </c>
      <c r="AX271" s="186">
        <v>6.8</v>
      </c>
      <c r="AY271" s="187">
        <v>12</v>
      </c>
      <c r="AZ271" s="114" t="s">
        <v>1999</v>
      </c>
      <c r="BA271" s="6"/>
      <c r="BB271" s="6"/>
      <c r="BC271" s="6"/>
      <c r="BD271" s="6"/>
      <c r="BE271" s="6"/>
      <c r="BF271" s="6"/>
      <c r="BG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</row>
    <row r="272" spans="1:84" ht="16.5" customHeight="1">
      <c r="A272" s="90">
        <f>SUBTOTAL(103,$B$2:$B272)</f>
        <v>271</v>
      </c>
      <c r="B272" s="44" t="s">
        <v>697</v>
      </c>
      <c r="C272" s="201" t="s">
        <v>1084</v>
      </c>
      <c r="D272" s="199" t="s">
        <v>9</v>
      </c>
      <c r="E272" s="189" t="s">
        <v>329</v>
      </c>
      <c r="F272" s="198" t="s">
        <v>130</v>
      </c>
      <c r="G272" s="219" t="str">
        <f>""</f>
        <v/>
      </c>
      <c r="H272" s="13" t="s">
        <v>2171</v>
      </c>
      <c r="I272" s="8"/>
      <c r="J272" s="8" t="s">
        <v>927</v>
      </c>
      <c r="K272" s="11"/>
      <c r="L272" s="10" t="s">
        <v>922</v>
      </c>
      <c r="M272" s="53"/>
      <c r="N272" s="53"/>
      <c r="O272" s="9"/>
      <c r="P272" s="54"/>
      <c r="Q272" s="121" t="str">
        <f>""</f>
        <v/>
      </c>
      <c r="R272" s="55"/>
      <c r="S272" s="57"/>
      <c r="T272" s="147" t="str">
        <f>IF(MAX((AA272,AD272,AG272,AJ272,AM272,AP272))=AA272,"CDU",IF(MAX(AA272,AD272,AG272,AJ272,AM272,AP272)=AD272,"SPD",IF(MAX(AA272,AD272,AG272,AJ272,AM272,AP272)=AG272,"AfD",IF(MAX(AA272,AD272,AG272,AJ272,AM272,AP272)=AJ272,"Linke",IF(MAX(AA272,AD272,AG272,AJ272,AM272,AP272)=AM272,"Grüne","FDP")))))</f>
        <v>SPD</v>
      </c>
      <c r="U272" s="148" t="str">
        <f>IF(LARGE((AA272,AD272,AG272,AJ272,AM272,AP272),2)=AA272,"CDU",IF(LARGE((AA272,AD272,AG272,AJ272,AM272,AP272),2)=AD272,"SPD",IF(LARGE((AA272,AD272,AG272,AJ272,AM272,AP272),2)=AG272,"AfD",IF(LARGE((AA272,AD272,AG272,AJ272,AM272,AP272),2)=AJ272,"Linke",IF(LARGE((AA272,AD272,AG272,AJ272,AM272,AP272),2)=AM272,"Grüne","FDP")))))</f>
        <v>CDU</v>
      </c>
      <c r="V272" s="148" t="str">
        <f>IF(LARGE((AA272,AD272,AG272,AJ272,AM272,AP272),3)=AA272,"CDU",IF(LARGE((AA272,AD272,AG272,AJ272,AM272,AP272),3)=AD272,"SPD",IF(LARGE((AA272,AD272,AG272,AJ272,AM272,AP272),3)=AG272,"AfD",IF(LARGE((AA272,AD272,AG272,AJ272,AM272,AP272),3)=AJ272,"Linke",IF(LARGE((AA272,AD272,AG272,AJ272,AM272,AP272),3)=AM272,"Grüne","FDP")))))</f>
        <v>Grüne</v>
      </c>
      <c r="W272" s="148" t="str">
        <f>IF(LARGE((AA272,AD272,AG272,AJ272,AM272,AP272),4)=AA272,"CDU",IF(LARGE((AA272,AD272,AG272,AJ272,AM272,AP272),4)=AD272,"SPD",IF(LARGE((AA272,AD272,AG272,AJ272,AM272,AP272),4)=AG272,"AfD",IF(LARGE((AA272,AD272,AG272,AJ272,AM272,AP272),4)=AJ272,"Linke",IF(LARGE((AA272,AD272,AG272,AJ272,AM272,AP272),4)=AM272,"Grüne","FDP")))))</f>
        <v>FDP</v>
      </c>
      <c r="X272" s="148">
        <f>(LARGE((AA272,AD272,AG272,AJ272,AM272,AP272),1))-(LARGE((AA272,AD272,AG272,AJ272,AM272,AP272),2))</f>
        <v>4.4230829642195213E-2</v>
      </c>
      <c r="Y272" s="148">
        <f>(LARGE((AA272,AD272,AG272,AJ272,AM272,AP272),1))-(LARGE((AA272,AD272,AG272,AJ272,AM272,AP272),3))</f>
        <v>0.21713316369804919</v>
      </c>
      <c r="Z272" s="234">
        <f>(LARGE((AA272,AD272,AG272,AJ272,AM272,AP272),1))-(LARGE((AA272,AD272,AG272,AJ272,AM272,AP272),4))</f>
        <v>0.25153771243677947</v>
      </c>
      <c r="AA272" s="236">
        <v>0.29810573932711337</v>
      </c>
      <c r="AB272" s="94">
        <v>0.26673855934594382</v>
      </c>
      <c r="AC272" s="95">
        <f>IF(Tabelle1[[#This Row],[CDU ES 2021]]="","",Tabelle1[[#This Row],[CDU ES 2021]]/Tabelle1[[#This Row],[CDU ZS 2021]])</f>
        <v>1.117595221546084</v>
      </c>
      <c r="AD272" s="97">
        <v>0.34233656896930859</v>
      </c>
      <c r="AE272" s="97">
        <v>0.33403136109143117</v>
      </c>
      <c r="AF272" s="96">
        <f>IF(Tabelle1[[#This Row],[SPD ES 2021]]="","",Tabelle1[[#This Row],[SPD ES 2021]]/Tabelle1[[#This Row],[SPD ZS 2021]])</f>
        <v>1.0248635572742049</v>
      </c>
      <c r="AG272" s="99">
        <v>6.8117990764301195E-2</v>
      </c>
      <c r="AH272" s="99">
        <v>6.8929196160429348E-2</v>
      </c>
      <c r="AI272" s="98">
        <f>IF(Tabelle1[[#This Row],[AfD ES 2021]]="","",Tabelle1[[#This Row],[AfD ES 2021]]/Tabelle1[[#This Row],[AfD ZS 2021]])</f>
        <v>0.98823132371600397</v>
      </c>
      <c r="AJ272" s="100">
        <v>2.8888260610058746E-2</v>
      </c>
      <c r="AK272" s="100">
        <v>3.1994332181796523E-2</v>
      </c>
      <c r="AL272" s="101">
        <f>IF(Tabelle1[[#This Row],[Linke ES 2021]]="","",Tabelle1[[#This Row],[Linke ES 2021]]/Tabelle1[[#This Row],[Linke ZS 2021]])</f>
        <v>0.90291806829757781</v>
      </c>
      <c r="AM272" s="103">
        <v>0.12520340527125939</v>
      </c>
      <c r="AN272" s="103">
        <v>0.12933785588443669</v>
      </c>
      <c r="AO272" s="102">
        <f>IF(Tabelle1[[#This Row],[Grüne ES 2021]]="","",Tabelle1[[#This Row],[Grüne ES 2021]]/Tabelle1[[#This Row],[Grüne ZS 2021]])</f>
        <v>0.96803371615444567</v>
      </c>
      <c r="AP272" s="104">
        <v>9.0798856532529143E-2</v>
      </c>
      <c r="AQ272" s="105">
        <v>0.10847852937672808</v>
      </c>
      <c r="AR272" s="215">
        <f>IF(Tabelle1[[#This Row],[FDP ES 2021]]="","",Tabelle1[[#This Row],[FDP ES 2021]]/Tabelle1[[#This Row],[FDP ZS 2021]])</f>
        <v>0.83702145534439953</v>
      </c>
      <c r="AS272" s="214">
        <v>295.8</v>
      </c>
      <c r="AT272" s="186">
        <v>28520</v>
      </c>
      <c r="AU272" s="186">
        <v>22230</v>
      </c>
      <c r="AV272" s="186">
        <v>6.9</v>
      </c>
      <c r="AW272" s="186">
        <v>624.20000000000005</v>
      </c>
      <c r="AX272" s="186">
        <v>6.8</v>
      </c>
      <c r="AY272" s="187">
        <v>12</v>
      </c>
      <c r="AZ272" s="114" t="s">
        <v>2109</v>
      </c>
      <c r="BA272" s="6"/>
      <c r="BB272" s="6"/>
      <c r="BC272" s="6"/>
      <c r="BD272" s="6"/>
      <c r="BE272" s="6"/>
      <c r="BF272" s="6"/>
      <c r="BG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</row>
    <row r="273" spans="1:84" ht="16.5" customHeight="1">
      <c r="A273" s="90">
        <f>SUBTOTAL(103,$B$2:$B273)</f>
        <v>272</v>
      </c>
      <c r="B273" s="48" t="s">
        <v>669</v>
      </c>
      <c r="C273" s="206" t="s">
        <v>777</v>
      </c>
      <c r="D273" s="200" t="s">
        <v>9</v>
      </c>
      <c r="E273" s="188" t="s">
        <v>330</v>
      </c>
      <c r="F273" s="222" t="s">
        <v>131</v>
      </c>
      <c r="G273" s="219" t="str">
        <f>""</f>
        <v/>
      </c>
      <c r="H273" s="10"/>
      <c r="I273" s="10"/>
      <c r="J273" s="8" t="s">
        <v>924</v>
      </c>
      <c r="K273" s="10"/>
      <c r="L273" s="10" t="s">
        <v>921</v>
      </c>
      <c r="M273" s="67"/>
      <c r="N273" s="67"/>
      <c r="O273" s="59"/>
      <c r="P273" s="83"/>
      <c r="Q273" s="121" t="str">
        <f>""</f>
        <v/>
      </c>
      <c r="R273" s="60"/>
      <c r="S273" s="61"/>
      <c r="T273" s="147" t="str">
        <f>IF(MAX((AA273,AD273,AG273,AJ273,AM273,AP273))=AA273,"CDU",IF(MAX(AA273,AD273,AG273,AJ273,AM273,AP273)=AD273,"SPD",IF(MAX(AA273,AD273,AG273,AJ273,AM273,AP273)=AG273,"AfD",IF(MAX(AA273,AD273,AG273,AJ273,AM273,AP273)=AJ273,"Linke",IF(MAX(AA273,AD273,AG273,AJ273,AM273,AP273)=AM273,"Grüne","FDP")))))</f>
        <v>SPD</v>
      </c>
      <c r="U273" s="148" t="str">
        <f>IF(LARGE((AA273,AD273,AG273,AJ273,AM273,AP273),2)=AA273,"CDU",IF(LARGE((AA273,AD273,AG273,AJ273,AM273,AP273),2)=AD273,"SPD",IF(LARGE((AA273,AD273,AG273,AJ273,AM273,AP273),2)=AG273,"AfD",IF(LARGE((AA273,AD273,AG273,AJ273,AM273,AP273),2)=AJ273,"Linke",IF(LARGE((AA273,AD273,AG273,AJ273,AM273,AP273),2)=AM273,"Grüne","FDP")))))</f>
        <v>CDU</v>
      </c>
      <c r="V273" s="148" t="str">
        <f>IF(LARGE((AA273,AD273,AG273,AJ273,AM273,AP273),3)=AA273,"CDU",IF(LARGE((AA273,AD273,AG273,AJ273,AM273,AP273),3)=AD273,"SPD",IF(LARGE((AA273,AD273,AG273,AJ273,AM273,AP273),3)=AG273,"AfD",IF(LARGE((AA273,AD273,AG273,AJ273,AM273,AP273),3)=AJ273,"Linke",IF(LARGE((AA273,AD273,AG273,AJ273,AM273,AP273),3)=AM273,"Grüne","FDP")))))</f>
        <v>Grüne</v>
      </c>
      <c r="W273" s="148" t="str">
        <f>IF(LARGE((AA273,AD273,AG273,AJ273,AM273,AP273),4)=AA273,"CDU",IF(LARGE((AA273,AD273,AG273,AJ273,AM273,AP273),4)=AD273,"SPD",IF(LARGE((AA273,AD273,AG273,AJ273,AM273,AP273),4)=AG273,"AfD",IF(LARGE((AA273,AD273,AG273,AJ273,AM273,AP273),4)=AJ273,"Linke",IF(LARGE((AA273,AD273,AG273,AJ273,AM273,AP273),4)=AM273,"Grüne","FDP")))))</f>
        <v>FDP</v>
      </c>
      <c r="X273" s="148">
        <f>(LARGE((AA273,AD273,AG273,AJ273,AM273,AP273),1))-(LARGE((AA273,AD273,AG273,AJ273,AM273,AP273),2))</f>
        <v>6.768954454047249E-2</v>
      </c>
      <c r="Y273" s="148">
        <f>(LARGE((AA273,AD273,AG273,AJ273,AM273,AP273),1))-(LARGE((AA273,AD273,AG273,AJ273,AM273,AP273),3))</f>
        <v>0.21839645088497614</v>
      </c>
      <c r="Z273" s="234">
        <f>(LARGE((AA273,AD273,AG273,AJ273,AM273,AP273),1))-(LARGE((AA273,AD273,AG273,AJ273,AM273,AP273),4))</f>
        <v>0.26785686873493697</v>
      </c>
      <c r="AA273" s="236">
        <v>0.28424389420198642</v>
      </c>
      <c r="AB273" s="94">
        <v>0.24741226189747045</v>
      </c>
      <c r="AC273" s="95">
        <f>IF(Tabelle1[[#This Row],[CDU ES 2021]]="","",Tabelle1[[#This Row],[CDU ES 2021]]/Tabelle1[[#This Row],[CDU ZS 2021]])</f>
        <v>1.1488674490991044</v>
      </c>
      <c r="AD273" s="97">
        <v>0.35193343874245892</v>
      </c>
      <c r="AE273" s="97">
        <v>0.31754149568199913</v>
      </c>
      <c r="AF273" s="96">
        <f>IF(Tabelle1[[#This Row],[SPD ES 2021]]="","",Tabelle1[[#This Row],[SPD ES 2021]]/Tabelle1[[#This Row],[SPD ZS 2021]])</f>
        <v>1.1083069253251281</v>
      </c>
      <c r="AG273" s="99">
        <v>6.9669803355694393E-2</v>
      </c>
      <c r="AH273" s="99">
        <v>7.0351258651313781E-2</v>
      </c>
      <c r="AI273" s="98">
        <f>IF(Tabelle1[[#This Row],[AfD ES 2021]]="","",Tabelle1[[#This Row],[AfD ES 2021]]/Tabelle1[[#This Row],[AfD ZS 2021]])</f>
        <v>0.99031353086379126</v>
      </c>
      <c r="AJ273" s="100">
        <v>3.1469229234146419E-2</v>
      </c>
      <c r="AK273" s="100">
        <v>3.6006308568628652E-2</v>
      </c>
      <c r="AL273" s="101">
        <f>IF(Tabelle1[[#This Row],[Linke ES 2021]]="","",Tabelle1[[#This Row],[Linke ES 2021]]/Tabelle1[[#This Row],[Linke ZS 2021]])</f>
        <v>0.87399209986120963</v>
      </c>
      <c r="AM273" s="103">
        <v>0.13353698785748278</v>
      </c>
      <c r="AN273" s="103">
        <v>0.14959116800391989</v>
      </c>
      <c r="AO273" s="102">
        <f>IF(Tabelle1[[#This Row],[Grüne ES 2021]]="","",Tabelle1[[#This Row],[Grüne ES 2021]]/Tabelle1[[#This Row],[Grüne ZS 2021]])</f>
        <v>0.89267962567137371</v>
      </c>
      <c r="AP273" s="104">
        <v>8.4076570007521917E-2</v>
      </c>
      <c r="AQ273" s="105">
        <v>0.1140671893183071</v>
      </c>
      <c r="AR273" s="215">
        <f>IF(Tabelle1[[#This Row],[FDP ES 2021]]="","",Tabelle1[[#This Row],[FDP ES 2021]]/Tabelle1[[#This Row],[FDP ZS 2021]])</f>
        <v>0.73707935217816511</v>
      </c>
      <c r="AS273" s="214">
        <v>1380.1</v>
      </c>
      <c r="AT273" s="186">
        <v>34084</v>
      </c>
      <c r="AU273" s="186">
        <v>21935</v>
      </c>
      <c r="AV273" s="186">
        <v>9.1</v>
      </c>
      <c r="AW273" s="186">
        <v>578.6</v>
      </c>
      <c r="AX273" s="186">
        <v>7</v>
      </c>
      <c r="AY273" s="187">
        <v>12.1</v>
      </c>
      <c r="AZ273" s="115" t="s">
        <v>1452</v>
      </c>
      <c r="BA273" s="6"/>
      <c r="BB273" s="6"/>
      <c r="BC273" s="6"/>
      <c r="BD273" s="6"/>
      <c r="BE273" s="6"/>
      <c r="BF273" s="6"/>
      <c r="BG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</row>
    <row r="274" spans="1:84" ht="16.5" customHeight="1">
      <c r="A274" s="90">
        <f>SUBTOTAL(103,$B$2:$B274)</f>
        <v>273</v>
      </c>
      <c r="B274" s="44" t="s">
        <v>697</v>
      </c>
      <c r="C274" s="201" t="s">
        <v>1085</v>
      </c>
      <c r="D274" s="199" t="s">
        <v>9</v>
      </c>
      <c r="E274" s="189" t="s">
        <v>330</v>
      </c>
      <c r="F274" s="198" t="s">
        <v>131</v>
      </c>
      <c r="G274" s="219" t="str">
        <f>""</f>
        <v/>
      </c>
      <c r="H274" s="8"/>
      <c r="I274" s="8"/>
      <c r="J274" s="8" t="s">
        <v>927</v>
      </c>
      <c r="K274" s="11"/>
      <c r="L274" s="10" t="s">
        <v>922</v>
      </c>
      <c r="M274" s="53"/>
      <c r="N274" s="53"/>
      <c r="O274" s="9"/>
      <c r="P274" s="54"/>
      <c r="Q274" s="121" t="str">
        <f>""</f>
        <v/>
      </c>
      <c r="R274" s="55"/>
      <c r="S274" s="57"/>
      <c r="T274" s="147" t="str">
        <f>IF(MAX((AA274,AD274,AG274,AJ274,AM274,AP274))=AA274,"CDU",IF(MAX(AA274,AD274,AG274,AJ274,AM274,AP274)=AD274,"SPD",IF(MAX(AA274,AD274,AG274,AJ274,AM274,AP274)=AG274,"AfD",IF(MAX(AA274,AD274,AG274,AJ274,AM274,AP274)=AJ274,"Linke",IF(MAX(AA274,AD274,AG274,AJ274,AM274,AP274)=AM274,"Grüne","FDP")))))</f>
        <v>SPD</v>
      </c>
      <c r="U274" s="148" t="str">
        <f>IF(LARGE((AA274,AD274,AG274,AJ274,AM274,AP274),2)=AA274,"CDU",IF(LARGE((AA274,AD274,AG274,AJ274,AM274,AP274),2)=AD274,"SPD",IF(LARGE((AA274,AD274,AG274,AJ274,AM274,AP274),2)=AG274,"AfD",IF(LARGE((AA274,AD274,AG274,AJ274,AM274,AP274),2)=AJ274,"Linke",IF(LARGE((AA274,AD274,AG274,AJ274,AM274,AP274),2)=AM274,"Grüne","FDP")))))</f>
        <v>CDU</v>
      </c>
      <c r="V274" s="148" t="str">
        <f>IF(LARGE((AA274,AD274,AG274,AJ274,AM274,AP274),3)=AA274,"CDU",IF(LARGE((AA274,AD274,AG274,AJ274,AM274,AP274),3)=AD274,"SPD",IF(LARGE((AA274,AD274,AG274,AJ274,AM274,AP274),3)=AG274,"AfD",IF(LARGE((AA274,AD274,AG274,AJ274,AM274,AP274),3)=AJ274,"Linke",IF(LARGE((AA274,AD274,AG274,AJ274,AM274,AP274),3)=AM274,"Grüne","FDP")))))</f>
        <v>Grüne</v>
      </c>
      <c r="W274" s="148" t="str">
        <f>IF(LARGE((AA274,AD274,AG274,AJ274,AM274,AP274),4)=AA274,"CDU",IF(LARGE((AA274,AD274,AG274,AJ274,AM274,AP274),4)=AD274,"SPD",IF(LARGE((AA274,AD274,AG274,AJ274,AM274,AP274),4)=AG274,"AfD",IF(LARGE((AA274,AD274,AG274,AJ274,AM274,AP274),4)=AJ274,"Linke",IF(LARGE((AA274,AD274,AG274,AJ274,AM274,AP274),4)=AM274,"Grüne","FDP")))))</f>
        <v>FDP</v>
      </c>
      <c r="X274" s="148">
        <f>(LARGE((AA274,AD274,AG274,AJ274,AM274,AP274),1))-(LARGE((AA274,AD274,AG274,AJ274,AM274,AP274),2))</f>
        <v>6.768954454047249E-2</v>
      </c>
      <c r="Y274" s="148">
        <f>(LARGE((AA274,AD274,AG274,AJ274,AM274,AP274),1))-(LARGE((AA274,AD274,AG274,AJ274,AM274,AP274),3))</f>
        <v>0.21839645088497614</v>
      </c>
      <c r="Z274" s="234">
        <f>(LARGE((AA274,AD274,AG274,AJ274,AM274,AP274),1))-(LARGE((AA274,AD274,AG274,AJ274,AM274,AP274),4))</f>
        <v>0.26785686873493697</v>
      </c>
      <c r="AA274" s="236">
        <v>0.28424389420198642</v>
      </c>
      <c r="AB274" s="94">
        <v>0.24741226189747045</v>
      </c>
      <c r="AC274" s="95">
        <f>IF(Tabelle1[[#This Row],[CDU ES 2021]]="","",Tabelle1[[#This Row],[CDU ES 2021]]/Tabelle1[[#This Row],[CDU ZS 2021]])</f>
        <v>1.1488674490991044</v>
      </c>
      <c r="AD274" s="97">
        <v>0.35193343874245892</v>
      </c>
      <c r="AE274" s="97">
        <v>0.31754149568199913</v>
      </c>
      <c r="AF274" s="96">
        <f>IF(Tabelle1[[#This Row],[SPD ES 2021]]="","",Tabelle1[[#This Row],[SPD ES 2021]]/Tabelle1[[#This Row],[SPD ZS 2021]])</f>
        <v>1.1083069253251281</v>
      </c>
      <c r="AG274" s="99">
        <v>6.9669803355694393E-2</v>
      </c>
      <c r="AH274" s="99">
        <v>7.0351258651313781E-2</v>
      </c>
      <c r="AI274" s="98">
        <f>IF(Tabelle1[[#This Row],[AfD ES 2021]]="","",Tabelle1[[#This Row],[AfD ES 2021]]/Tabelle1[[#This Row],[AfD ZS 2021]])</f>
        <v>0.99031353086379126</v>
      </c>
      <c r="AJ274" s="100">
        <v>3.1469229234146419E-2</v>
      </c>
      <c r="AK274" s="100">
        <v>3.6006308568628652E-2</v>
      </c>
      <c r="AL274" s="101">
        <f>IF(Tabelle1[[#This Row],[Linke ES 2021]]="","",Tabelle1[[#This Row],[Linke ES 2021]]/Tabelle1[[#This Row],[Linke ZS 2021]])</f>
        <v>0.87399209986120963</v>
      </c>
      <c r="AM274" s="103">
        <v>0.13353698785748278</v>
      </c>
      <c r="AN274" s="103">
        <v>0.14959116800391989</v>
      </c>
      <c r="AO274" s="102">
        <f>IF(Tabelle1[[#This Row],[Grüne ES 2021]]="","",Tabelle1[[#This Row],[Grüne ES 2021]]/Tabelle1[[#This Row],[Grüne ZS 2021]])</f>
        <v>0.89267962567137371</v>
      </c>
      <c r="AP274" s="104">
        <v>8.4076570007521917E-2</v>
      </c>
      <c r="AQ274" s="105">
        <v>0.1140671893183071</v>
      </c>
      <c r="AR274" s="215">
        <f>IF(Tabelle1[[#This Row],[FDP ES 2021]]="","",Tabelle1[[#This Row],[FDP ES 2021]]/Tabelle1[[#This Row],[FDP ZS 2021]])</f>
        <v>0.73707935217816511</v>
      </c>
      <c r="AS274" s="214">
        <v>1380.1</v>
      </c>
      <c r="AT274" s="186">
        <v>34084</v>
      </c>
      <c r="AU274" s="186">
        <v>21935</v>
      </c>
      <c r="AV274" s="186">
        <v>9.1</v>
      </c>
      <c r="AW274" s="186">
        <v>578.6</v>
      </c>
      <c r="AX274" s="186">
        <v>7</v>
      </c>
      <c r="AY274" s="187">
        <v>12.1</v>
      </c>
      <c r="AZ274" s="114" t="s">
        <v>1993</v>
      </c>
      <c r="BA274" s="6"/>
      <c r="BB274" s="6"/>
      <c r="BC274" s="6"/>
      <c r="BD274" s="6"/>
      <c r="BE274" s="6"/>
      <c r="BF274" s="6"/>
      <c r="BG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</row>
    <row r="275" spans="1:84" ht="16.5" customHeight="1">
      <c r="A275" s="90">
        <f>SUBTOTAL(103,$B$2:$B275)</f>
        <v>274</v>
      </c>
      <c r="B275" s="45" t="s">
        <v>932</v>
      </c>
      <c r="C275" s="203" t="s">
        <v>1086</v>
      </c>
      <c r="D275" s="199" t="s">
        <v>9</v>
      </c>
      <c r="E275" s="189" t="s">
        <v>330</v>
      </c>
      <c r="F275" s="198" t="s">
        <v>131</v>
      </c>
      <c r="G275" s="219" t="str">
        <f>""</f>
        <v/>
      </c>
      <c r="H275" s="8"/>
      <c r="I275" s="8"/>
      <c r="J275" s="8" t="s">
        <v>927</v>
      </c>
      <c r="K275" s="11"/>
      <c r="L275" s="11" t="s">
        <v>922</v>
      </c>
      <c r="M275" s="53"/>
      <c r="N275" s="53"/>
      <c r="O275" s="9"/>
      <c r="P275" s="54"/>
      <c r="Q275" s="121" t="str">
        <f>""</f>
        <v/>
      </c>
      <c r="R275" s="55"/>
      <c r="S275" s="57"/>
      <c r="T275" s="147" t="str">
        <f>IF(MAX((AA275,AD275,AG275,AJ275,AM275,AP275))=AA275,"CDU",IF(MAX(AA275,AD275,AG275,AJ275,AM275,AP275)=AD275,"SPD",IF(MAX(AA275,AD275,AG275,AJ275,AM275,AP275)=AG275,"AfD",IF(MAX(AA275,AD275,AG275,AJ275,AM275,AP275)=AJ275,"Linke",IF(MAX(AA275,AD275,AG275,AJ275,AM275,AP275)=AM275,"Grüne","FDP")))))</f>
        <v>SPD</v>
      </c>
      <c r="U275" s="148" t="str">
        <f>IF(LARGE((AA275,AD275,AG275,AJ275,AM275,AP275),2)=AA275,"CDU",IF(LARGE((AA275,AD275,AG275,AJ275,AM275,AP275),2)=AD275,"SPD",IF(LARGE((AA275,AD275,AG275,AJ275,AM275,AP275),2)=AG275,"AfD",IF(LARGE((AA275,AD275,AG275,AJ275,AM275,AP275),2)=AJ275,"Linke",IF(LARGE((AA275,AD275,AG275,AJ275,AM275,AP275),2)=AM275,"Grüne","FDP")))))</f>
        <v>CDU</v>
      </c>
      <c r="V275" s="148" t="str">
        <f>IF(LARGE((AA275,AD275,AG275,AJ275,AM275,AP275),3)=AA275,"CDU",IF(LARGE((AA275,AD275,AG275,AJ275,AM275,AP275),3)=AD275,"SPD",IF(LARGE((AA275,AD275,AG275,AJ275,AM275,AP275),3)=AG275,"AfD",IF(LARGE((AA275,AD275,AG275,AJ275,AM275,AP275),3)=AJ275,"Linke",IF(LARGE((AA275,AD275,AG275,AJ275,AM275,AP275),3)=AM275,"Grüne","FDP")))))</f>
        <v>Grüne</v>
      </c>
      <c r="W275" s="148" t="str">
        <f>IF(LARGE((AA275,AD275,AG275,AJ275,AM275,AP275),4)=AA275,"CDU",IF(LARGE((AA275,AD275,AG275,AJ275,AM275,AP275),4)=AD275,"SPD",IF(LARGE((AA275,AD275,AG275,AJ275,AM275,AP275),4)=AG275,"AfD",IF(LARGE((AA275,AD275,AG275,AJ275,AM275,AP275),4)=AJ275,"Linke",IF(LARGE((AA275,AD275,AG275,AJ275,AM275,AP275),4)=AM275,"Grüne","FDP")))))</f>
        <v>FDP</v>
      </c>
      <c r="X275" s="148">
        <f>(LARGE((AA275,AD275,AG275,AJ275,AM275,AP275),1))-(LARGE((AA275,AD275,AG275,AJ275,AM275,AP275),2))</f>
        <v>6.768954454047249E-2</v>
      </c>
      <c r="Y275" s="148">
        <f>(LARGE((AA275,AD275,AG275,AJ275,AM275,AP275),1))-(LARGE((AA275,AD275,AG275,AJ275,AM275,AP275),3))</f>
        <v>0.21839645088497614</v>
      </c>
      <c r="Z275" s="234">
        <f>(LARGE((AA275,AD275,AG275,AJ275,AM275,AP275),1))-(LARGE((AA275,AD275,AG275,AJ275,AM275,AP275),4))</f>
        <v>0.26785686873493697</v>
      </c>
      <c r="AA275" s="236">
        <v>0.28424389420198642</v>
      </c>
      <c r="AB275" s="94">
        <v>0.24741226189747045</v>
      </c>
      <c r="AC275" s="95">
        <f>IF(Tabelle1[[#This Row],[CDU ES 2021]]="","",Tabelle1[[#This Row],[CDU ES 2021]]/Tabelle1[[#This Row],[CDU ZS 2021]])</f>
        <v>1.1488674490991044</v>
      </c>
      <c r="AD275" s="97">
        <v>0.35193343874245892</v>
      </c>
      <c r="AE275" s="97">
        <v>0.31754149568199913</v>
      </c>
      <c r="AF275" s="96">
        <f>IF(Tabelle1[[#This Row],[SPD ES 2021]]="","",Tabelle1[[#This Row],[SPD ES 2021]]/Tabelle1[[#This Row],[SPD ZS 2021]])</f>
        <v>1.1083069253251281</v>
      </c>
      <c r="AG275" s="99">
        <v>6.9669803355694393E-2</v>
      </c>
      <c r="AH275" s="99">
        <v>7.0351258651313781E-2</v>
      </c>
      <c r="AI275" s="98">
        <f>IF(Tabelle1[[#This Row],[AfD ES 2021]]="","",Tabelle1[[#This Row],[AfD ES 2021]]/Tabelle1[[#This Row],[AfD ZS 2021]])</f>
        <v>0.99031353086379126</v>
      </c>
      <c r="AJ275" s="100">
        <v>3.1469229234146419E-2</v>
      </c>
      <c r="AK275" s="100">
        <v>3.6006308568628652E-2</v>
      </c>
      <c r="AL275" s="101">
        <f>IF(Tabelle1[[#This Row],[Linke ES 2021]]="","",Tabelle1[[#This Row],[Linke ES 2021]]/Tabelle1[[#This Row],[Linke ZS 2021]])</f>
        <v>0.87399209986120963</v>
      </c>
      <c r="AM275" s="103">
        <v>0.13353698785748278</v>
      </c>
      <c r="AN275" s="103">
        <v>0.14959116800391989</v>
      </c>
      <c r="AO275" s="102">
        <f>IF(Tabelle1[[#This Row],[Grüne ES 2021]]="","",Tabelle1[[#This Row],[Grüne ES 2021]]/Tabelle1[[#This Row],[Grüne ZS 2021]])</f>
        <v>0.89267962567137371</v>
      </c>
      <c r="AP275" s="104">
        <v>8.4076570007521917E-2</v>
      </c>
      <c r="AQ275" s="105">
        <v>0.1140671893183071</v>
      </c>
      <c r="AR275" s="215">
        <f>IF(Tabelle1[[#This Row],[FDP ES 2021]]="","",Tabelle1[[#This Row],[FDP ES 2021]]/Tabelle1[[#This Row],[FDP ZS 2021]])</f>
        <v>0.73707935217816511</v>
      </c>
      <c r="AS275" s="214">
        <v>1380.1</v>
      </c>
      <c r="AT275" s="186">
        <v>34084</v>
      </c>
      <c r="AU275" s="186">
        <v>21935</v>
      </c>
      <c r="AV275" s="186">
        <v>9.1</v>
      </c>
      <c r="AW275" s="186">
        <v>578.6</v>
      </c>
      <c r="AX275" s="186">
        <v>7</v>
      </c>
      <c r="AY275" s="187">
        <v>12.1</v>
      </c>
      <c r="AZ275" s="114" t="s">
        <v>2023</v>
      </c>
      <c r="BA275" s="6"/>
      <c r="BB275" s="6"/>
      <c r="BC275" s="6"/>
      <c r="BD275" s="6"/>
      <c r="BE275" s="6"/>
      <c r="BF275" s="6"/>
      <c r="BG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</row>
    <row r="276" spans="1:84" ht="16.5" customHeight="1">
      <c r="A276" s="90">
        <f>SUBTOTAL(103,$B$2:$B276)</f>
        <v>275</v>
      </c>
      <c r="B276" s="48" t="s">
        <v>669</v>
      </c>
      <c r="C276" s="206" t="s">
        <v>778</v>
      </c>
      <c r="D276" s="199" t="s">
        <v>9</v>
      </c>
      <c r="E276" s="190" t="s">
        <v>331</v>
      </c>
      <c r="F276" s="198" t="s">
        <v>132</v>
      </c>
      <c r="G276" s="227" t="s">
        <v>2169</v>
      </c>
      <c r="H276" s="8"/>
      <c r="I276" s="8"/>
      <c r="J276" s="8" t="s">
        <v>924</v>
      </c>
      <c r="K276" s="8"/>
      <c r="L276" s="8" t="s">
        <v>922</v>
      </c>
      <c r="M276" s="53"/>
      <c r="N276" s="53"/>
      <c r="O276" s="9"/>
      <c r="P276" s="169" t="s">
        <v>1414</v>
      </c>
      <c r="Q276" s="121" t="str">
        <f>""</f>
        <v/>
      </c>
      <c r="R276" s="55"/>
      <c r="S276" s="57"/>
      <c r="T276" s="147" t="str">
        <f>IF(MAX((AA276,AD276,AG276,AJ276,AM276,AP276))=AA276,"CDU",IF(MAX(AA276,AD276,AG276,AJ276,AM276,AP276)=AD276,"SPD",IF(MAX(AA276,AD276,AG276,AJ276,AM276,AP276)=AG276,"AfD",IF(MAX(AA276,AD276,AG276,AJ276,AM276,AP276)=AJ276,"Linke",IF(MAX(AA276,AD276,AG276,AJ276,AM276,AP276)=AM276,"Grüne","FDP")))))</f>
        <v>SPD</v>
      </c>
      <c r="U276" s="148" t="str">
        <f>IF(LARGE((AA276,AD276,AG276,AJ276,AM276,AP276),2)=AA276,"CDU",IF(LARGE((AA276,AD276,AG276,AJ276,AM276,AP276),2)=AD276,"SPD",IF(LARGE((AA276,AD276,AG276,AJ276,AM276,AP276),2)=AG276,"AfD",IF(LARGE((AA276,AD276,AG276,AJ276,AM276,AP276),2)=AJ276,"Linke",IF(LARGE((AA276,AD276,AG276,AJ276,AM276,AP276),2)=AM276,"Grüne","FDP")))))</f>
        <v>CDU</v>
      </c>
      <c r="V276" s="148" t="str">
        <f>IF(LARGE((AA276,AD276,AG276,AJ276,AM276,AP276),3)=AA276,"CDU",IF(LARGE((AA276,AD276,AG276,AJ276,AM276,AP276),3)=AD276,"SPD",IF(LARGE((AA276,AD276,AG276,AJ276,AM276,AP276),3)=AG276,"AfD",IF(LARGE((AA276,AD276,AG276,AJ276,AM276,AP276),3)=AJ276,"Linke",IF(LARGE((AA276,AD276,AG276,AJ276,AM276,AP276),3)=AM276,"Grüne","FDP")))))</f>
        <v>Grüne</v>
      </c>
      <c r="W276" s="148" t="str">
        <f>IF(LARGE((AA276,AD276,AG276,AJ276,AM276,AP276),4)=AA276,"CDU",IF(LARGE((AA276,AD276,AG276,AJ276,AM276,AP276),4)=AD276,"SPD",IF(LARGE((AA276,AD276,AG276,AJ276,AM276,AP276),4)=AG276,"AfD",IF(LARGE((AA276,AD276,AG276,AJ276,AM276,AP276),4)=AJ276,"Linke",IF(LARGE((AA276,AD276,AG276,AJ276,AM276,AP276),4)=AM276,"Grüne","FDP")))))</f>
        <v>AfD</v>
      </c>
      <c r="X276" s="148">
        <f>(LARGE((AA276,AD276,AG276,AJ276,AM276,AP276),1))-(LARGE((AA276,AD276,AG276,AJ276,AM276,AP276),2))</f>
        <v>0.19623976807639834</v>
      </c>
      <c r="Y276" s="148">
        <f>(LARGE((AA276,AD276,AG276,AJ276,AM276,AP276),1))-(LARGE((AA276,AD276,AG276,AJ276,AM276,AP276),3))</f>
        <v>0.26037687585266028</v>
      </c>
      <c r="Z276" s="234">
        <f>(LARGE((AA276,AD276,AG276,AJ276,AM276,AP276),1))-(LARGE((AA276,AD276,AG276,AJ276,AM276,AP276),4))</f>
        <v>0.30877387448840377</v>
      </c>
      <c r="AA276" s="236">
        <v>0.20718792633015007</v>
      </c>
      <c r="AB276" s="94">
        <v>0.19699984693096587</v>
      </c>
      <c r="AC276" s="95">
        <f>IF(Tabelle1[[#This Row],[CDU ES 2021]]="","",Tabelle1[[#This Row],[CDU ES 2021]]/Tabelle1[[#This Row],[CDU ZS 2021]])</f>
        <v>1.0517161792656335</v>
      </c>
      <c r="AD276" s="97">
        <v>0.40342769440654841</v>
      </c>
      <c r="AE276" s="97">
        <v>0.35127642566797623</v>
      </c>
      <c r="AF276" s="96">
        <f>IF(Tabelle1[[#This Row],[SPD ES 2021]]="","",Tabelle1[[#This Row],[SPD ES 2021]]/Tabelle1[[#This Row],[SPD ZS 2021]])</f>
        <v>1.1484621936681432</v>
      </c>
      <c r="AG276" s="99">
        <v>9.4653819918144616E-2</v>
      </c>
      <c r="AH276" s="99">
        <v>8.3354592921407553E-2</v>
      </c>
      <c r="AI276" s="98">
        <f>IF(Tabelle1[[#This Row],[AfD ES 2021]]="","",Tabelle1[[#This Row],[AfD ES 2021]]/Tabelle1[[#This Row],[AfD ZS 2021]])</f>
        <v>1.1355561415480819</v>
      </c>
      <c r="AJ276" s="100">
        <v>4.6896316507503408E-2</v>
      </c>
      <c r="AK276" s="100">
        <v>4.7451400581662327E-2</v>
      </c>
      <c r="AL276" s="101">
        <f>IF(Tabelle1[[#This Row],[Linke ES 2021]]="","",Tabelle1[[#This Row],[Linke ES 2021]]/Tabelle1[[#This Row],[Linke ZS 2021]])</f>
        <v>0.98830205078554767</v>
      </c>
      <c r="AM276" s="103">
        <v>0.14305081855388813</v>
      </c>
      <c r="AN276" s="103">
        <v>0.15232069663418202</v>
      </c>
      <c r="AO276" s="102">
        <f>IF(Tabelle1[[#This Row],[Grüne ES 2021]]="","",Tabelle1[[#This Row],[Grüne ES 2021]]/Tabelle1[[#This Row],[Grüne ZS 2021]])</f>
        <v>0.93914236026272446</v>
      </c>
      <c r="AP276" s="104">
        <v>6.9943724420190992E-2</v>
      </c>
      <c r="AQ276" s="105">
        <v>9.0081126588091226E-2</v>
      </c>
      <c r="AR276" s="215">
        <f>IF(Tabelle1[[#This Row],[FDP ES 2021]]="","",Tabelle1[[#This Row],[FDP ES 2021]]/Tabelle1[[#This Row],[FDP ZS 2021]])</f>
        <v>0.77645259411573109</v>
      </c>
      <c r="AS276" s="214">
        <v>2062.4</v>
      </c>
      <c r="AT276" s="186">
        <v>36475</v>
      </c>
      <c r="AU276" s="186">
        <v>17126</v>
      </c>
      <c r="AV276" s="186">
        <v>12.8</v>
      </c>
      <c r="AW276" s="186">
        <v>466.8</v>
      </c>
      <c r="AX276" s="186">
        <v>8.1999999999999993</v>
      </c>
      <c r="AY276" s="187">
        <v>11</v>
      </c>
      <c r="AZ276" s="114" t="s">
        <v>1698</v>
      </c>
      <c r="BA276" s="6"/>
      <c r="BB276" s="6"/>
      <c r="BC276" s="6"/>
      <c r="BD276" s="6"/>
      <c r="BE276" s="6"/>
      <c r="BF276" s="6"/>
      <c r="BG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</row>
    <row r="277" spans="1:84" ht="16.5" customHeight="1">
      <c r="A277" s="90">
        <f>SUBTOTAL(103,$B$2:$B277)</f>
        <v>276</v>
      </c>
      <c r="B277" s="45" t="s">
        <v>932</v>
      </c>
      <c r="C277" s="203" t="s">
        <v>1087</v>
      </c>
      <c r="D277" s="199" t="s">
        <v>9</v>
      </c>
      <c r="E277" s="189" t="s">
        <v>331</v>
      </c>
      <c r="F277" s="198" t="s">
        <v>132</v>
      </c>
      <c r="G277" s="219" t="str">
        <f>""</f>
        <v/>
      </c>
      <c r="H277" s="8"/>
      <c r="I277" s="8"/>
      <c r="J277" s="8" t="s">
        <v>927</v>
      </c>
      <c r="K277" s="11"/>
      <c r="L277" s="11" t="s">
        <v>921</v>
      </c>
      <c r="M277" s="53"/>
      <c r="N277" s="53"/>
      <c r="O277" s="63" t="s">
        <v>631</v>
      </c>
      <c r="P277" s="156" t="s">
        <v>1414</v>
      </c>
      <c r="Q277" s="121" t="str">
        <f>""</f>
        <v/>
      </c>
      <c r="R277" s="55"/>
      <c r="S277" s="57"/>
      <c r="T277" s="147" t="str">
        <f>IF(MAX((AA277,AD277,AG277,AJ277,AM277,AP277))=AA277,"CDU",IF(MAX(AA277,AD277,AG277,AJ277,AM277,AP277)=AD277,"SPD",IF(MAX(AA277,AD277,AG277,AJ277,AM277,AP277)=AG277,"AfD",IF(MAX(AA277,AD277,AG277,AJ277,AM277,AP277)=AJ277,"Linke",IF(MAX(AA277,AD277,AG277,AJ277,AM277,AP277)=AM277,"Grüne","FDP")))))</f>
        <v>SPD</v>
      </c>
      <c r="U277" s="148" t="str">
        <f>IF(LARGE((AA277,AD277,AG277,AJ277,AM277,AP277),2)=AA277,"CDU",IF(LARGE((AA277,AD277,AG277,AJ277,AM277,AP277),2)=AD277,"SPD",IF(LARGE((AA277,AD277,AG277,AJ277,AM277,AP277),2)=AG277,"AfD",IF(LARGE((AA277,AD277,AG277,AJ277,AM277,AP277),2)=AJ277,"Linke",IF(LARGE((AA277,AD277,AG277,AJ277,AM277,AP277),2)=AM277,"Grüne","FDP")))))</f>
        <v>CDU</v>
      </c>
      <c r="V277" s="148" t="str">
        <f>IF(LARGE((AA277,AD277,AG277,AJ277,AM277,AP277),3)=AA277,"CDU",IF(LARGE((AA277,AD277,AG277,AJ277,AM277,AP277),3)=AD277,"SPD",IF(LARGE((AA277,AD277,AG277,AJ277,AM277,AP277),3)=AG277,"AfD",IF(LARGE((AA277,AD277,AG277,AJ277,AM277,AP277),3)=AJ277,"Linke",IF(LARGE((AA277,AD277,AG277,AJ277,AM277,AP277),3)=AM277,"Grüne","FDP")))))</f>
        <v>Grüne</v>
      </c>
      <c r="W277" s="148" t="str">
        <f>IF(LARGE((AA277,AD277,AG277,AJ277,AM277,AP277),4)=AA277,"CDU",IF(LARGE((AA277,AD277,AG277,AJ277,AM277,AP277),4)=AD277,"SPD",IF(LARGE((AA277,AD277,AG277,AJ277,AM277,AP277),4)=AG277,"AfD",IF(LARGE((AA277,AD277,AG277,AJ277,AM277,AP277),4)=AJ277,"Linke",IF(LARGE((AA277,AD277,AG277,AJ277,AM277,AP277),4)=AM277,"Grüne","FDP")))))</f>
        <v>AfD</v>
      </c>
      <c r="X277" s="148">
        <f>(LARGE((AA277,AD277,AG277,AJ277,AM277,AP277),1))-(LARGE((AA277,AD277,AG277,AJ277,AM277,AP277),2))</f>
        <v>0.19623976807639834</v>
      </c>
      <c r="Y277" s="148">
        <f>(LARGE((AA277,AD277,AG277,AJ277,AM277,AP277),1))-(LARGE((AA277,AD277,AG277,AJ277,AM277,AP277),3))</f>
        <v>0.26037687585266028</v>
      </c>
      <c r="Z277" s="234">
        <f>(LARGE((AA277,AD277,AG277,AJ277,AM277,AP277),1))-(LARGE((AA277,AD277,AG277,AJ277,AM277,AP277),4))</f>
        <v>0.30877387448840377</v>
      </c>
      <c r="AA277" s="236">
        <v>0.20718792633015007</v>
      </c>
      <c r="AB277" s="94">
        <v>0.19699984693096587</v>
      </c>
      <c r="AC277" s="95">
        <f>IF(Tabelle1[[#This Row],[CDU ES 2021]]="","",Tabelle1[[#This Row],[CDU ES 2021]]/Tabelle1[[#This Row],[CDU ZS 2021]])</f>
        <v>1.0517161792656335</v>
      </c>
      <c r="AD277" s="97">
        <v>0.40342769440654841</v>
      </c>
      <c r="AE277" s="97">
        <v>0.35127642566797623</v>
      </c>
      <c r="AF277" s="96">
        <f>IF(Tabelle1[[#This Row],[SPD ES 2021]]="","",Tabelle1[[#This Row],[SPD ES 2021]]/Tabelle1[[#This Row],[SPD ZS 2021]])</f>
        <v>1.1484621936681432</v>
      </c>
      <c r="AG277" s="99">
        <v>9.4653819918144616E-2</v>
      </c>
      <c r="AH277" s="99">
        <v>8.3354592921407553E-2</v>
      </c>
      <c r="AI277" s="98">
        <f>IF(Tabelle1[[#This Row],[AfD ES 2021]]="","",Tabelle1[[#This Row],[AfD ES 2021]]/Tabelle1[[#This Row],[AfD ZS 2021]])</f>
        <v>1.1355561415480819</v>
      </c>
      <c r="AJ277" s="100">
        <v>4.6896316507503408E-2</v>
      </c>
      <c r="AK277" s="100">
        <v>4.7451400581662327E-2</v>
      </c>
      <c r="AL277" s="101">
        <f>IF(Tabelle1[[#This Row],[Linke ES 2021]]="","",Tabelle1[[#This Row],[Linke ES 2021]]/Tabelle1[[#This Row],[Linke ZS 2021]])</f>
        <v>0.98830205078554767</v>
      </c>
      <c r="AM277" s="103">
        <v>0.14305081855388813</v>
      </c>
      <c r="AN277" s="103">
        <v>0.15232069663418202</v>
      </c>
      <c r="AO277" s="102">
        <f>IF(Tabelle1[[#This Row],[Grüne ES 2021]]="","",Tabelle1[[#This Row],[Grüne ES 2021]]/Tabelle1[[#This Row],[Grüne ZS 2021]])</f>
        <v>0.93914236026272446</v>
      </c>
      <c r="AP277" s="104">
        <v>6.9943724420190992E-2</v>
      </c>
      <c r="AQ277" s="105">
        <v>9.0081126588091226E-2</v>
      </c>
      <c r="AR277" s="215">
        <f>IF(Tabelle1[[#This Row],[FDP ES 2021]]="","",Tabelle1[[#This Row],[FDP ES 2021]]/Tabelle1[[#This Row],[FDP ZS 2021]])</f>
        <v>0.77645259411573109</v>
      </c>
      <c r="AS277" s="214">
        <v>2062.4</v>
      </c>
      <c r="AT277" s="186">
        <v>36475</v>
      </c>
      <c r="AU277" s="186">
        <v>17126</v>
      </c>
      <c r="AV277" s="186">
        <v>12.8</v>
      </c>
      <c r="AW277" s="186">
        <v>466.8</v>
      </c>
      <c r="AX277" s="186">
        <v>8.1999999999999993</v>
      </c>
      <c r="AY277" s="187">
        <v>11</v>
      </c>
      <c r="AZ277" s="114" t="s">
        <v>1568</v>
      </c>
      <c r="BA277" s="6"/>
      <c r="BB277" s="6"/>
      <c r="BC277" s="6"/>
      <c r="BD277" s="6"/>
      <c r="BE277" s="6"/>
      <c r="BF277" s="6"/>
      <c r="BG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</row>
    <row r="278" spans="1:84" ht="16.5" customHeight="1">
      <c r="A278" s="90">
        <f>SUBTOTAL(103,$B$2:$B278)</f>
        <v>277</v>
      </c>
      <c r="B278" s="45" t="s">
        <v>932</v>
      </c>
      <c r="C278" s="203" t="s">
        <v>1088</v>
      </c>
      <c r="D278" s="199" t="s">
        <v>9</v>
      </c>
      <c r="E278" s="189" t="s">
        <v>332</v>
      </c>
      <c r="F278" s="222" t="s">
        <v>133</v>
      </c>
      <c r="G278" s="219" t="str">
        <f>""</f>
        <v/>
      </c>
      <c r="H278" s="16" t="s">
        <v>2177</v>
      </c>
      <c r="I278" s="8"/>
      <c r="J278" s="8" t="s">
        <v>927</v>
      </c>
      <c r="K278" s="11"/>
      <c r="L278" s="11" t="s">
        <v>921</v>
      </c>
      <c r="M278" s="53"/>
      <c r="N278" s="53"/>
      <c r="O278" s="9"/>
      <c r="P278" s="155" t="s">
        <v>1414</v>
      </c>
      <c r="Q278" s="121" t="str">
        <f>""</f>
        <v/>
      </c>
      <c r="R278" s="55"/>
      <c r="S278" s="57"/>
      <c r="T278" s="147" t="str">
        <f>IF(MAX((AA278,AD278,AG278,AJ278,AM278,AP278))=AA278,"CDU",IF(MAX(AA278,AD278,AG278,AJ278,AM278,AP278)=AD278,"SPD",IF(MAX(AA278,AD278,AG278,AJ278,AM278,AP278)=AG278,"AfD",IF(MAX(AA278,AD278,AG278,AJ278,AM278,AP278)=AJ278,"Linke",IF(MAX(AA278,AD278,AG278,AJ278,AM278,AP278)=AM278,"Grüne","FDP")))))</f>
        <v>SPD</v>
      </c>
      <c r="U278" s="148" t="str">
        <f>IF(LARGE((AA278,AD278,AG278,AJ278,AM278,AP278),2)=AA278,"CDU",IF(LARGE((AA278,AD278,AG278,AJ278,AM278,AP278),2)=AD278,"SPD",IF(LARGE((AA278,AD278,AG278,AJ278,AM278,AP278),2)=AG278,"AfD",IF(LARGE((AA278,AD278,AG278,AJ278,AM278,AP278),2)=AJ278,"Linke",IF(LARGE((AA278,AD278,AG278,AJ278,AM278,AP278),2)=AM278,"Grüne","FDP")))))</f>
        <v>CDU</v>
      </c>
      <c r="V278" s="148" t="str">
        <f>IF(LARGE((AA278,AD278,AG278,AJ278,AM278,AP278),3)=AA278,"CDU",IF(LARGE((AA278,AD278,AG278,AJ278,AM278,AP278),3)=AD278,"SPD",IF(LARGE((AA278,AD278,AG278,AJ278,AM278,AP278),3)=AG278,"AfD",IF(LARGE((AA278,AD278,AG278,AJ278,AM278,AP278),3)=AJ278,"Linke",IF(LARGE((AA278,AD278,AG278,AJ278,AM278,AP278),3)=AM278,"Grüne","FDP")))))</f>
        <v>AfD</v>
      </c>
      <c r="W278" s="148" t="str">
        <f>IF(LARGE((AA278,AD278,AG278,AJ278,AM278,AP278),4)=AA278,"CDU",IF(LARGE((AA278,AD278,AG278,AJ278,AM278,AP278),4)=AD278,"SPD",IF(LARGE((AA278,AD278,AG278,AJ278,AM278,AP278),4)=AG278,"AfD",IF(LARGE((AA278,AD278,AG278,AJ278,AM278,AP278),4)=AJ278,"Linke",IF(LARGE((AA278,AD278,AG278,AJ278,AM278,AP278),4)=AM278,"Grüne","FDP")))))</f>
        <v>Grüne</v>
      </c>
      <c r="X278" s="148">
        <f>(LARGE((AA278,AD278,AG278,AJ278,AM278,AP278),1))-(LARGE((AA278,AD278,AG278,AJ278,AM278,AP278),2))</f>
        <v>0.19376297658275576</v>
      </c>
      <c r="Y278" s="148">
        <f>(LARGE((AA278,AD278,AG278,AJ278,AM278,AP278),1))-(LARGE((AA278,AD278,AG278,AJ278,AM278,AP278),3))</f>
        <v>0.25618485884576847</v>
      </c>
      <c r="Z278" s="234">
        <f>(LARGE((AA278,AD278,AG278,AJ278,AM278,AP278),1))-(LARGE((AA278,AD278,AG278,AJ278,AM278,AP278),4))</f>
        <v>0.28555196314392262</v>
      </c>
      <c r="AA278" s="236">
        <v>0.20043590988441157</v>
      </c>
      <c r="AB278" s="94">
        <v>0.18697898441841795</v>
      </c>
      <c r="AC278" s="95">
        <f>IF(Tabelle1[[#This Row],[CDU ES 2021]]="","",Tabelle1[[#This Row],[CDU ES 2021]]/Tabelle1[[#This Row],[CDU ZS 2021]])</f>
        <v>1.0719702564855094</v>
      </c>
      <c r="AD278" s="97">
        <v>0.39419888646716733</v>
      </c>
      <c r="AE278" s="97">
        <v>0.36887388592717618</v>
      </c>
      <c r="AF278" s="96">
        <f>IF(Tabelle1[[#This Row],[SPD ES 2021]]="","",Tabelle1[[#This Row],[SPD ES 2021]]/Tabelle1[[#This Row],[SPD ZS 2021]])</f>
        <v>1.0686549021390765</v>
      </c>
      <c r="AG278" s="99">
        <v>0.13801402762139883</v>
      </c>
      <c r="AH278" s="99">
        <v>0.12179157318403556</v>
      </c>
      <c r="AI278" s="98">
        <f>IF(Tabelle1[[#This Row],[AfD ES 2021]]="","",Tabelle1[[#This Row],[AfD ES 2021]]/Tabelle1[[#This Row],[AfD ZS 2021]])</f>
        <v>1.133198496523647</v>
      </c>
      <c r="AJ278" s="100">
        <v>5.050150295943559E-2</v>
      </c>
      <c r="AK278" s="100">
        <v>4.6394829467097547E-2</v>
      </c>
      <c r="AL278" s="101">
        <f>IF(Tabelle1[[#This Row],[Linke ES 2021]]="","",Tabelle1[[#This Row],[Linke ES 2021]]/Tabelle1[[#This Row],[Linke ZS 2021]])</f>
        <v>1.0885157578874265</v>
      </c>
      <c r="AM278" s="103">
        <v>0.10864692332324474</v>
      </c>
      <c r="AN278" s="103">
        <v>0.10587036617746949</v>
      </c>
      <c r="AO278" s="102">
        <f>IF(Tabelle1[[#This Row],[Grüne ES 2021]]="","",Tabelle1[[#This Row],[Grüne ES 2021]]/Tabelle1[[#This Row],[Grüne ZS 2021]])</f>
        <v>1.0262260087125885</v>
      </c>
      <c r="AP278" s="104">
        <v>7.1284694604840465E-2</v>
      </c>
      <c r="AQ278" s="105">
        <v>8.1437951546837375E-2</v>
      </c>
      <c r="AR278" s="215">
        <f>IF(Tabelle1[[#This Row],[FDP ES 2021]]="","",Tabelle1[[#This Row],[FDP ES 2021]]/Tabelle1[[#This Row],[FDP ZS 2021]])</f>
        <v>0.87532524149803215</v>
      </c>
      <c r="AS278" s="214">
        <v>2225.6</v>
      </c>
      <c r="AT278" s="186">
        <v>36475</v>
      </c>
      <c r="AU278" s="186">
        <v>17126</v>
      </c>
      <c r="AV278" s="186">
        <v>12.8</v>
      </c>
      <c r="AW278" s="186">
        <v>466.8</v>
      </c>
      <c r="AX278" s="186">
        <v>8.1999999999999993</v>
      </c>
      <c r="AY278" s="187">
        <v>11</v>
      </c>
      <c r="AZ278" s="114" t="s">
        <v>1551</v>
      </c>
      <c r="BA278" s="6"/>
      <c r="BB278" s="6"/>
      <c r="BC278" s="6"/>
      <c r="BD278" s="6"/>
      <c r="BE278" s="6"/>
      <c r="BF278" s="6"/>
      <c r="BG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</row>
    <row r="279" spans="1:84" ht="16.5" customHeight="1">
      <c r="A279" s="90">
        <f>SUBTOTAL(103,$B$2:$B279)</f>
        <v>278</v>
      </c>
      <c r="B279" s="49" t="s">
        <v>941</v>
      </c>
      <c r="C279" s="207" t="s">
        <v>1089</v>
      </c>
      <c r="D279" s="199" t="s">
        <v>9</v>
      </c>
      <c r="E279" s="189" t="s">
        <v>332</v>
      </c>
      <c r="F279" s="222" t="s">
        <v>133</v>
      </c>
      <c r="G279" s="219" t="str">
        <f>""</f>
        <v/>
      </c>
      <c r="H279" s="184" t="s">
        <v>2177</v>
      </c>
      <c r="I279" s="8"/>
      <c r="J279" s="8" t="s">
        <v>927</v>
      </c>
      <c r="K279" s="11"/>
      <c r="L279" s="11" t="s">
        <v>921</v>
      </c>
      <c r="M279" s="53"/>
      <c r="N279" s="53"/>
      <c r="O279" s="9"/>
      <c r="P279" s="181" t="s">
        <v>1414</v>
      </c>
      <c r="Q279" s="121" t="str">
        <f>""</f>
        <v/>
      </c>
      <c r="R279" s="55"/>
      <c r="S279" s="57"/>
      <c r="T279" s="147" t="str">
        <f>IF(MAX((AA279,AD279,AG279,AJ279,AM279,AP279))=AA279,"CDU",IF(MAX(AA279,AD279,AG279,AJ279,AM279,AP279)=AD279,"SPD",IF(MAX(AA279,AD279,AG279,AJ279,AM279,AP279)=AG279,"AfD",IF(MAX(AA279,AD279,AG279,AJ279,AM279,AP279)=AJ279,"Linke",IF(MAX(AA279,AD279,AG279,AJ279,AM279,AP279)=AM279,"Grüne","FDP")))))</f>
        <v>SPD</v>
      </c>
      <c r="U279" s="148" t="str">
        <f>IF(LARGE((AA279,AD279,AG279,AJ279,AM279,AP279),2)=AA279,"CDU",IF(LARGE((AA279,AD279,AG279,AJ279,AM279,AP279),2)=AD279,"SPD",IF(LARGE((AA279,AD279,AG279,AJ279,AM279,AP279),2)=AG279,"AfD",IF(LARGE((AA279,AD279,AG279,AJ279,AM279,AP279),2)=AJ279,"Linke",IF(LARGE((AA279,AD279,AG279,AJ279,AM279,AP279),2)=AM279,"Grüne","FDP")))))</f>
        <v>CDU</v>
      </c>
      <c r="V279" s="148" t="str">
        <f>IF(LARGE((AA279,AD279,AG279,AJ279,AM279,AP279),3)=AA279,"CDU",IF(LARGE((AA279,AD279,AG279,AJ279,AM279,AP279),3)=AD279,"SPD",IF(LARGE((AA279,AD279,AG279,AJ279,AM279,AP279),3)=AG279,"AfD",IF(LARGE((AA279,AD279,AG279,AJ279,AM279,AP279),3)=AJ279,"Linke",IF(LARGE((AA279,AD279,AG279,AJ279,AM279,AP279),3)=AM279,"Grüne","FDP")))))</f>
        <v>AfD</v>
      </c>
      <c r="W279" s="148" t="str">
        <f>IF(LARGE((AA279,AD279,AG279,AJ279,AM279,AP279),4)=AA279,"CDU",IF(LARGE((AA279,AD279,AG279,AJ279,AM279,AP279),4)=AD279,"SPD",IF(LARGE((AA279,AD279,AG279,AJ279,AM279,AP279),4)=AG279,"AfD",IF(LARGE((AA279,AD279,AG279,AJ279,AM279,AP279),4)=AJ279,"Linke",IF(LARGE((AA279,AD279,AG279,AJ279,AM279,AP279),4)=AM279,"Grüne","FDP")))))</f>
        <v>Grüne</v>
      </c>
      <c r="X279" s="148">
        <f>(LARGE((AA279,AD279,AG279,AJ279,AM279,AP279),1))-(LARGE((AA279,AD279,AG279,AJ279,AM279,AP279),2))</f>
        <v>0.19376297658275576</v>
      </c>
      <c r="Y279" s="148">
        <f>(LARGE((AA279,AD279,AG279,AJ279,AM279,AP279),1))-(LARGE((AA279,AD279,AG279,AJ279,AM279,AP279),3))</f>
        <v>0.25618485884576847</v>
      </c>
      <c r="Z279" s="234">
        <f>(LARGE((AA279,AD279,AG279,AJ279,AM279,AP279),1))-(LARGE((AA279,AD279,AG279,AJ279,AM279,AP279),4))</f>
        <v>0.28555196314392262</v>
      </c>
      <c r="AA279" s="236">
        <v>0.20043590988441157</v>
      </c>
      <c r="AB279" s="94">
        <v>0.18697898441841795</v>
      </c>
      <c r="AC279" s="95">
        <f>IF(Tabelle1[[#This Row],[CDU ES 2021]]="","",Tabelle1[[#This Row],[CDU ES 2021]]/Tabelle1[[#This Row],[CDU ZS 2021]])</f>
        <v>1.0719702564855094</v>
      </c>
      <c r="AD279" s="97">
        <v>0.39419888646716733</v>
      </c>
      <c r="AE279" s="97">
        <v>0.36887388592717618</v>
      </c>
      <c r="AF279" s="96">
        <f>IF(Tabelle1[[#This Row],[SPD ES 2021]]="","",Tabelle1[[#This Row],[SPD ES 2021]]/Tabelle1[[#This Row],[SPD ZS 2021]])</f>
        <v>1.0686549021390765</v>
      </c>
      <c r="AG279" s="99">
        <v>0.13801402762139883</v>
      </c>
      <c r="AH279" s="99">
        <v>0.12179157318403556</v>
      </c>
      <c r="AI279" s="98">
        <f>IF(Tabelle1[[#This Row],[AfD ES 2021]]="","",Tabelle1[[#This Row],[AfD ES 2021]]/Tabelle1[[#This Row],[AfD ZS 2021]])</f>
        <v>1.133198496523647</v>
      </c>
      <c r="AJ279" s="100">
        <v>5.050150295943559E-2</v>
      </c>
      <c r="AK279" s="100">
        <v>4.6394829467097547E-2</v>
      </c>
      <c r="AL279" s="101">
        <f>IF(Tabelle1[[#This Row],[Linke ES 2021]]="","",Tabelle1[[#This Row],[Linke ES 2021]]/Tabelle1[[#This Row],[Linke ZS 2021]])</f>
        <v>1.0885157578874265</v>
      </c>
      <c r="AM279" s="103">
        <v>0.10864692332324474</v>
      </c>
      <c r="AN279" s="103">
        <v>0.10587036617746949</v>
      </c>
      <c r="AO279" s="102">
        <f>IF(Tabelle1[[#This Row],[Grüne ES 2021]]="","",Tabelle1[[#This Row],[Grüne ES 2021]]/Tabelle1[[#This Row],[Grüne ZS 2021]])</f>
        <v>1.0262260087125885</v>
      </c>
      <c r="AP279" s="104">
        <v>7.1284694604840465E-2</v>
      </c>
      <c r="AQ279" s="105">
        <v>8.1437951546837375E-2</v>
      </c>
      <c r="AR279" s="215">
        <f>IF(Tabelle1[[#This Row],[FDP ES 2021]]="","",Tabelle1[[#This Row],[FDP ES 2021]]/Tabelle1[[#This Row],[FDP ZS 2021]])</f>
        <v>0.87532524149803215</v>
      </c>
      <c r="AS279" s="214">
        <v>2225.6</v>
      </c>
      <c r="AT279" s="186">
        <v>36475</v>
      </c>
      <c r="AU279" s="186">
        <v>17126</v>
      </c>
      <c r="AV279" s="186">
        <v>12.8</v>
      </c>
      <c r="AW279" s="186">
        <v>466.8</v>
      </c>
      <c r="AX279" s="186">
        <v>8.1999999999999993</v>
      </c>
      <c r="AY279" s="187">
        <v>11</v>
      </c>
      <c r="AZ279" s="115" t="s">
        <v>1543</v>
      </c>
      <c r="BA279" s="6"/>
      <c r="BB279" s="6"/>
      <c r="BC279" s="6"/>
      <c r="BD279" s="6"/>
      <c r="BE279" s="6"/>
      <c r="BF279" s="6"/>
      <c r="BG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</row>
    <row r="280" spans="1:84" ht="16.5" customHeight="1">
      <c r="A280" s="90">
        <f>SUBTOTAL(103,$B$2:$B280)</f>
        <v>279</v>
      </c>
      <c r="B280" s="48" t="s">
        <v>669</v>
      </c>
      <c r="C280" s="206" t="s">
        <v>779</v>
      </c>
      <c r="D280" s="200" t="s">
        <v>9</v>
      </c>
      <c r="E280" s="188" t="s">
        <v>332</v>
      </c>
      <c r="F280" s="222" t="s">
        <v>133</v>
      </c>
      <c r="G280" s="223" t="s">
        <v>2167</v>
      </c>
      <c r="H280" s="10"/>
      <c r="I280" s="10"/>
      <c r="J280" s="8" t="s">
        <v>924</v>
      </c>
      <c r="K280" s="10"/>
      <c r="L280" s="10" t="s">
        <v>922</v>
      </c>
      <c r="M280" s="67"/>
      <c r="N280" s="67"/>
      <c r="O280" s="59"/>
      <c r="P280" s="171" t="s">
        <v>1414</v>
      </c>
      <c r="Q280" s="121" t="str">
        <f>""</f>
        <v/>
      </c>
      <c r="R280" s="60"/>
      <c r="S280" s="61"/>
      <c r="T280" s="147" t="str">
        <f>IF(MAX((AA280,AD280,AG280,AJ280,AM280,AP280))=AA280,"CDU",IF(MAX(AA280,AD280,AG280,AJ280,AM280,AP280)=AD280,"SPD",IF(MAX(AA280,AD280,AG280,AJ280,AM280,AP280)=AG280,"AfD",IF(MAX(AA280,AD280,AG280,AJ280,AM280,AP280)=AJ280,"Linke",IF(MAX(AA280,AD280,AG280,AJ280,AM280,AP280)=AM280,"Grüne","FDP")))))</f>
        <v>SPD</v>
      </c>
      <c r="U280" s="148" t="str">
        <f>IF(LARGE((AA280,AD280,AG280,AJ280,AM280,AP280),2)=AA280,"CDU",IF(LARGE((AA280,AD280,AG280,AJ280,AM280,AP280),2)=AD280,"SPD",IF(LARGE((AA280,AD280,AG280,AJ280,AM280,AP280),2)=AG280,"AfD",IF(LARGE((AA280,AD280,AG280,AJ280,AM280,AP280),2)=AJ280,"Linke",IF(LARGE((AA280,AD280,AG280,AJ280,AM280,AP280),2)=AM280,"Grüne","FDP")))))</f>
        <v>CDU</v>
      </c>
      <c r="V280" s="148" t="str">
        <f>IF(LARGE((AA280,AD280,AG280,AJ280,AM280,AP280),3)=AA280,"CDU",IF(LARGE((AA280,AD280,AG280,AJ280,AM280,AP280),3)=AD280,"SPD",IF(LARGE((AA280,AD280,AG280,AJ280,AM280,AP280),3)=AG280,"AfD",IF(LARGE((AA280,AD280,AG280,AJ280,AM280,AP280),3)=AJ280,"Linke",IF(LARGE((AA280,AD280,AG280,AJ280,AM280,AP280),3)=AM280,"Grüne","FDP")))))</f>
        <v>AfD</v>
      </c>
      <c r="W280" s="148" t="str">
        <f>IF(LARGE((AA280,AD280,AG280,AJ280,AM280,AP280),4)=AA280,"CDU",IF(LARGE((AA280,AD280,AG280,AJ280,AM280,AP280),4)=AD280,"SPD",IF(LARGE((AA280,AD280,AG280,AJ280,AM280,AP280),4)=AG280,"AfD",IF(LARGE((AA280,AD280,AG280,AJ280,AM280,AP280),4)=AJ280,"Linke",IF(LARGE((AA280,AD280,AG280,AJ280,AM280,AP280),4)=AM280,"Grüne","FDP")))))</f>
        <v>Grüne</v>
      </c>
      <c r="X280" s="148">
        <f>(LARGE((AA280,AD280,AG280,AJ280,AM280,AP280),1))-(LARGE((AA280,AD280,AG280,AJ280,AM280,AP280),2))</f>
        <v>0.19376297658275576</v>
      </c>
      <c r="Y280" s="148">
        <f>(LARGE((AA280,AD280,AG280,AJ280,AM280,AP280),1))-(LARGE((AA280,AD280,AG280,AJ280,AM280,AP280),3))</f>
        <v>0.25618485884576847</v>
      </c>
      <c r="Z280" s="234">
        <f>(LARGE((AA280,AD280,AG280,AJ280,AM280,AP280),1))-(LARGE((AA280,AD280,AG280,AJ280,AM280,AP280),4))</f>
        <v>0.28555196314392262</v>
      </c>
      <c r="AA280" s="236">
        <v>0.20043590988441157</v>
      </c>
      <c r="AB280" s="94">
        <v>0.18697898441841795</v>
      </c>
      <c r="AC280" s="95">
        <f>IF(Tabelle1[[#This Row],[CDU ES 2021]]="","",Tabelle1[[#This Row],[CDU ES 2021]]/Tabelle1[[#This Row],[CDU ZS 2021]])</f>
        <v>1.0719702564855094</v>
      </c>
      <c r="AD280" s="97">
        <v>0.39419888646716733</v>
      </c>
      <c r="AE280" s="97">
        <v>0.36887388592717618</v>
      </c>
      <c r="AF280" s="96">
        <f>IF(Tabelle1[[#This Row],[SPD ES 2021]]="","",Tabelle1[[#This Row],[SPD ES 2021]]/Tabelle1[[#This Row],[SPD ZS 2021]])</f>
        <v>1.0686549021390765</v>
      </c>
      <c r="AG280" s="99">
        <v>0.13801402762139883</v>
      </c>
      <c r="AH280" s="99">
        <v>0.12179157318403556</v>
      </c>
      <c r="AI280" s="98">
        <f>IF(Tabelle1[[#This Row],[AfD ES 2021]]="","",Tabelle1[[#This Row],[AfD ES 2021]]/Tabelle1[[#This Row],[AfD ZS 2021]])</f>
        <v>1.133198496523647</v>
      </c>
      <c r="AJ280" s="100">
        <v>5.050150295943559E-2</v>
      </c>
      <c r="AK280" s="100">
        <v>4.6394829467097547E-2</v>
      </c>
      <c r="AL280" s="101">
        <f>IF(Tabelle1[[#This Row],[Linke ES 2021]]="","",Tabelle1[[#This Row],[Linke ES 2021]]/Tabelle1[[#This Row],[Linke ZS 2021]])</f>
        <v>1.0885157578874265</v>
      </c>
      <c r="AM280" s="103">
        <v>0.10864692332324474</v>
      </c>
      <c r="AN280" s="103">
        <v>0.10587036617746949</v>
      </c>
      <c r="AO280" s="102">
        <f>IF(Tabelle1[[#This Row],[Grüne ES 2021]]="","",Tabelle1[[#This Row],[Grüne ES 2021]]/Tabelle1[[#This Row],[Grüne ZS 2021]])</f>
        <v>1.0262260087125885</v>
      </c>
      <c r="AP280" s="104">
        <v>7.1284694604840465E-2</v>
      </c>
      <c r="AQ280" s="105">
        <v>8.1437951546837375E-2</v>
      </c>
      <c r="AR280" s="215">
        <f>IF(Tabelle1[[#This Row],[FDP ES 2021]]="","",Tabelle1[[#This Row],[FDP ES 2021]]/Tabelle1[[#This Row],[FDP ZS 2021]])</f>
        <v>0.87532524149803215</v>
      </c>
      <c r="AS280" s="214">
        <v>2225.6</v>
      </c>
      <c r="AT280" s="186">
        <v>36475</v>
      </c>
      <c r="AU280" s="186">
        <v>17126</v>
      </c>
      <c r="AV280" s="186">
        <v>12.8</v>
      </c>
      <c r="AW280" s="186">
        <v>466.8</v>
      </c>
      <c r="AX280" s="186">
        <v>8.1999999999999993</v>
      </c>
      <c r="AY280" s="187">
        <v>11</v>
      </c>
      <c r="AZ280" s="114" t="s">
        <v>2162</v>
      </c>
      <c r="BA280" s="6"/>
      <c r="BB280" s="6"/>
      <c r="BC280" s="6"/>
      <c r="BD280" s="6"/>
      <c r="BE280" s="6"/>
      <c r="BF280" s="6"/>
      <c r="BG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</row>
    <row r="281" spans="1:84" ht="16.5" customHeight="1">
      <c r="A281" s="90">
        <f>SUBTOTAL(103,$B$2:$B281)</f>
        <v>280</v>
      </c>
      <c r="B281" s="48" t="s">
        <v>669</v>
      </c>
      <c r="C281" s="206" t="s">
        <v>780</v>
      </c>
      <c r="D281" s="199" t="s">
        <v>9</v>
      </c>
      <c r="E281" s="190" t="s">
        <v>333</v>
      </c>
      <c r="F281" s="198" t="s">
        <v>134</v>
      </c>
      <c r="G281" s="219" t="str">
        <f>""</f>
        <v/>
      </c>
      <c r="H281" s="8"/>
      <c r="I281" s="8"/>
      <c r="J281" s="8" t="s">
        <v>924</v>
      </c>
      <c r="K281" s="8"/>
      <c r="L281" s="8" t="s">
        <v>922</v>
      </c>
      <c r="M281" s="67"/>
      <c r="N281" s="67"/>
      <c r="O281" s="9"/>
      <c r="P281" s="56"/>
      <c r="Q281" s="121" t="str">
        <f>""</f>
        <v/>
      </c>
      <c r="R281" s="55"/>
      <c r="S281" s="57" t="s">
        <v>615</v>
      </c>
      <c r="T281" s="147" t="str">
        <f>IF(MAX((AA281,AD281,AG281,AJ281,AM281,AP281))=AA281,"CDU",IF(MAX(AA281,AD281,AG281,AJ281,AM281,AP281)=AD281,"SPD",IF(MAX(AA281,AD281,AG281,AJ281,AM281,AP281)=AG281,"AfD",IF(MAX(AA281,AD281,AG281,AJ281,AM281,AP281)=AJ281,"Linke",IF(MAX(AA281,AD281,AG281,AJ281,AM281,AP281)=AM281,"Grüne","FDP")))))</f>
        <v>SPD</v>
      </c>
      <c r="U281" s="148" t="str">
        <f>IF(LARGE((AA281,AD281,AG281,AJ281,AM281,AP281),2)=AA281,"CDU",IF(LARGE((AA281,AD281,AG281,AJ281,AM281,AP281),2)=AD281,"SPD",IF(LARGE((AA281,AD281,AG281,AJ281,AM281,AP281),2)=AG281,"AfD",IF(LARGE((AA281,AD281,AG281,AJ281,AM281,AP281),2)=AJ281,"Linke",IF(LARGE((AA281,AD281,AG281,AJ281,AM281,AP281),2)=AM281,"Grüne","FDP")))))</f>
        <v>CDU</v>
      </c>
      <c r="V281" s="148" t="str">
        <f>IF(LARGE((AA281,AD281,AG281,AJ281,AM281,AP281),3)=AA281,"CDU",IF(LARGE((AA281,AD281,AG281,AJ281,AM281,AP281),3)=AD281,"SPD",IF(LARGE((AA281,AD281,AG281,AJ281,AM281,AP281),3)=AG281,"AfD",IF(LARGE((AA281,AD281,AG281,AJ281,AM281,AP281),3)=AJ281,"Linke",IF(LARGE((AA281,AD281,AG281,AJ281,AM281,AP281),3)=AM281,"Grüne","FDP")))))</f>
        <v>Grüne</v>
      </c>
      <c r="W281" s="148" t="str">
        <f>IF(LARGE((AA281,AD281,AG281,AJ281,AM281,AP281),4)=AA281,"CDU",IF(LARGE((AA281,AD281,AG281,AJ281,AM281,AP281),4)=AD281,"SPD",IF(LARGE((AA281,AD281,AG281,AJ281,AM281,AP281),4)=AG281,"AfD",IF(LARGE((AA281,AD281,AG281,AJ281,AM281,AP281),4)=AJ281,"Linke",IF(LARGE((AA281,AD281,AG281,AJ281,AM281,AP281),4)=AM281,"Grüne","FDP")))))</f>
        <v>AfD</v>
      </c>
      <c r="X281" s="148">
        <f>(LARGE((AA281,AD281,AG281,AJ281,AM281,AP281),1))-(LARGE((AA281,AD281,AG281,AJ281,AM281,AP281),2))</f>
        <v>0.16356414430207158</v>
      </c>
      <c r="Y281" s="148">
        <f>(LARGE((AA281,AD281,AG281,AJ281,AM281,AP281),1))-(LARGE((AA281,AD281,AG281,AJ281,AM281,AP281),3))</f>
        <v>0.26864643766434326</v>
      </c>
      <c r="Z281" s="234">
        <f>(LARGE((AA281,AD281,AG281,AJ281,AM281,AP281),1))-(LARGE((AA281,AD281,AG281,AJ281,AM281,AP281),4))</f>
        <v>0.29348052923744727</v>
      </c>
      <c r="AA281" s="236">
        <v>0.22452940439918193</v>
      </c>
      <c r="AB281" s="94">
        <v>0.21365681590934341</v>
      </c>
      <c r="AC281" s="95">
        <f>IF(Tabelle1[[#This Row],[CDU ES 2021]]="","",Tabelle1[[#This Row],[CDU ES 2021]]/Tabelle1[[#This Row],[CDU ZS 2021]])</f>
        <v>1.0508880956760671</v>
      </c>
      <c r="AD281" s="97">
        <v>0.38809354870125351</v>
      </c>
      <c r="AE281" s="97">
        <v>0.36825074991667595</v>
      </c>
      <c r="AF281" s="96">
        <f>IF(Tabelle1[[#This Row],[SPD ES 2021]]="","",Tabelle1[[#This Row],[SPD ES 2021]]/Tabelle1[[#This Row],[SPD ZS 2021]])</f>
        <v>1.0538839331327021</v>
      </c>
      <c r="AG281" s="99">
        <v>9.4613019463806222E-2</v>
      </c>
      <c r="AH281" s="99">
        <v>9.0955171647594715E-2</v>
      </c>
      <c r="AI281" s="98">
        <f>IF(Tabelle1[[#This Row],[AfD ES 2021]]="","",Tabelle1[[#This Row],[AfD ES 2021]]/Tabelle1[[#This Row],[AfD ZS 2021]])</f>
        <v>1.040215940995459</v>
      </c>
      <c r="AJ281" s="100">
        <v>3.4141658666889271E-2</v>
      </c>
      <c r="AK281" s="100">
        <v>3.8974836129318964E-2</v>
      </c>
      <c r="AL281" s="101">
        <f>IF(Tabelle1[[#This Row],[Linke ES 2021]]="","",Tabelle1[[#This Row],[Linke ES 2021]]/Tabelle1[[#This Row],[Linke ZS 2021]])</f>
        <v>0.87599235962421618</v>
      </c>
      <c r="AM281" s="103">
        <v>0.11944711103691028</v>
      </c>
      <c r="AN281" s="103">
        <v>0.12460421064326185</v>
      </c>
      <c r="AO281" s="102">
        <f>IF(Tabelle1[[#This Row],[Grüne ES 2021]]="","",Tabelle1[[#This Row],[Grüne ES 2021]]/Tabelle1[[#This Row],[Grüne ZS 2021]])</f>
        <v>0.95861215620460694</v>
      </c>
      <c r="AP281" s="104">
        <v>7.0481517036047686E-2</v>
      </c>
      <c r="AQ281" s="105">
        <v>9.4246472614153989E-2</v>
      </c>
      <c r="AR281" s="215">
        <f>IF(Tabelle1[[#This Row],[FDP ES 2021]]="","",Tabelle1[[#This Row],[FDP ES 2021]]/Tabelle1[[#This Row],[FDP ZS 2021]])</f>
        <v>0.74784249299811711</v>
      </c>
      <c r="AS281" s="214">
        <v>2229.6</v>
      </c>
      <c r="AT281" s="186">
        <v>27512</v>
      </c>
      <c r="AU281" s="186">
        <v>19569</v>
      </c>
      <c r="AV281" s="186">
        <v>10</v>
      </c>
      <c r="AW281" s="186">
        <v>553.20000000000005</v>
      </c>
      <c r="AX281" s="186">
        <v>7.1</v>
      </c>
      <c r="AY281" s="187">
        <v>11.6</v>
      </c>
      <c r="AZ281" s="114" t="s">
        <v>2101</v>
      </c>
      <c r="BA281" s="6"/>
      <c r="BB281" s="6"/>
      <c r="BC281" s="6"/>
      <c r="BD281" s="6"/>
      <c r="BE281" s="6"/>
      <c r="BF281" s="6"/>
      <c r="BG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</row>
    <row r="282" spans="1:84" ht="16.5" customHeight="1">
      <c r="A282" s="90">
        <f>SUBTOTAL(103,$B$2:$B282)</f>
        <v>281</v>
      </c>
      <c r="B282" s="48" t="s">
        <v>669</v>
      </c>
      <c r="C282" s="206" t="s">
        <v>781</v>
      </c>
      <c r="D282" s="200" t="s">
        <v>9</v>
      </c>
      <c r="E282" s="188" t="s">
        <v>334</v>
      </c>
      <c r="F282" s="222" t="s">
        <v>135</v>
      </c>
      <c r="G282" s="219" t="str">
        <f>""</f>
        <v/>
      </c>
      <c r="H282" s="10"/>
      <c r="I282" s="10"/>
      <c r="J282" s="8" t="s">
        <v>924</v>
      </c>
      <c r="K282" s="10"/>
      <c r="L282" s="10" t="s">
        <v>921</v>
      </c>
      <c r="M282" s="67"/>
      <c r="N282" s="67"/>
      <c r="O282" s="59"/>
      <c r="P282" s="171" t="s">
        <v>1436</v>
      </c>
      <c r="Q282" s="121" t="str">
        <f>""</f>
        <v/>
      </c>
      <c r="R282" s="60"/>
      <c r="S282" s="61"/>
      <c r="T282" s="147" t="str">
        <f>IF(MAX((AA282,AD282,AG282,AJ282,AM282,AP282))=AA282,"CDU",IF(MAX(AA282,AD282,AG282,AJ282,AM282,AP282)=AD282,"SPD",IF(MAX(AA282,AD282,AG282,AJ282,AM282,AP282)=AG282,"AfD",IF(MAX(AA282,AD282,AG282,AJ282,AM282,AP282)=AJ282,"Linke",IF(MAX(AA282,AD282,AG282,AJ282,AM282,AP282)=AM282,"Grüne","FDP")))))</f>
        <v>SPD</v>
      </c>
      <c r="U282" s="148" t="str">
        <f>IF(LARGE((AA282,AD282,AG282,AJ282,AM282,AP282),2)=AA282,"CDU",IF(LARGE((AA282,AD282,AG282,AJ282,AM282,AP282),2)=AD282,"SPD",IF(LARGE((AA282,AD282,AG282,AJ282,AM282,AP282),2)=AG282,"AfD",IF(LARGE((AA282,AD282,AG282,AJ282,AM282,AP282),2)=AJ282,"Linke",IF(LARGE((AA282,AD282,AG282,AJ282,AM282,AP282),2)=AM282,"Grüne","FDP")))))</f>
        <v>CDU</v>
      </c>
      <c r="V282" s="148" t="str">
        <f>IF(LARGE((AA282,AD282,AG282,AJ282,AM282,AP282),3)=AA282,"CDU",IF(LARGE((AA282,AD282,AG282,AJ282,AM282,AP282),3)=AD282,"SPD",IF(LARGE((AA282,AD282,AG282,AJ282,AM282,AP282),3)=AG282,"AfD",IF(LARGE((AA282,AD282,AG282,AJ282,AM282,AP282),3)=AJ282,"Linke",IF(LARGE((AA282,AD282,AG282,AJ282,AM282,AP282),3)=AM282,"Grüne","FDP")))))</f>
        <v>Grüne</v>
      </c>
      <c r="W282" s="148" t="str">
        <f>IF(LARGE((AA282,AD282,AG282,AJ282,AM282,AP282),4)=AA282,"CDU",IF(LARGE((AA282,AD282,AG282,AJ282,AM282,AP282),4)=AD282,"SPD",IF(LARGE((AA282,AD282,AG282,AJ282,AM282,AP282),4)=AG282,"AfD",IF(LARGE((AA282,AD282,AG282,AJ282,AM282,AP282),4)=AJ282,"Linke",IF(LARGE((AA282,AD282,AG282,AJ282,AM282,AP282),4)=AM282,"Grüne","FDP")))))</f>
        <v>FDP</v>
      </c>
      <c r="X282" s="148">
        <f>(LARGE((AA282,AD282,AG282,AJ282,AM282,AP282),1))-(LARGE((AA282,AD282,AG282,AJ282,AM282,AP282),2))</f>
        <v>0.12361478050016289</v>
      </c>
      <c r="Y282" s="148">
        <f>(LARGE((AA282,AD282,AG282,AJ282,AM282,AP282),1))-(LARGE((AA282,AD282,AG282,AJ282,AM282,AP282),3))</f>
        <v>0.22164235822083894</v>
      </c>
      <c r="Z282" s="234">
        <f>(LARGE((AA282,AD282,AG282,AJ282,AM282,AP282),1))-(LARGE((AA282,AD282,AG282,AJ282,AM282,AP282),4))</f>
        <v>0.27710904418949733</v>
      </c>
      <c r="AA282" s="236">
        <v>0.23951358980854837</v>
      </c>
      <c r="AB282" s="94">
        <v>0.23593503091875978</v>
      </c>
      <c r="AC282" s="95">
        <f>IF(Tabelle1[[#This Row],[CDU ES 2021]]="","",Tabelle1[[#This Row],[CDU ES 2021]]/Tabelle1[[#This Row],[CDU ZS 2021]])</f>
        <v>1.0151675606452049</v>
      </c>
      <c r="AD282" s="97">
        <v>0.36312837030871126</v>
      </c>
      <c r="AE282" s="97">
        <v>0.33252278319347134</v>
      </c>
      <c r="AF282" s="96">
        <f>IF(Tabelle1[[#This Row],[SPD ES 2021]]="","",Tabelle1[[#This Row],[SPD ES 2021]]/Tabelle1[[#This Row],[SPD ZS 2021]])</f>
        <v>1.0920405718408555</v>
      </c>
      <c r="AG282" s="99">
        <v>8.4716441677825632E-2</v>
      </c>
      <c r="AH282" s="99">
        <v>8.0345481964658086E-2</v>
      </c>
      <c r="AI282" s="98">
        <f>IF(Tabelle1[[#This Row],[AfD ES 2021]]="","",Tabelle1[[#This Row],[AfD ES 2021]]/Tabelle1[[#This Row],[AfD ZS 2021]])</f>
        <v>1.0544020597834016</v>
      </c>
      <c r="AJ282" s="100">
        <v>2.6513698382251819E-2</v>
      </c>
      <c r="AK282" s="100">
        <v>3.2426815981066316E-2</v>
      </c>
      <c r="AL282" s="101">
        <f>IF(Tabelle1[[#This Row],[Linke ES 2021]]="","",Tabelle1[[#This Row],[Linke ES 2021]]/Tabelle1[[#This Row],[Linke ZS 2021]])</f>
        <v>0.81764729530438307</v>
      </c>
      <c r="AM282" s="103">
        <v>0.14148601208787231</v>
      </c>
      <c r="AN282" s="103">
        <v>0.14598561213371913</v>
      </c>
      <c r="AO282" s="102">
        <f>IF(Tabelle1[[#This Row],[Grüne ES 2021]]="","",Tabelle1[[#This Row],[Grüne ES 2021]]/Tabelle1[[#This Row],[Grüne ZS 2021]])</f>
        <v>0.96917778416598133</v>
      </c>
      <c r="AP282" s="104">
        <v>8.6019326119213924E-2</v>
      </c>
      <c r="AQ282" s="105">
        <v>0.10959022721861042</v>
      </c>
      <c r="AR282" s="215">
        <f>IF(Tabelle1[[#This Row],[FDP ES 2021]]="","",Tabelle1[[#This Row],[FDP ES 2021]]/Tabelle1[[#This Row],[FDP ZS 2021]])</f>
        <v>0.78491785538159986</v>
      </c>
      <c r="AS282" s="214">
        <v>2186.4</v>
      </c>
      <c r="AT282" s="186">
        <v>37802</v>
      </c>
      <c r="AU282" s="186">
        <v>22330</v>
      </c>
      <c r="AV282" s="186">
        <v>9.8000000000000007</v>
      </c>
      <c r="AW282" s="186">
        <v>536.5</v>
      </c>
      <c r="AX282" s="186">
        <v>7.2</v>
      </c>
      <c r="AY282" s="187">
        <v>12.6</v>
      </c>
      <c r="AZ282" s="115" t="s">
        <v>1459</v>
      </c>
      <c r="BA282" s="6"/>
      <c r="BB282" s="6"/>
      <c r="BC282" s="6"/>
      <c r="BD282" s="6"/>
      <c r="BE282" s="6"/>
      <c r="BF282" s="6"/>
      <c r="BG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</row>
    <row r="283" spans="1:84" ht="16.5" customHeight="1">
      <c r="A283" s="90">
        <f>SUBTOTAL(103,$B$2:$B283)</f>
        <v>282</v>
      </c>
      <c r="B283" s="44" t="s">
        <v>697</v>
      </c>
      <c r="C283" s="201" t="s">
        <v>1090</v>
      </c>
      <c r="D283" s="199" t="s">
        <v>9</v>
      </c>
      <c r="E283" s="189" t="s">
        <v>334</v>
      </c>
      <c r="F283" s="198" t="s">
        <v>135</v>
      </c>
      <c r="G283" s="219" t="str">
        <f>""</f>
        <v/>
      </c>
      <c r="H283" s="8"/>
      <c r="I283" s="8"/>
      <c r="J283" s="8" t="s">
        <v>927</v>
      </c>
      <c r="K283" s="11"/>
      <c r="L283" s="11" t="s">
        <v>921</v>
      </c>
      <c r="M283" s="53"/>
      <c r="N283" s="53"/>
      <c r="O283" s="9"/>
      <c r="P283" s="160" t="s">
        <v>1436</v>
      </c>
      <c r="Q283" s="121" t="str">
        <f>""</f>
        <v/>
      </c>
      <c r="R283" s="55"/>
      <c r="S283" s="57"/>
      <c r="T283" s="147" t="str">
        <f>IF(MAX((AA283,AD283,AG283,AJ283,AM283,AP283))=AA283,"CDU",IF(MAX(AA283,AD283,AG283,AJ283,AM283,AP283)=AD283,"SPD",IF(MAX(AA283,AD283,AG283,AJ283,AM283,AP283)=AG283,"AfD",IF(MAX(AA283,AD283,AG283,AJ283,AM283,AP283)=AJ283,"Linke",IF(MAX(AA283,AD283,AG283,AJ283,AM283,AP283)=AM283,"Grüne","FDP")))))</f>
        <v>SPD</v>
      </c>
      <c r="U283" s="148" t="str">
        <f>IF(LARGE((AA283,AD283,AG283,AJ283,AM283,AP283),2)=AA283,"CDU",IF(LARGE((AA283,AD283,AG283,AJ283,AM283,AP283),2)=AD283,"SPD",IF(LARGE((AA283,AD283,AG283,AJ283,AM283,AP283),2)=AG283,"AfD",IF(LARGE((AA283,AD283,AG283,AJ283,AM283,AP283),2)=AJ283,"Linke",IF(LARGE((AA283,AD283,AG283,AJ283,AM283,AP283),2)=AM283,"Grüne","FDP")))))</f>
        <v>CDU</v>
      </c>
      <c r="V283" s="148" t="str">
        <f>IF(LARGE((AA283,AD283,AG283,AJ283,AM283,AP283),3)=AA283,"CDU",IF(LARGE((AA283,AD283,AG283,AJ283,AM283,AP283),3)=AD283,"SPD",IF(LARGE((AA283,AD283,AG283,AJ283,AM283,AP283),3)=AG283,"AfD",IF(LARGE((AA283,AD283,AG283,AJ283,AM283,AP283),3)=AJ283,"Linke",IF(LARGE((AA283,AD283,AG283,AJ283,AM283,AP283),3)=AM283,"Grüne","FDP")))))</f>
        <v>Grüne</v>
      </c>
      <c r="W283" s="148" t="str">
        <f>IF(LARGE((AA283,AD283,AG283,AJ283,AM283,AP283),4)=AA283,"CDU",IF(LARGE((AA283,AD283,AG283,AJ283,AM283,AP283),4)=AD283,"SPD",IF(LARGE((AA283,AD283,AG283,AJ283,AM283,AP283),4)=AG283,"AfD",IF(LARGE((AA283,AD283,AG283,AJ283,AM283,AP283),4)=AJ283,"Linke",IF(LARGE((AA283,AD283,AG283,AJ283,AM283,AP283),4)=AM283,"Grüne","FDP")))))</f>
        <v>FDP</v>
      </c>
      <c r="X283" s="148">
        <f>(LARGE((AA283,AD283,AG283,AJ283,AM283,AP283),1))-(LARGE((AA283,AD283,AG283,AJ283,AM283,AP283),2))</f>
        <v>0.12361478050016289</v>
      </c>
      <c r="Y283" s="148">
        <f>(LARGE((AA283,AD283,AG283,AJ283,AM283,AP283),1))-(LARGE((AA283,AD283,AG283,AJ283,AM283,AP283),3))</f>
        <v>0.22164235822083894</v>
      </c>
      <c r="Z283" s="234">
        <f>(LARGE((AA283,AD283,AG283,AJ283,AM283,AP283),1))-(LARGE((AA283,AD283,AG283,AJ283,AM283,AP283),4))</f>
        <v>0.27710904418949733</v>
      </c>
      <c r="AA283" s="236">
        <v>0.23951358980854837</v>
      </c>
      <c r="AB283" s="94">
        <v>0.23593503091875978</v>
      </c>
      <c r="AC283" s="95">
        <f>IF(Tabelle1[[#This Row],[CDU ES 2021]]="","",Tabelle1[[#This Row],[CDU ES 2021]]/Tabelle1[[#This Row],[CDU ZS 2021]])</f>
        <v>1.0151675606452049</v>
      </c>
      <c r="AD283" s="97">
        <v>0.36312837030871126</v>
      </c>
      <c r="AE283" s="97">
        <v>0.33252278319347134</v>
      </c>
      <c r="AF283" s="96">
        <f>IF(Tabelle1[[#This Row],[SPD ES 2021]]="","",Tabelle1[[#This Row],[SPD ES 2021]]/Tabelle1[[#This Row],[SPD ZS 2021]])</f>
        <v>1.0920405718408555</v>
      </c>
      <c r="AG283" s="99">
        <v>8.4716441677825632E-2</v>
      </c>
      <c r="AH283" s="99">
        <v>8.0345481964658086E-2</v>
      </c>
      <c r="AI283" s="98">
        <f>IF(Tabelle1[[#This Row],[AfD ES 2021]]="","",Tabelle1[[#This Row],[AfD ES 2021]]/Tabelle1[[#This Row],[AfD ZS 2021]])</f>
        <v>1.0544020597834016</v>
      </c>
      <c r="AJ283" s="100">
        <v>2.6513698382251819E-2</v>
      </c>
      <c r="AK283" s="100">
        <v>3.2426815981066316E-2</v>
      </c>
      <c r="AL283" s="101">
        <f>IF(Tabelle1[[#This Row],[Linke ES 2021]]="","",Tabelle1[[#This Row],[Linke ES 2021]]/Tabelle1[[#This Row],[Linke ZS 2021]])</f>
        <v>0.81764729530438307</v>
      </c>
      <c r="AM283" s="103">
        <v>0.14148601208787231</v>
      </c>
      <c r="AN283" s="103">
        <v>0.14598561213371913</v>
      </c>
      <c r="AO283" s="102">
        <f>IF(Tabelle1[[#This Row],[Grüne ES 2021]]="","",Tabelle1[[#This Row],[Grüne ES 2021]]/Tabelle1[[#This Row],[Grüne ZS 2021]])</f>
        <v>0.96917778416598133</v>
      </c>
      <c r="AP283" s="104">
        <v>8.6019326119213924E-2</v>
      </c>
      <c r="AQ283" s="105">
        <v>0.10959022721861042</v>
      </c>
      <c r="AR283" s="215">
        <f>IF(Tabelle1[[#This Row],[FDP ES 2021]]="","",Tabelle1[[#This Row],[FDP ES 2021]]/Tabelle1[[#This Row],[FDP ZS 2021]])</f>
        <v>0.78491785538159986</v>
      </c>
      <c r="AS283" s="214">
        <v>2186.4</v>
      </c>
      <c r="AT283" s="186">
        <v>37802</v>
      </c>
      <c r="AU283" s="186">
        <v>22330</v>
      </c>
      <c r="AV283" s="186">
        <v>9.8000000000000007</v>
      </c>
      <c r="AW283" s="186">
        <v>536.5</v>
      </c>
      <c r="AX283" s="186">
        <v>7.2</v>
      </c>
      <c r="AY283" s="187">
        <v>12.6</v>
      </c>
      <c r="AZ283" s="114" t="s">
        <v>1662</v>
      </c>
      <c r="BA283" s="6"/>
      <c r="BB283" s="6"/>
      <c r="BC283" s="6"/>
      <c r="BD283" s="6"/>
      <c r="BE283" s="6"/>
      <c r="BF283" s="6"/>
      <c r="BG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</row>
    <row r="284" spans="1:84" ht="16.5" customHeight="1">
      <c r="A284" s="90">
        <f>SUBTOTAL(103,$B$2:$B284)</f>
        <v>283</v>
      </c>
      <c r="B284" s="48" t="s">
        <v>669</v>
      </c>
      <c r="C284" s="206" t="s">
        <v>782</v>
      </c>
      <c r="D284" s="199" t="s">
        <v>9</v>
      </c>
      <c r="E284" s="190" t="s">
        <v>335</v>
      </c>
      <c r="F284" s="198" t="s">
        <v>136</v>
      </c>
      <c r="G284" s="219" t="str">
        <f>""</f>
        <v/>
      </c>
      <c r="H284" s="8"/>
      <c r="I284" s="8"/>
      <c r="J284" s="8" t="s">
        <v>924</v>
      </c>
      <c r="K284" s="8"/>
      <c r="L284" s="8" t="s">
        <v>922</v>
      </c>
      <c r="M284" s="53"/>
      <c r="N284" s="53"/>
      <c r="O284" s="9"/>
      <c r="P284" s="169" t="s">
        <v>1436</v>
      </c>
      <c r="Q284" s="121" t="str">
        <f>""</f>
        <v/>
      </c>
      <c r="R284" s="65" t="s">
        <v>631</v>
      </c>
      <c r="S284" s="57"/>
      <c r="T284" s="147" t="str">
        <f>IF(MAX((AA284,AD284,AG284,AJ284,AM284,AP284))=AA284,"CDU",IF(MAX(AA284,AD284,AG284,AJ284,AM284,AP284)=AD284,"SPD",IF(MAX(AA284,AD284,AG284,AJ284,AM284,AP284)=AG284,"AfD",IF(MAX(AA284,AD284,AG284,AJ284,AM284,AP284)=AJ284,"Linke",IF(MAX(AA284,AD284,AG284,AJ284,AM284,AP284)=AM284,"Grüne","FDP")))))</f>
        <v>SPD</v>
      </c>
      <c r="U284" s="148" t="str">
        <f>IF(LARGE((AA284,AD284,AG284,AJ284,AM284,AP284),2)=AA284,"CDU",IF(LARGE((AA284,AD284,AG284,AJ284,AM284,AP284),2)=AD284,"SPD",IF(LARGE((AA284,AD284,AG284,AJ284,AM284,AP284),2)=AG284,"AfD",IF(LARGE((AA284,AD284,AG284,AJ284,AM284,AP284),2)=AJ284,"Linke",IF(LARGE((AA284,AD284,AG284,AJ284,AM284,AP284),2)=AM284,"Grüne","FDP")))))</f>
        <v>CDU</v>
      </c>
      <c r="V284" s="148" t="str">
        <f>IF(LARGE((AA284,AD284,AG284,AJ284,AM284,AP284),3)=AA284,"CDU",IF(LARGE((AA284,AD284,AG284,AJ284,AM284,AP284),3)=AD284,"SPD",IF(LARGE((AA284,AD284,AG284,AJ284,AM284,AP284),3)=AG284,"AfD",IF(LARGE((AA284,AD284,AG284,AJ284,AM284,AP284),3)=AJ284,"Linke",IF(LARGE((AA284,AD284,AG284,AJ284,AM284,AP284),3)=AM284,"Grüne","FDP")))))</f>
        <v>Grüne</v>
      </c>
      <c r="W284" s="148" t="str">
        <f>IF(LARGE((AA284,AD284,AG284,AJ284,AM284,AP284),4)=AA284,"CDU",IF(LARGE((AA284,AD284,AG284,AJ284,AM284,AP284),4)=AD284,"SPD",IF(LARGE((AA284,AD284,AG284,AJ284,AM284,AP284),4)=AG284,"AfD",IF(LARGE((AA284,AD284,AG284,AJ284,AM284,AP284),4)=AJ284,"Linke",IF(LARGE((AA284,AD284,AG284,AJ284,AM284,AP284),4)=AM284,"Grüne","FDP")))))</f>
        <v>AfD</v>
      </c>
      <c r="X284" s="148">
        <f>(LARGE((AA284,AD284,AG284,AJ284,AM284,AP284),1))-(LARGE((AA284,AD284,AG284,AJ284,AM284,AP284),2))</f>
        <v>0.15043474922743238</v>
      </c>
      <c r="Y284" s="148">
        <f>(LARGE((AA284,AD284,AG284,AJ284,AM284,AP284),1))-(LARGE((AA284,AD284,AG284,AJ284,AM284,AP284),3))</f>
        <v>0.25684754025988982</v>
      </c>
      <c r="Z284" s="234">
        <f>(LARGE((AA284,AD284,AG284,AJ284,AM284,AP284),1))-(LARGE((AA284,AD284,AG284,AJ284,AM284,AP284),4))</f>
        <v>0.26291291579492887</v>
      </c>
      <c r="AA284" s="236">
        <v>0.22778748152555711</v>
      </c>
      <c r="AB284" s="94">
        <v>0.20150561733183922</v>
      </c>
      <c r="AC284" s="95">
        <f>IF(Tabelle1[[#This Row],[CDU ES 2021]]="","",Tabelle1[[#This Row],[CDU ES 2021]]/Tabelle1[[#This Row],[CDU ZS 2021]])</f>
        <v>1.1304274518086359</v>
      </c>
      <c r="AD284" s="97">
        <v>0.3782222307529895</v>
      </c>
      <c r="AE284" s="97">
        <v>0.33869685563505064</v>
      </c>
      <c r="AF284" s="96">
        <f>IF(Tabelle1[[#This Row],[SPD ES 2021]]="","",Tabelle1[[#This Row],[SPD ES 2021]]/Tabelle1[[#This Row],[SPD ZS 2021]])</f>
        <v>1.1166983822268721</v>
      </c>
      <c r="AG284" s="99">
        <v>0.11530931495806061</v>
      </c>
      <c r="AH284" s="99">
        <v>0.11034489363943721</v>
      </c>
      <c r="AI284" s="98">
        <f>IF(Tabelle1[[#This Row],[AfD ES 2021]]="","",Tabelle1[[#This Row],[AfD ES 2021]]/Tabelle1[[#This Row],[AfD ZS 2021]])</f>
        <v>1.044990041268653</v>
      </c>
      <c r="AJ284" s="100">
        <v>4.1507514539626478E-2</v>
      </c>
      <c r="AK284" s="100">
        <v>4.3339175741554846E-2</v>
      </c>
      <c r="AL284" s="101">
        <f>IF(Tabelle1[[#This Row],[Linke ES 2021]]="","",Tabelle1[[#This Row],[Linke ES 2021]]/Tabelle1[[#This Row],[Linke ZS 2021]])</f>
        <v>0.95773659349565987</v>
      </c>
      <c r="AM284" s="103">
        <v>0.12137469049309968</v>
      </c>
      <c r="AN284" s="103">
        <v>0.13381030370945032</v>
      </c>
      <c r="AO284" s="102">
        <f>IF(Tabelle1[[#This Row],[Grüne ES 2021]]="","",Tabelle1[[#This Row],[Grüne ES 2021]]/Tabelle1[[#This Row],[Grüne ZS 2021]])</f>
        <v>0.90706535392556331</v>
      </c>
      <c r="AP284" s="104">
        <v>6.694946160195013E-2</v>
      </c>
      <c r="AQ284" s="105">
        <v>9.1285234031549006E-2</v>
      </c>
      <c r="AR284" s="215">
        <f>IF(Tabelle1[[#This Row],[FDP ES 2021]]="","",Tabelle1[[#This Row],[FDP ES 2021]]/Tabelle1[[#This Row],[FDP ZS 2021]])</f>
        <v>0.73340954111824685</v>
      </c>
      <c r="AS284" s="214">
        <v>3642.6</v>
      </c>
      <c r="AT284" s="186">
        <v>43365</v>
      </c>
      <c r="AU284" s="186">
        <v>20626</v>
      </c>
      <c r="AV284" s="186">
        <v>11.5</v>
      </c>
      <c r="AW284" s="186">
        <v>501.1</v>
      </c>
      <c r="AX284" s="186">
        <v>7.7</v>
      </c>
      <c r="AY284" s="187">
        <v>11.7</v>
      </c>
      <c r="AZ284" s="114" t="s">
        <v>1819</v>
      </c>
      <c r="BA284" s="6"/>
      <c r="BB284" s="6"/>
      <c r="BC284" s="6"/>
      <c r="BD284" s="6"/>
      <c r="BE284" s="6"/>
      <c r="BF284" s="6"/>
      <c r="BG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</row>
    <row r="285" spans="1:84" ht="16.5" customHeight="1">
      <c r="A285" s="90">
        <f>SUBTOTAL(103,$B$2:$B285)</f>
        <v>284</v>
      </c>
      <c r="B285" s="44" t="s">
        <v>697</v>
      </c>
      <c r="C285" s="201" t="s">
        <v>783</v>
      </c>
      <c r="D285" s="200" t="s">
        <v>9</v>
      </c>
      <c r="E285" s="188" t="s">
        <v>336</v>
      </c>
      <c r="F285" s="222" t="s">
        <v>137</v>
      </c>
      <c r="G285" s="219" t="str">
        <f>""</f>
        <v/>
      </c>
      <c r="H285" s="12" t="s">
        <v>2187</v>
      </c>
      <c r="I285" s="10"/>
      <c r="J285" s="8" t="s">
        <v>924</v>
      </c>
      <c r="K285" s="10"/>
      <c r="L285" s="10" t="s">
        <v>922</v>
      </c>
      <c r="M285" s="67"/>
      <c r="N285" s="67"/>
      <c r="O285" s="59"/>
      <c r="P285" s="159" t="s">
        <v>1436</v>
      </c>
      <c r="Q285" s="121" t="str">
        <f>""</f>
        <v/>
      </c>
      <c r="R285" s="60"/>
      <c r="S285" s="61"/>
      <c r="T285" s="147" t="str">
        <f>IF(MAX((AA285,AD285,AG285,AJ285,AM285,AP285))=AA285,"CDU",IF(MAX(AA285,AD285,AG285,AJ285,AM285,AP285)=AD285,"SPD",IF(MAX(AA285,AD285,AG285,AJ285,AM285,AP285)=AG285,"AfD",IF(MAX(AA285,AD285,AG285,AJ285,AM285,AP285)=AJ285,"Linke",IF(MAX(AA285,AD285,AG285,AJ285,AM285,AP285)=AM285,"Grüne","FDP")))))</f>
        <v>CDU</v>
      </c>
      <c r="U285" s="148" t="str">
        <f>IF(LARGE((AA285,AD285,AG285,AJ285,AM285,AP285),2)=AA285,"CDU",IF(LARGE((AA285,AD285,AG285,AJ285,AM285,AP285),2)=AD285,"SPD",IF(LARGE((AA285,AD285,AG285,AJ285,AM285,AP285),2)=AG285,"AfD",IF(LARGE((AA285,AD285,AG285,AJ285,AM285,AP285),2)=AJ285,"Linke",IF(LARGE((AA285,AD285,AG285,AJ285,AM285,AP285),2)=AM285,"Grüne","FDP")))))</f>
        <v>SPD</v>
      </c>
      <c r="V285" s="148" t="str">
        <f>IF(LARGE((AA285,AD285,AG285,AJ285,AM285,AP285),3)=AA285,"CDU",IF(LARGE((AA285,AD285,AG285,AJ285,AM285,AP285),3)=AD285,"SPD",IF(LARGE((AA285,AD285,AG285,AJ285,AM285,AP285),3)=AG285,"AfD",IF(LARGE((AA285,AD285,AG285,AJ285,AM285,AP285),3)=AJ285,"Linke",IF(LARGE((AA285,AD285,AG285,AJ285,AM285,AP285),3)=AM285,"Grüne","FDP")))))</f>
        <v>Grüne</v>
      </c>
      <c r="W285" s="148" t="str">
        <f>IF(LARGE((AA285,AD285,AG285,AJ285,AM285,AP285),4)=AA285,"CDU",IF(LARGE((AA285,AD285,AG285,AJ285,AM285,AP285),4)=AD285,"SPD",IF(LARGE((AA285,AD285,AG285,AJ285,AM285,AP285),4)=AG285,"AfD",IF(LARGE((AA285,AD285,AG285,AJ285,AM285,AP285),4)=AJ285,"Linke",IF(LARGE((AA285,AD285,AG285,AJ285,AM285,AP285),4)=AM285,"Grüne","FDP")))))</f>
        <v>FDP</v>
      </c>
      <c r="X285" s="149">
        <f>(LARGE((AA285,AD285,AG285,AJ285,AM285,AP285),1))-(LARGE((AA285,AD285,AG285,AJ285,AM285,AP285),2))</f>
        <v>6.7370445250811151E-3</v>
      </c>
      <c r="Y285" s="148">
        <f>(LARGE((AA285,AD285,AG285,AJ285,AM285,AP285),1))-(LARGE((AA285,AD285,AG285,AJ285,AM285,AP285),3))</f>
        <v>0.11781595948553475</v>
      </c>
      <c r="Z285" s="234">
        <f>(LARGE((AA285,AD285,AG285,AJ285,AM285,AP285),1))-(LARGE((AA285,AD285,AG285,AJ285,AM285,AP285),4))</f>
        <v>0.23552654975073589</v>
      </c>
      <c r="AA285" s="236">
        <v>0.30711834939116345</v>
      </c>
      <c r="AB285" s="94">
        <v>0.24366874256064922</v>
      </c>
      <c r="AC285" s="95">
        <f>IF(Tabelle1[[#This Row],[CDU ES 2021]]="","",Tabelle1[[#This Row],[CDU ES 2021]]/Tabelle1[[#This Row],[CDU ZS 2021]])</f>
        <v>1.2603928848802657</v>
      </c>
      <c r="AD285" s="97">
        <v>0.30038130486608233</v>
      </c>
      <c r="AE285" s="97">
        <v>0.280337754746388</v>
      </c>
      <c r="AF285" s="96">
        <f>IF(Tabelle1[[#This Row],[SPD ES 2021]]="","",Tabelle1[[#This Row],[SPD ES 2021]]/Tabelle1[[#This Row],[SPD ZS 2021]])</f>
        <v>1.0714978620622364</v>
      </c>
      <c r="AG285" s="99">
        <v>5.4166364827754256E-2</v>
      </c>
      <c r="AH285" s="99">
        <v>5.5227109816326128E-2</v>
      </c>
      <c r="AI285" s="98">
        <f>IF(Tabelle1[[#This Row],[AfD ES 2021]]="","",Tabelle1[[#This Row],[AfD ES 2021]]/Tabelle1[[#This Row],[AfD ZS 2021]])</f>
        <v>0.98079303819990415</v>
      </c>
      <c r="AJ285" s="100">
        <v>3.3125448642383454E-2</v>
      </c>
      <c r="AK285" s="100">
        <v>4.0226748124132759E-2</v>
      </c>
      <c r="AL285" s="101">
        <f>IF(Tabelle1[[#This Row],[Linke ES 2021]]="","",Tabelle1[[#This Row],[Linke ES 2021]]/Tabelle1[[#This Row],[Linke ZS 2021]])</f>
        <v>0.82346821920986679</v>
      </c>
      <c r="AM285" s="103">
        <v>0.1893023899056287</v>
      </c>
      <c r="AN285" s="103">
        <v>0.20231088430453167</v>
      </c>
      <c r="AO285" s="102">
        <f>IF(Tabelle1[[#This Row],[Grüne ES 2021]]="","",Tabelle1[[#This Row],[Grüne ES 2021]]/Tabelle1[[#This Row],[Grüne ZS 2021]])</f>
        <v>0.93570047185735328</v>
      </c>
      <c r="AP285" s="104">
        <v>7.1591799640427542E-2</v>
      </c>
      <c r="AQ285" s="105">
        <v>0.11833910944805771</v>
      </c>
      <c r="AR285" s="215">
        <f>IF(Tabelle1[[#This Row],[FDP ES 2021]]="","",Tabelle1[[#This Row],[FDP ES 2021]]/Tabelle1[[#This Row],[FDP ZS 2021]])</f>
        <v>0.60497159370504772</v>
      </c>
      <c r="AS285" s="214">
        <v>2147.1</v>
      </c>
      <c r="AT285" s="186">
        <v>43365</v>
      </c>
      <c r="AU285" s="186">
        <v>20626</v>
      </c>
      <c r="AV285" s="186">
        <v>11.5</v>
      </c>
      <c r="AW285" s="186">
        <v>501.1</v>
      </c>
      <c r="AX285" s="186">
        <v>7.7</v>
      </c>
      <c r="AY285" s="187">
        <v>11.7</v>
      </c>
      <c r="AZ285" s="114" t="s">
        <v>1817</v>
      </c>
      <c r="BA285" s="6"/>
      <c r="BB285" s="6"/>
      <c r="BC285" s="6"/>
      <c r="BD285" s="6"/>
      <c r="BE285" s="6"/>
      <c r="BF285" s="6"/>
      <c r="BG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</row>
    <row r="286" spans="1:84" ht="16.5" customHeight="1">
      <c r="A286" s="90">
        <f>SUBTOTAL(103,$B$2:$B286)</f>
        <v>285</v>
      </c>
      <c r="B286" s="47" t="s">
        <v>751</v>
      </c>
      <c r="C286" s="205" t="s">
        <v>1092</v>
      </c>
      <c r="D286" s="199" t="s">
        <v>9</v>
      </c>
      <c r="E286" s="189" t="s">
        <v>336</v>
      </c>
      <c r="F286" s="222" t="s">
        <v>137</v>
      </c>
      <c r="G286" s="219" t="str">
        <f>""</f>
        <v/>
      </c>
      <c r="H286" s="8"/>
      <c r="I286" s="8"/>
      <c r="J286" s="8" t="s">
        <v>927</v>
      </c>
      <c r="K286" s="11"/>
      <c r="L286" s="8" t="s">
        <v>922</v>
      </c>
      <c r="M286" s="53"/>
      <c r="N286" s="53"/>
      <c r="O286" s="9"/>
      <c r="P286" s="174" t="s">
        <v>1436</v>
      </c>
      <c r="Q286" s="121" t="str">
        <f>""</f>
        <v/>
      </c>
      <c r="R286" s="55"/>
      <c r="S286" s="57"/>
      <c r="T286" s="147" t="str">
        <f>IF(MAX((AA286,AD286,AG286,AJ286,AM286,AP286))=AA286,"CDU",IF(MAX(AA286,AD286,AG286,AJ286,AM286,AP286)=AD286,"SPD",IF(MAX(AA286,AD286,AG286,AJ286,AM286,AP286)=AG286,"AfD",IF(MAX(AA286,AD286,AG286,AJ286,AM286,AP286)=AJ286,"Linke",IF(MAX(AA286,AD286,AG286,AJ286,AM286,AP286)=AM286,"Grüne","FDP")))))</f>
        <v>CDU</v>
      </c>
      <c r="U286" s="148" t="str">
        <f>IF(LARGE((AA286,AD286,AG286,AJ286,AM286,AP286),2)=AA286,"CDU",IF(LARGE((AA286,AD286,AG286,AJ286,AM286,AP286),2)=AD286,"SPD",IF(LARGE((AA286,AD286,AG286,AJ286,AM286,AP286),2)=AG286,"AfD",IF(LARGE((AA286,AD286,AG286,AJ286,AM286,AP286),2)=AJ286,"Linke",IF(LARGE((AA286,AD286,AG286,AJ286,AM286,AP286),2)=AM286,"Grüne","FDP")))))</f>
        <v>SPD</v>
      </c>
      <c r="V286" s="148" t="str">
        <f>IF(LARGE((AA286,AD286,AG286,AJ286,AM286,AP286),3)=AA286,"CDU",IF(LARGE((AA286,AD286,AG286,AJ286,AM286,AP286),3)=AD286,"SPD",IF(LARGE((AA286,AD286,AG286,AJ286,AM286,AP286),3)=AG286,"AfD",IF(LARGE((AA286,AD286,AG286,AJ286,AM286,AP286),3)=AJ286,"Linke",IF(LARGE((AA286,AD286,AG286,AJ286,AM286,AP286),3)=AM286,"Grüne","FDP")))))</f>
        <v>Grüne</v>
      </c>
      <c r="W286" s="148" t="str">
        <f>IF(LARGE((AA286,AD286,AG286,AJ286,AM286,AP286),4)=AA286,"CDU",IF(LARGE((AA286,AD286,AG286,AJ286,AM286,AP286),4)=AD286,"SPD",IF(LARGE((AA286,AD286,AG286,AJ286,AM286,AP286),4)=AG286,"AfD",IF(LARGE((AA286,AD286,AG286,AJ286,AM286,AP286),4)=AJ286,"Linke",IF(LARGE((AA286,AD286,AG286,AJ286,AM286,AP286),4)=AM286,"Grüne","FDP")))))</f>
        <v>FDP</v>
      </c>
      <c r="X286" s="149">
        <f>(LARGE((AA286,AD286,AG286,AJ286,AM286,AP286),1))-(LARGE((AA286,AD286,AG286,AJ286,AM286,AP286),2))</f>
        <v>6.7370445250811151E-3</v>
      </c>
      <c r="Y286" s="148">
        <f>(LARGE((AA286,AD286,AG286,AJ286,AM286,AP286),1))-(LARGE((AA286,AD286,AG286,AJ286,AM286,AP286),3))</f>
        <v>0.11781595948553475</v>
      </c>
      <c r="Z286" s="234">
        <f>(LARGE((AA286,AD286,AG286,AJ286,AM286,AP286),1))-(LARGE((AA286,AD286,AG286,AJ286,AM286,AP286),4))</f>
        <v>0.23552654975073589</v>
      </c>
      <c r="AA286" s="236">
        <v>0.30711834939116345</v>
      </c>
      <c r="AB286" s="94">
        <v>0.24366874256064922</v>
      </c>
      <c r="AC286" s="95">
        <f>IF(Tabelle1[[#This Row],[CDU ES 2021]]="","",Tabelle1[[#This Row],[CDU ES 2021]]/Tabelle1[[#This Row],[CDU ZS 2021]])</f>
        <v>1.2603928848802657</v>
      </c>
      <c r="AD286" s="97">
        <v>0.30038130486608233</v>
      </c>
      <c r="AE286" s="97">
        <v>0.280337754746388</v>
      </c>
      <c r="AF286" s="96">
        <f>IF(Tabelle1[[#This Row],[SPD ES 2021]]="","",Tabelle1[[#This Row],[SPD ES 2021]]/Tabelle1[[#This Row],[SPD ZS 2021]])</f>
        <v>1.0714978620622364</v>
      </c>
      <c r="AG286" s="99">
        <v>5.4166364827754256E-2</v>
      </c>
      <c r="AH286" s="99">
        <v>5.5227109816326128E-2</v>
      </c>
      <c r="AI286" s="98">
        <f>IF(Tabelle1[[#This Row],[AfD ES 2021]]="","",Tabelle1[[#This Row],[AfD ES 2021]]/Tabelle1[[#This Row],[AfD ZS 2021]])</f>
        <v>0.98079303819990415</v>
      </c>
      <c r="AJ286" s="100">
        <v>3.3125448642383454E-2</v>
      </c>
      <c r="AK286" s="100">
        <v>4.0226748124132759E-2</v>
      </c>
      <c r="AL286" s="101">
        <f>IF(Tabelle1[[#This Row],[Linke ES 2021]]="","",Tabelle1[[#This Row],[Linke ES 2021]]/Tabelle1[[#This Row],[Linke ZS 2021]])</f>
        <v>0.82346821920986679</v>
      </c>
      <c r="AM286" s="103">
        <v>0.1893023899056287</v>
      </c>
      <c r="AN286" s="103">
        <v>0.20231088430453167</v>
      </c>
      <c r="AO286" s="102">
        <f>IF(Tabelle1[[#This Row],[Grüne ES 2021]]="","",Tabelle1[[#This Row],[Grüne ES 2021]]/Tabelle1[[#This Row],[Grüne ZS 2021]])</f>
        <v>0.93570047185735328</v>
      </c>
      <c r="AP286" s="104">
        <v>7.1591799640427542E-2</v>
      </c>
      <c r="AQ286" s="105">
        <v>0.11833910944805771</v>
      </c>
      <c r="AR286" s="215">
        <f>IF(Tabelle1[[#This Row],[FDP ES 2021]]="","",Tabelle1[[#This Row],[FDP ES 2021]]/Tabelle1[[#This Row],[FDP ZS 2021]])</f>
        <v>0.60497159370504772</v>
      </c>
      <c r="AS286" s="214">
        <v>2147.1</v>
      </c>
      <c r="AT286" s="186">
        <v>43365</v>
      </c>
      <c r="AU286" s="186">
        <v>20626</v>
      </c>
      <c r="AV286" s="186">
        <v>11.5</v>
      </c>
      <c r="AW286" s="186">
        <v>501.1</v>
      </c>
      <c r="AX286" s="186">
        <v>7.7</v>
      </c>
      <c r="AY286" s="187">
        <v>11.7</v>
      </c>
      <c r="AZ286" s="114" t="s">
        <v>1870</v>
      </c>
      <c r="BA286" s="6"/>
      <c r="BB286" s="6"/>
      <c r="BC286" s="6"/>
      <c r="BD286" s="6"/>
      <c r="BE286" s="6"/>
      <c r="BF286" s="6"/>
      <c r="BG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</row>
    <row r="287" spans="1:84" ht="16.5" customHeight="1">
      <c r="A287" s="90">
        <f>SUBTOTAL(103,$B$2:$B287)</f>
        <v>286</v>
      </c>
      <c r="B287" s="45" t="s">
        <v>932</v>
      </c>
      <c r="C287" s="203" t="s">
        <v>1091</v>
      </c>
      <c r="D287" s="199" t="s">
        <v>9</v>
      </c>
      <c r="E287" s="189" t="s">
        <v>336</v>
      </c>
      <c r="F287" s="222" t="s">
        <v>137</v>
      </c>
      <c r="G287" s="219" t="str">
        <f>""</f>
        <v/>
      </c>
      <c r="H287" s="8"/>
      <c r="I287" s="8"/>
      <c r="J287" s="8" t="s">
        <v>927</v>
      </c>
      <c r="K287" s="11"/>
      <c r="L287" s="8" t="s">
        <v>922</v>
      </c>
      <c r="M287" s="53"/>
      <c r="N287" s="53"/>
      <c r="O287" s="9"/>
      <c r="P287" s="156" t="s">
        <v>1436</v>
      </c>
      <c r="Q287" s="121" t="str">
        <f>""</f>
        <v/>
      </c>
      <c r="R287" s="58" t="s">
        <v>631</v>
      </c>
      <c r="S287" s="57"/>
      <c r="T287" s="147" t="str">
        <f>IF(MAX((AA287,AD287,AG287,AJ287,AM287,AP287))=AA287,"CDU",IF(MAX(AA287,AD287,AG287,AJ287,AM287,AP287)=AD287,"SPD",IF(MAX(AA287,AD287,AG287,AJ287,AM287,AP287)=AG287,"AfD",IF(MAX(AA287,AD287,AG287,AJ287,AM287,AP287)=AJ287,"Linke",IF(MAX(AA287,AD287,AG287,AJ287,AM287,AP287)=AM287,"Grüne","FDP")))))</f>
        <v>CDU</v>
      </c>
      <c r="U287" s="148" t="str">
        <f>IF(LARGE((AA287,AD287,AG287,AJ287,AM287,AP287),2)=AA287,"CDU",IF(LARGE((AA287,AD287,AG287,AJ287,AM287,AP287),2)=AD287,"SPD",IF(LARGE((AA287,AD287,AG287,AJ287,AM287,AP287),2)=AG287,"AfD",IF(LARGE((AA287,AD287,AG287,AJ287,AM287,AP287),2)=AJ287,"Linke",IF(LARGE((AA287,AD287,AG287,AJ287,AM287,AP287),2)=AM287,"Grüne","FDP")))))</f>
        <v>SPD</v>
      </c>
      <c r="V287" s="148" t="str">
        <f>IF(LARGE((AA287,AD287,AG287,AJ287,AM287,AP287),3)=AA287,"CDU",IF(LARGE((AA287,AD287,AG287,AJ287,AM287,AP287),3)=AD287,"SPD",IF(LARGE((AA287,AD287,AG287,AJ287,AM287,AP287),3)=AG287,"AfD",IF(LARGE((AA287,AD287,AG287,AJ287,AM287,AP287),3)=AJ287,"Linke",IF(LARGE((AA287,AD287,AG287,AJ287,AM287,AP287),3)=AM287,"Grüne","FDP")))))</f>
        <v>Grüne</v>
      </c>
      <c r="W287" s="148" t="str">
        <f>IF(LARGE((AA287,AD287,AG287,AJ287,AM287,AP287),4)=AA287,"CDU",IF(LARGE((AA287,AD287,AG287,AJ287,AM287,AP287),4)=AD287,"SPD",IF(LARGE((AA287,AD287,AG287,AJ287,AM287,AP287),4)=AG287,"AfD",IF(LARGE((AA287,AD287,AG287,AJ287,AM287,AP287),4)=AJ287,"Linke",IF(LARGE((AA287,AD287,AG287,AJ287,AM287,AP287),4)=AM287,"Grüne","FDP")))))</f>
        <v>FDP</v>
      </c>
      <c r="X287" s="149">
        <f>(LARGE((AA287,AD287,AG287,AJ287,AM287,AP287),1))-(LARGE((AA287,AD287,AG287,AJ287,AM287,AP287),2))</f>
        <v>6.7370445250811151E-3</v>
      </c>
      <c r="Y287" s="148">
        <f>(LARGE((AA287,AD287,AG287,AJ287,AM287,AP287),1))-(LARGE((AA287,AD287,AG287,AJ287,AM287,AP287),3))</f>
        <v>0.11781595948553475</v>
      </c>
      <c r="Z287" s="234">
        <f>(LARGE((AA287,AD287,AG287,AJ287,AM287,AP287),1))-(LARGE((AA287,AD287,AG287,AJ287,AM287,AP287),4))</f>
        <v>0.23552654975073589</v>
      </c>
      <c r="AA287" s="236">
        <v>0.30711834939116345</v>
      </c>
      <c r="AB287" s="94">
        <v>0.24366874256064922</v>
      </c>
      <c r="AC287" s="95">
        <f>IF(Tabelle1[[#This Row],[CDU ES 2021]]="","",Tabelle1[[#This Row],[CDU ES 2021]]/Tabelle1[[#This Row],[CDU ZS 2021]])</f>
        <v>1.2603928848802657</v>
      </c>
      <c r="AD287" s="97">
        <v>0.30038130486608233</v>
      </c>
      <c r="AE287" s="97">
        <v>0.280337754746388</v>
      </c>
      <c r="AF287" s="96">
        <f>IF(Tabelle1[[#This Row],[SPD ES 2021]]="","",Tabelle1[[#This Row],[SPD ES 2021]]/Tabelle1[[#This Row],[SPD ZS 2021]])</f>
        <v>1.0714978620622364</v>
      </c>
      <c r="AG287" s="99">
        <v>5.4166364827754256E-2</v>
      </c>
      <c r="AH287" s="99">
        <v>5.5227109816326128E-2</v>
      </c>
      <c r="AI287" s="98">
        <f>IF(Tabelle1[[#This Row],[AfD ES 2021]]="","",Tabelle1[[#This Row],[AfD ES 2021]]/Tabelle1[[#This Row],[AfD ZS 2021]])</f>
        <v>0.98079303819990415</v>
      </c>
      <c r="AJ287" s="100">
        <v>3.3125448642383454E-2</v>
      </c>
      <c r="AK287" s="100">
        <v>4.0226748124132759E-2</v>
      </c>
      <c r="AL287" s="101">
        <f>IF(Tabelle1[[#This Row],[Linke ES 2021]]="","",Tabelle1[[#This Row],[Linke ES 2021]]/Tabelle1[[#This Row],[Linke ZS 2021]])</f>
        <v>0.82346821920986679</v>
      </c>
      <c r="AM287" s="103">
        <v>0.1893023899056287</v>
      </c>
      <c r="AN287" s="103">
        <v>0.20231088430453167</v>
      </c>
      <c r="AO287" s="102">
        <f>IF(Tabelle1[[#This Row],[Grüne ES 2021]]="","",Tabelle1[[#This Row],[Grüne ES 2021]]/Tabelle1[[#This Row],[Grüne ZS 2021]])</f>
        <v>0.93570047185735328</v>
      </c>
      <c r="AP287" s="104">
        <v>7.1591799640427542E-2</v>
      </c>
      <c r="AQ287" s="105">
        <v>0.11833910944805771</v>
      </c>
      <c r="AR287" s="215">
        <f>IF(Tabelle1[[#This Row],[FDP ES 2021]]="","",Tabelle1[[#This Row],[FDP ES 2021]]/Tabelle1[[#This Row],[FDP ZS 2021]])</f>
        <v>0.60497159370504772</v>
      </c>
      <c r="AS287" s="214">
        <v>2147.1</v>
      </c>
      <c r="AT287" s="186">
        <v>43365</v>
      </c>
      <c r="AU287" s="186">
        <v>20626</v>
      </c>
      <c r="AV287" s="186">
        <v>11.5</v>
      </c>
      <c r="AW287" s="186">
        <v>501.1</v>
      </c>
      <c r="AX287" s="186">
        <v>7.7</v>
      </c>
      <c r="AY287" s="187">
        <v>11.7</v>
      </c>
      <c r="AZ287" s="114" t="s">
        <v>1785</v>
      </c>
      <c r="BA287" s="6"/>
      <c r="BB287" s="6"/>
      <c r="BC287" s="6"/>
      <c r="BD287" s="6"/>
      <c r="BE287" s="6"/>
      <c r="BF287" s="6"/>
      <c r="BG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</row>
    <row r="288" spans="1:84" ht="16.5" customHeight="1">
      <c r="A288" s="90">
        <f>SUBTOTAL(103,$B$2:$B288)</f>
        <v>287</v>
      </c>
      <c r="B288" s="44" t="s">
        <v>697</v>
      </c>
      <c r="C288" s="201" t="s">
        <v>1093</v>
      </c>
      <c r="D288" s="199" t="s">
        <v>9</v>
      </c>
      <c r="E288" s="189" t="s">
        <v>337</v>
      </c>
      <c r="F288" s="198" t="s">
        <v>138</v>
      </c>
      <c r="G288" s="219" t="str">
        <f>""</f>
        <v/>
      </c>
      <c r="H288" s="13" t="s">
        <v>2165</v>
      </c>
      <c r="I288" s="8"/>
      <c r="J288" s="8" t="s">
        <v>927</v>
      </c>
      <c r="K288" s="11"/>
      <c r="L288" s="11" t="s">
        <v>921</v>
      </c>
      <c r="M288" s="53"/>
      <c r="N288" s="53"/>
      <c r="O288" s="9"/>
      <c r="P288" s="54"/>
      <c r="Q288" s="121" t="str">
        <f>""</f>
        <v/>
      </c>
      <c r="R288" s="55"/>
      <c r="S288" s="57"/>
      <c r="T288" s="147" t="str">
        <f>IF(MAX((AA288,AD288,AG288,AJ288,AM288,AP288))=AA288,"CDU",IF(MAX(AA288,AD288,AG288,AJ288,AM288,AP288)=AD288,"SPD",IF(MAX(AA288,AD288,AG288,AJ288,AM288,AP288)=AG288,"AfD",IF(MAX(AA288,AD288,AG288,AJ288,AM288,AP288)=AJ288,"Linke",IF(MAX(AA288,AD288,AG288,AJ288,AM288,AP288)=AM288,"Grüne","FDP")))))</f>
        <v>SPD</v>
      </c>
      <c r="U288" s="148" t="str">
        <f>IF(LARGE((AA288,AD288,AG288,AJ288,AM288,AP288),2)=AA288,"CDU",IF(LARGE((AA288,AD288,AG288,AJ288,AM288,AP288),2)=AD288,"SPD",IF(LARGE((AA288,AD288,AG288,AJ288,AM288,AP288),2)=AG288,"AfD",IF(LARGE((AA288,AD288,AG288,AJ288,AM288,AP288),2)=AJ288,"Linke",IF(LARGE((AA288,AD288,AG288,AJ288,AM288,AP288),2)=AM288,"Grüne","FDP")))))</f>
        <v>CDU</v>
      </c>
      <c r="V288" s="148" t="str">
        <f>IF(LARGE((AA288,AD288,AG288,AJ288,AM288,AP288),3)=AA288,"CDU",IF(LARGE((AA288,AD288,AG288,AJ288,AM288,AP288),3)=AD288,"SPD",IF(LARGE((AA288,AD288,AG288,AJ288,AM288,AP288),3)=AG288,"AfD",IF(LARGE((AA288,AD288,AG288,AJ288,AM288,AP288),3)=AJ288,"Linke",IF(LARGE((AA288,AD288,AG288,AJ288,AM288,AP288),3)=AM288,"Grüne","FDP")))))</f>
        <v>Grüne</v>
      </c>
      <c r="W288" s="148" t="str">
        <f>IF(LARGE((AA288,AD288,AG288,AJ288,AM288,AP288),4)=AA288,"CDU",IF(LARGE((AA288,AD288,AG288,AJ288,AM288,AP288),4)=AD288,"SPD",IF(LARGE((AA288,AD288,AG288,AJ288,AM288,AP288),4)=AG288,"AfD",IF(LARGE((AA288,AD288,AG288,AJ288,AM288,AP288),4)=AJ288,"Linke",IF(LARGE((AA288,AD288,AG288,AJ288,AM288,AP288),4)=AM288,"Grüne","FDP")))))</f>
        <v>AfD</v>
      </c>
      <c r="X288" s="148">
        <f>(LARGE((AA288,AD288,AG288,AJ288,AM288,AP288),1))-(LARGE((AA288,AD288,AG288,AJ288,AM288,AP288),2))</f>
        <v>0.15426613231108788</v>
      </c>
      <c r="Y288" s="148">
        <f>(LARGE((AA288,AD288,AG288,AJ288,AM288,AP288),1))-(LARGE((AA288,AD288,AG288,AJ288,AM288,AP288),3))</f>
        <v>0.30371974543432984</v>
      </c>
      <c r="Z288" s="234">
        <f>(LARGE((AA288,AD288,AG288,AJ288,AM288,AP288),1))-(LARGE((AA288,AD288,AG288,AJ288,AM288,AP288),4))</f>
        <v>0.31820708767912109</v>
      </c>
      <c r="AA288" s="236">
        <v>0.25593474887777029</v>
      </c>
      <c r="AB288" s="94">
        <v>0.23180963582000547</v>
      </c>
      <c r="AC288" s="95">
        <f>IF(Tabelle1[[#This Row],[CDU ES 2021]]="","",Tabelle1[[#This Row],[CDU ES 2021]]/Tabelle1[[#This Row],[CDU ZS 2021]])</f>
        <v>1.1040729518098953</v>
      </c>
      <c r="AD288" s="97">
        <v>0.41020088118885817</v>
      </c>
      <c r="AE288" s="97">
        <v>0.35243545888998401</v>
      </c>
      <c r="AF288" s="96">
        <f>IF(Tabelle1[[#This Row],[SPD ES 2021]]="","",Tabelle1[[#This Row],[SPD ES 2021]]/Tabelle1[[#This Row],[SPD ZS 2021]])</f>
        <v>1.1639035484136862</v>
      </c>
      <c r="AG288" s="99">
        <v>9.1993793509737048E-2</v>
      </c>
      <c r="AH288" s="99">
        <v>9.0502497163255674E-2</v>
      </c>
      <c r="AI288" s="98">
        <f>IF(Tabelle1[[#This Row],[AfD ES 2021]]="","",Tabelle1[[#This Row],[AfD ES 2021]]/Tabelle1[[#This Row],[AfD ZS 2021]])</f>
        <v>1.0164779579925982</v>
      </c>
      <c r="AJ288" s="100">
        <v>2.9912295986524947E-2</v>
      </c>
      <c r="AK288" s="100">
        <v>3.5109369952872775E-2</v>
      </c>
      <c r="AL288" s="101">
        <f>IF(Tabelle1[[#This Row],[Linke ES 2021]]="","",Tabelle1[[#This Row],[Linke ES 2021]]/Tabelle1[[#This Row],[Linke ZS 2021]])</f>
        <v>0.85197473001298951</v>
      </c>
      <c r="AM288" s="103">
        <v>0.10648113575452833</v>
      </c>
      <c r="AN288" s="103">
        <v>0.12572782162882962</v>
      </c>
      <c r="AO288" s="102">
        <f>IF(Tabelle1[[#This Row],[Grüne ES 2021]]="","",Tabelle1[[#This Row],[Grüne ES 2021]]/Tabelle1[[#This Row],[Grüne ZS 2021]])</f>
        <v>0.84691784503257483</v>
      </c>
      <c r="AP288" s="104">
        <v>7.0370646951932889E-2</v>
      </c>
      <c r="AQ288" s="105">
        <v>9.9298475198157973E-2</v>
      </c>
      <c r="AR288" s="215">
        <f>IF(Tabelle1[[#This Row],[FDP ES 2021]]="","",Tabelle1[[#This Row],[FDP ES 2021]]/Tabelle1[[#This Row],[FDP ZS 2021]])</f>
        <v>0.70867802160609905</v>
      </c>
      <c r="AS288" s="214">
        <v>1295.3</v>
      </c>
      <c r="AT288" s="186">
        <v>25763</v>
      </c>
      <c r="AU288" s="186">
        <v>20426</v>
      </c>
      <c r="AV288" s="186">
        <v>9.1999999999999993</v>
      </c>
      <c r="AW288" s="186">
        <v>577.9</v>
      </c>
      <c r="AX288" s="186">
        <v>7</v>
      </c>
      <c r="AY288" s="187">
        <v>11.7</v>
      </c>
      <c r="AZ288" s="114" t="s">
        <v>1632</v>
      </c>
      <c r="BA288" s="6"/>
      <c r="BB288" s="6"/>
      <c r="BC288" s="6"/>
      <c r="BD288" s="6"/>
      <c r="BE288" s="6"/>
      <c r="BF288" s="6"/>
      <c r="BG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</row>
    <row r="289" spans="1:16344" ht="16.5" customHeight="1">
      <c r="A289" s="90">
        <f>SUBTOTAL(103,$B$2:$B289)</f>
        <v>288</v>
      </c>
      <c r="B289" s="48" t="s">
        <v>669</v>
      </c>
      <c r="C289" s="206" t="s">
        <v>784</v>
      </c>
      <c r="D289" s="199" t="s">
        <v>9</v>
      </c>
      <c r="E289" s="190" t="s">
        <v>337</v>
      </c>
      <c r="F289" s="198" t="s">
        <v>138</v>
      </c>
      <c r="G289" s="219" t="str">
        <f>""</f>
        <v/>
      </c>
      <c r="H289" s="8"/>
      <c r="I289" s="8"/>
      <c r="J289" s="8" t="s">
        <v>924</v>
      </c>
      <c r="K289" s="8"/>
      <c r="L289" s="8" t="s">
        <v>922</v>
      </c>
      <c r="M289" s="53"/>
      <c r="N289" s="53"/>
      <c r="O289" s="9"/>
      <c r="P289" s="54"/>
      <c r="Q289" s="121" t="str">
        <f>""</f>
        <v/>
      </c>
      <c r="R289" s="55"/>
      <c r="S289" s="57"/>
      <c r="T289" s="147" t="str">
        <f>IF(MAX((AA289,AD289,AG289,AJ289,AM289,AP289))=AA289,"CDU",IF(MAX(AA289,AD289,AG289,AJ289,AM289,AP289)=AD289,"SPD",IF(MAX(AA289,AD289,AG289,AJ289,AM289,AP289)=AG289,"AfD",IF(MAX(AA289,AD289,AG289,AJ289,AM289,AP289)=AJ289,"Linke",IF(MAX(AA289,AD289,AG289,AJ289,AM289,AP289)=AM289,"Grüne","FDP")))))</f>
        <v>SPD</v>
      </c>
      <c r="U289" s="148" t="str">
        <f>IF(LARGE((AA289,AD289,AG289,AJ289,AM289,AP289),2)=AA289,"CDU",IF(LARGE((AA289,AD289,AG289,AJ289,AM289,AP289),2)=AD289,"SPD",IF(LARGE((AA289,AD289,AG289,AJ289,AM289,AP289),2)=AG289,"AfD",IF(LARGE((AA289,AD289,AG289,AJ289,AM289,AP289),2)=AJ289,"Linke",IF(LARGE((AA289,AD289,AG289,AJ289,AM289,AP289),2)=AM289,"Grüne","FDP")))))</f>
        <v>CDU</v>
      </c>
      <c r="V289" s="148" t="str">
        <f>IF(LARGE((AA289,AD289,AG289,AJ289,AM289,AP289),3)=AA289,"CDU",IF(LARGE((AA289,AD289,AG289,AJ289,AM289,AP289),3)=AD289,"SPD",IF(LARGE((AA289,AD289,AG289,AJ289,AM289,AP289),3)=AG289,"AfD",IF(LARGE((AA289,AD289,AG289,AJ289,AM289,AP289),3)=AJ289,"Linke",IF(LARGE((AA289,AD289,AG289,AJ289,AM289,AP289),3)=AM289,"Grüne","FDP")))))</f>
        <v>Grüne</v>
      </c>
      <c r="W289" s="148" t="str">
        <f>IF(LARGE((AA289,AD289,AG289,AJ289,AM289,AP289),4)=AA289,"CDU",IF(LARGE((AA289,AD289,AG289,AJ289,AM289,AP289),4)=AD289,"SPD",IF(LARGE((AA289,AD289,AG289,AJ289,AM289,AP289),4)=AG289,"AfD",IF(LARGE((AA289,AD289,AG289,AJ289,AM289,AP289),4)=AJ289,"Linke",IF(LARGE((AA289,AD289,AG289,AJ289,AM289,AP289),4)=AM289,"Grüne","FDP")))))</f>
        <v>AfD</v>
      </c>
      <c r="X289" s="148">
        <f>(LARGE((AA289,AD289,AG289,AJ289,AM289,AP289),1))-(LARGE((AA289,AD289,AG289,AJ289,AM289,AP289),2))</f>
        <v>0.15426613231108788</v>
      </c>
      <c r="Y289" s="148">
        <f>(LARGE((AA289,AD289,AG289,AJ289,AM289,AP289),1))-(LARGE((AA289,AD289,AG289,AJ289,AM289,AP289),3))</f>
        <v>0.30371974543432984</v>
      </c>
      <c r="Z289" s="234">
        <f>(LARGE((AA289,AD289,AG289,AJ289,AM289,AP289),1))-(LARGE((AA289,AD289,AG289,AJ289,AM289,AP289),4))</f>
        <v>0.31820708767912109</v>
      </c>
      <c r="AA289" s="236">
        <v>0.25593474887777029</v>
      </c>
      <c r="AB289" s="94">
        <v>0.23180963582000547</v>
      </c>
      <c r="AC289" s="95">
        <f>IF(Tabelle1[[#This Row],[CDU ES 2021]]="","",Tabelle1[[#This Row],[CDU ES 2021]]/Tabelle1[[#This Row],[CDU ZS 2021]])</f>
        <v>1.1040729518098953</v>
      </c>
      <c r="AD289" s="97">
        <v>0.41020088118885817</v>
      </c>
      <c r="AE289" s="97">
        <v>0.35243545888998401</v>
      </c>
      <c r="AF289" s="96">
        <f>IF(Tabelle1[[#This Row],[SPD ES 2021]]="","",Tabelle1[[#This Row],[SPD ES 2021]]/Tabelle1[[#This Row],[SPD ZS 2021]])</f>
        <v>1.1639035484136862</v>
      </c>
      <c r="AG289" s="99">
        <v>9.1993793509737048E-2</v>
      </c>
      <c r="AH289" s="99">
        <v>9.0502497163255674E-2</v>
      </c>
      <c r="AI289" s="98">
        <f>IF(Tabelle1[[#This Row],[AfD ES 2021]]="","",Tabelle1[[#This Row],[AfD ES 2021]]/Tabelle1[[#This Row],[AfD ZS 2021]])</f>
        <v>1.0164779579925982</v>
      </c>
      <c r="AJ289" s="100">
        <v>2.9912295986524947E-2</v>
      </c>
      <c r="AK289" s="100">
        <v>3.5109369952872775E-2</v>
      </c>
      <c r="AL289" s="101">
        <f>IF(Tabelle1[[#This Row],[Linke ES 2021]]="","",Tabelle1[[#This Row],[Linke ES 2021]]/Tabelle1[[#This Row],[Linke ZS 2021]])</f>
        <v>0.85197473001298951</v>
      </c>
      <c r="AM289" s="103">
        <v>0.10648113575452833</v>
      </c>
      <c r="AN289" s="103">
        <v>0.12572782162882962</v>
      </c>
      <c r="AO289" s="102">
        <f>IF(Tabelle1[[#This Row],[Grüne ES 2021]]="","",Tabelle1[[#This Row],[Grüne ES 2021]]/Tabelle1[[#This Row],[Grüne ZS 2021]])</f>
        <v>0.84691784503257483</v>
      </c>
      <c r="AP289" s="104">
        <v>7.0370646951932889E-2</v>
      </c>
      <c r="AQ289" s="105">
        <v>9.9298475198157973E-2</v>
      </c>
      <c r="AR289" s="215">
        <f>IF(Tabelle1[[#This Row],[FDP ES 2021]]="","",Tabelle1[[#This Row],[FDP ES 2021]]/Tabelle1[[#This Row],[FDP ZS 2021]])</f>
        <v>0.70867802160609905</v>
      </c>
      <c r="AS289" s="214">
        <v>1295.3</v>
      </c>
      <c r="AT289" s="186">
        <v>25763</v>
      </c>
      <c r="AU289" s="186">
        <v>20426</v>
      </c>
      <c r="AV289" s="186">
        <v>9.1999999999999993</v>
      </c>
      <c r="AW289" s="186">
        <v>577.9</v>
      </c>
      <c r="AX289" s="186">
        <v>7</v>
      </c>
      <c r="AY289" s="187">
        <v>11.7</v>
      </c>
      <c r="AZ289" s="114" t="s">
        <v>2044</v>
      </c>
      <c r="BA289" s="6"/>
      <c r="BB289" s="6"/>
      <c r="BC289" s="6"/>
      <c r="BD289" s="6"/>
      <c r="BE289" s="6"/>
      <c r="BF289" s="6"/>
      <c r="BG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</row>
    <row r="290" spans="1:16344" ht="16.5" customHeight="1">
      <c r="A290" s="90">
        <f>SUBTOTAL(103,$B$2:$B290)</f>
        <v>289</v>
      </c>
      <c r="B290" s="48" t="s">
        <v>669</v>
      </c>
      <c r="C290" s="206" t="s">
        <v>785</v>
      </c>
      <c r="D290" s="200" t="s">
        <v>9</v>
      </c>
      <c r="E290" s="188" t="s">
        <v>338</v>
      </c>
      <c r="F290" s="222" t="s">
        <v>139</v>
      </c>
      <c r="G290" s="219" t="str">
        <f>""</f>
        <v/>
      </c>
      <c r="H290" s="14" t="s">
        <v>2196</v>
      </c>
      <c r="I290" s="10"/>
      <c r="J290" s="8" t="s">
        <v>924</v>
      </c>
      <c r="K290" s="10"/>
      <c r="L290" s="10" t="s">
        <v>921</v>
      </c>
      <c r="M290" s="67"/>
      <c r="N290" s="67"/>
      <c r="O290" s="59"/>
      <c r="P290" s="83"/>
      <c r="Q290" s="121" t="str">
        <f>""</f>
        <v/>
      </c>
      <c r="R290" s="60"/>
      <c r="S290" s="61"/>
      <c r="T290" s="147" t="str">
        <f>IF(MAX((AA290,AD290,AG290,AJ290,AM290,AP290))=AA290,"CDU",IF(MAX(AA290,AD290,AG290,AJ290,AM290,AP290)=AD290,"SPD",IF(MAX(AA290,AD290,AG290,AJ290,AM290,AP290)=AG290,"AfD",IF(MAX(AA290,AD290,AG290,AJ290,AM290,AP290)=AJ290,"Linke",IF(MAX(AA290,AD290,AG290,AJ290,AM290,AP290)=AM290,"Grüne","FDP")))))</f>
        <v>SPD</v>
      </c>
      <c r="U290" s="148" t="str">
        <f>IF(LARGE((AA290,AD290,AG290,AJ290,AM290,AP290),2)=AA290,"CDU",IF(LARGE((AA290,AD290,AG290,AJ290,AM290,AP290),2)=AD290,"SPD",IF(LARGE((AA290,AD290,AG290,AJ290,AM290,AP290),2)=AG290,"AfD",IF(LARGE((AA290,AD290,AG290,AJ290,AM290,AP290),2)=AJ290,"Linke",IF(LARGE((AA290,AD290,AG290,AJ290,AM290,AP290),2)=AM290,"Grüne","FDP")))))</f>
        <v>CDU</v>
      </c>
      <c r="V290" s="148" t="str">
        <f>IF(LARGE((AA290,AD290,AG290,AJ290,AM290,AP290),3)=AA290,"CDU",IF(LARGE((AA290,AD290,AG290,AJ290,AM290,AP290),3)=AD290,"SPD",IF(LARGE((AA290,AD290,AG290,AJ290,AM290,AP290),3)=AG290,"AfD",IF(LARGE((AA290,AD290,AG290,AJ290,AM290,AP290),3)=AJ290,"Linke",IF(LARGE((AA290,AD290,AG290,AJ290,AM290,AP290),3)=AM290,"Grüne","FDP")))))</f>
        <v>Grüne</v>
      </c>
      <c r="W290" s="148" t="str">
        <f>IF(LARGE((AA290,AD290,AG290,AJ290,AM290,AP290),4)=AA290,"CDU",IF(LARGE((AA290,AD290,AG290,AJ290,AM290,AP290),4)=AD290,"SPD",IF(LARGE((AA290,AD290,AG290,AJ290,AM290,AP290),4)=AG290,"AfD",IF(LARGE((AA290,AD290,AG290,AJ290,AM290,AP290),4)=AJ290,"Linke",IF(LARGE((AA290,AD290,AG290,AJ290,AM290,AP290),4)=AM290,"Grüne","FDP")))))</f>
        <v>AfD</v>
      </c>
      <c r="X290" s="148">
        <f>(LARGE((AA290,AD290,AG290,AJ290,AM290,AP290),1))-(LARGE((AA290,AD290,AG290,AJ290,AM290,AP290),2))</f>
        <v>9.3309575138956102E-2</v>
      </c>
      <c r="Y290" s="148">
        <f>(LARGE((AA290,AD290,AG290,AJ290,AM290,AP290),1))-(LARGE((AA290,AD290,AG290,AJ290,AM290,AP290),3))</f>
        <v>0.26554915159781189</v>
      </c>
      <c r="Z290" s="234">
        <f>(LARGE((AA290,AD290,AG290,AJ290,AM290,AP290),1))-(LARGE((AA290,AD290,AG290,AJ290,AM290,AP290),4))</f>
        <v>0.27822018859899983</v>
      </c>
      <c r="AA290" s="236">
        <v>0.28102864182322146</v>
      </c>
      <c r="AB290" s="94">
        <v>0.24579853442349603</v>
      </c>
      <c r="AC290" s="95">
        <f>IF(Tabelle1[[#This Row],[CDU ES 2021]]="","",Tabelle1[[#This Row],[CDU ES 2021]]/Tabelle1[[#This Row],[CDU ZS 2021]])</f>
        <v>1.1433292004053452</v>
      </c>
      <c r="AD290" s="97">
        <v>0.37433821696217756</v>
      </c>
      <c r="AE290" s="97">
        <v>0.35515365150872469</v>
      </c>
      <c r="AF290" s="96">
        <f>IF(Tabelle1[[#This Row],[SPD ES 2021]]="","",Tabelle1[[#This Row],[SPD ES 2021]]/Tabelle1[[#This Row],[SPD ZS 2021]])</f>
        <v>1.0540176494651121</v>
      </c>
      <c r="AG290" s="99">
        <v>9.6118028363177732E-2</v>
      </c>
      <c r="AH290" s="99">
        <v>9.1576591730170104E-2</v>
      </c>
      <c r="AI290" s="98">
        <f>IF(Tabelle1[[#This Row],[AfD ES 2021]]="","",Tabelle1[[#This Row],[AfD ES 2021]]/Tabelle1[[#This Row],[AfD ZS 2021]])</f>
        <v>1.0495916756368149</v>
      </c>
      <c r="AJ290" s="100">
        <v>2.8458503820376319E-2</v>
      </c>
      <c r="AK290" s="100">
        <v>2.9867337536017786E-2</v>
      </c>
      <c r="AL290" s="101">
        <f>IF(Tabelle1[[#This Row],[Linke ES 2021]]="","",Tabelle1[[#This Row],[Linke ES 2021]]/Tabelle1[[#This Row],[Linke ZS 2021]])</f>
        <v>0.95283028780377499</v>
      </c>
      <c r="AM290" s="103">
        <v>0.10878906536436564</v>
      </c>
      <c r="AN290" s="103">
        <v>0.11428425163451272</v>
      </c>
      <c r="AO290" s="102">
        <f>IF(Tabelle1[[#This Row],[Grüne ES 2021]]="","",Tabelle1[[#This Row],[Grüne ES 2021]]/Tabelle1[[#This Row],[Grüne ZS 2021]])</f>
        <v>0.95191650475411971</v>
      </c>
      <c r="AP290" s="104">
        <v>8.2735712085881472E-2</v>
      </c>
      <c r="AQ290" s="105">
        <v>9.9248197282394063E-2</v>
      </c>
      <c r="AR290" s="215">
        <f>IF(Tabelle1[[#This Row],[FDP ES 2021]]="","",Tabelle1[[#This Row],[FDP ES 2021]]/Tabelle1[[#This Row],[FDP ZS 2021]])</f>
        <v>0.83362433123566881</v>
      </c>
      <c r="AS290" s="214">
        <v>642.20000000000005</v>
      </c>
      <c r="AT290" s="186">
        <v>25763</v>
      </c>
      <c r="AU290" s="186">
        <v>20426</v>
      </c>
      <c r="AV290" s="186">
        <v>9.1999999999999993</v>
      </c>
      <c r="AW290" s="186">
        <v>577.9</v>
      </c>
      <c r="AX290" s="186">
        <v>7.2</v>
      </c>
      <c r="AY290" s="187">
        <v>12</v>
      </c>
      <c r="AZ290" s="115" t="s">
        <v>1497</v>
      </c>
      <c r="BA290" s="6"/>
      <c r="BB290" s="6"/>
      <c r="BC290" s="6"/>
      <c r="BD290" s="6"/>
      <c r="BE290" s="6"/>
      <c r="BF290" s="6"/>
      <c r="BG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</row>
    <row r="291" spans="1:16344" ht="16.5" customHeight="1">
      <c r="A291" s="90">
        <f>SUBTOTAL(103,$B$2:$B291)</f>
        <v>290</v>
      </c>
      <c r="B291" s="46" t="s">
        <v>930</v>
      </c>
      <c r="C291" s="204" t="s">
        <v>1094</v>
      </c>
      <c r="D291" s="199" t="s">
        <v>9</v>
      </c>
      <c r="E291" s="189" t="s">
        <v>339</v>
      </c>
      <c r="F291" s="198" t="s">
        <v>140</v>
      </c>
      <c r="G291" s="224" t="s">
        <v>2163</v>
      </c>
      <c r="H291" s="8"/>
      <c r="I291" s="8"/>
      <c r="J291" s="8" t="s">
        <v>927</v>
      </c>
      <c r="K291" s="11"/>
      <c r="L291" s="11" t="s">
        <v>922</v>
      </c>
      <c r="M291" s="53"/>
      <c r="N291" s="53"/>
      <c r="O291" s="9"/>
      <c r="P291" s="54"/>
      <c r="Q291" s="121" t="str">
        <f>""</f>
        <v/>
      </c>
      <c r="R291" s="55"/>
      <c r="S291" s="57"/>
      <c r="T291" s="147" t="str">
        <f>IF(MAX((AA291,AD291,AG291,AJ291,AM291,AP291))=AA291,"CDU",IF(MAX(AA291,AD291,AG291,AJ291,AM291,AP291)=AD291,"SPD",IF(MAX(AA291,AD291,AG291,AJ291,AM291,AP291)=AG291,"AfD",IF(MAX(AA291,AD291,AG291,AJ291,AM291,AP291)=AJ291,"Linke",IF(MAX(AA291,AD291,AG291,AJ291,AM291,AP291)=AM291,"Grüne","FDP")))))</f>
        <v>SPD</v>
      </c>
      <c r="U291" s="148" t="str">
        <f>IF(LARGE((AA291,AD291,AG291,AJ291,AM291,AP291),2)=AA291,"CDU",IF(LARGE((AA291,AD291,AG291,AJ291,AM291,AP291),2)=AD291,"SPD",IF(LARGE((AA291,AD291,AG291,AJ291,AM291,AP291),2)=AG291,"AfD",IF(LARGE((AA291,AD291,AG291,AJ291,AM291,AP291),2)=AJ291,"Linke",IF(LARGE((AA291,AD291,AG291,AJ291,AM291,AP291),2)=AM291,"Grüne","FDP")))))</f>
        <v>CDU</v>
      </c>
      <c r="V291" s="148" t="str">
        <f>IF(LARGE((AA291,AD291,AG291,AJ291,AM291,AP291),3)=AA291,"CDU",IF(LARGE((AA291,AD291,AG291,AJ291,AM291,AP291),3)=AD291,"SPD",IF(LARGE((AA291,AD291,AG291,AJ291,AM291,AP291),3)=AG291,"AfD",IF(LARGE((AA291,AD291,AG291,AJ291,AM291,AP291),3)=AJ291,"Linke",IF(LARGE((AA291,AD291,AG291,AJ291,AM291,AP291),3)=AM291,"Grüne","FDP")))))</f>
        <v>AfD</v>
      </c>
      <c r="W291" s="148" t="str">
        <f>IF(LARGE((AA291,AD291,AG291,AJ291,AM291,AP291),4)=AA291,"CDU",IF(LARGE((AA291,AD291,AG291,AJ291,AM291,AP291),4)=AD291,"SPD",IF(LARGE((AA291,AD291,AG291,AJ291,AM291,AP291),4)=AG291,"AfD",IF(LARGE((AA291,AD291,AG291,AJ291,AM291,AP291),4)=AJ291,"Linke",IF(LARGE((AA291,AD291,AG291,AJ291,AM291,AP291),4)=AM291,"Grüne","FDP")))))</f>
        <v>Grüne</v>
      </c>
      <c r="X291" s="148">
        <f>(LARGE((AA291,AD291,AG291,AJ291,AM291,AP291),1))-(LARGE((AA291,AD291,AG291,AJ291,AM291,AP291),2))</f>
        <v>0.20714954448885531</v>
      </c>
      <c r="Y291" s="148">
        <f>(LARGE((AA291,AD291,AG291,AJ291,AM291,AP291),1))-(LARGE((AA291,AD291,AG291,AJ291,AM291,AP291),3))</f>
        <v>0.26475460012242991</v>
      </c>
      <c r="Z291" s="234">
        <f>(LARGE((AA291,AD291,AG291,AJ291,AM291,AP291),1))-(LARGE((AA291,AD291,AG291,AJ291,AM291,AP291),4))</f>
        <v>0.30318497713442083</v>
      </c>
      <c r="AA291" s="236">
        <v>0.19763422275035109</v>
      </c>
      <c r="AB291" s="94">
        <v>0.19851011825599368</v>
      </c>
      <c r="AC291" s="95">
        <f>IF(Tabelle1[[#This Row],[CDU ES 2021]]="","",Tabelle1[[#This Row],[CDU ES 2021]]/Tabelle1[[#This Row],[CDU ZS 2021]])</f>
        <v>0.99558765309628672</v>
      </c>
      <c r="AD291" s="97">
        <v>0.40478376723920639</v>
      </c>
      <c r="AE291" s="97">
        <v>0.37135616979979152</v>
      </c>
      <c r="AF291" s="96">
        <f>IF(Tabelle1[[#This Row],[SPD ES 2021]]="","",Tabelle1[[#This Row],[SPD ES 2021]]/Tabelle1[[#This Row],[SPD ZS 2021]])</f>
        <v>1.0900149241022079</v>
      </c>
      <c r="AG291" s="99">
        <v>0.14002916711677649</v>
      </c>
      <c r="AH291" s="99">
        <v>0.12763739621149492</v>
      </c>
      <c r="AI291" s="98">
        <f>IF(Tabelle1[[#This Row],[AfD ES 2021]]="","",Tabelle1[[#This Row],[AfD ES 2021]]/Tabelle1[[#This Row],[AfD ZS 2021]])</f>
        <v>1.0970857387653727</v>
      </c>
      <c r="AJ291" s="100">
        <v>3.2038817471463039E-2</v>
      </c>
      <c r="AK291" s="100">
        <v>3.4623126415297793E-2</v>
      </c>
      <c r="AL291" s="101">
        <f>IF(Tabelle1[[#This Row],[Linke ES 2021]]="","",Tabelle1[[#This Row],[Linke ES 2021]]/Tabelle1[[#This Row],[Linke ZS 2021]])</f>
        <v>0.92535887970264552</v>
      </c>
      <c r="AM291" s="103">
        <v>0.10159879010478556</v>
      </c>
      <c r="AN291" s="103">
        <v>0.10037381833866504</v>
      </c>
      <c r="AO291" s="102">
        <f>IF(Tabelle1[[#This Row],[Grüne ES 2021]]="","",Tabelle1[[#This Row],[Grüne ES 2021]]/Tabelle1[[#This Row],[Grüne ZS 2021]])</f>
        <v>1.0122040965103809</v>
      </c>
      <c r="AP291" s="104">
        <v>8.1145799575096322E-2</v>
      </c>
      <c r="AQ291" s="105">
        <v>8.7353078609683332E-2</v>
      </c>
      <c r="AR291" s="215">
        <f>IF(Tabelle1[[#This Row],[FDP ES 2021]]="","",Tabelle1[[#This Row],[FDP ES 2021]]/Tabelle1[[#This Row],[FDP ZS 2021]])</f>
        <v>0.92894035180691481</v>
      </c>
      <c r="AS291" s="214">
        <v>2474.1999999999998</v>
      </c>
      <c r="AT291" s="186">
        <v>30249</v>
      </c>
      <c r="AU291" s="186">
        <v>16450</v>
      </c>
      <c r="AV291" s="186">
        <v>15.8</v>
      </c>
      <c r="AW291" s="186">
        <v>473.8</v>
      </c>
      <c r="AX291" s="186">
        <v>8</v>
      </c>
      <c r="AY291" s="187">
        <v>10.6</v>
      </c>
      <c r="AZ291" s="114" t="s">
        <v>1731</v>
      </c>
      <c r="BA291" s="6"/>
      <c r="BB291" s="6"/>
      <c r="BC291" s="6"/>
      <c r="BD291" s="6"/>
      <c r="BE291" s="6"/>
      <c r="BF291" s="6"/>
      <c r="BG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</row>
    <row r="292" spans="1:16344" ht="16.5" customHeight="1">
      <c r="A292" s="90">
        <f>SUBTOTAL(103,$B$2:$B292)</f>
        <v>291</v>
      </c>
      <c r="B292" s="45" t="s">
        <v>932</v>
      </c>
      <c r="C292" s="203" t="s">
        <v>1095</v>
      </c>
      <c r="D292" s="199" t="s">
        <v>9</v>
      </c>
      <c r="E292" s="189" t="s">
        <v>339</v>
      </c>
      <c r="F292" s="198" t="s">
        <v>140</v>
      </c>
      <c r="G292" s="230" t="s">
        <v>2170</v>
      </c>
      <c r="H292" s="8"/>
      <c r="I292" s="8"/>
      <c r="J292" s="8" t="s">
        <v>927</v>
      </c>
      <c r="K292" s="11"/>
      <c r="L292" s="11" t="s">
        <v>922</v>
      </c>
      <c r="M292" s="53"/>
      <c r="N292" s="53"/>
      <c r="O292" s="9"/>
      <c r="P292" s="54"/>
      <c r="Q292" s="121" t="str">
        <f>""</f>
        <v/>
      </c>
      <c r="R292" s="55"/>
      <c r="S292" s="57"/>
      <c r="T292" s="147" t="str">
        <f>IF(MAX((AA292,AD292,AG292,AJ292,AM292,AP292))=AA292,"CDU",IF(MAX(AA292,AD292,AG292,AJ292,AM292,AP292)=AD292,"SPD",IF(MAX(AA292,AD292,AG292,AJ292,AM292,AP292)=AG292,"AfD",IF(MAX(AA292,AD292,AG292,AJ292,AM292,AP292)=AJ292,"Linke",IF(MAX(AA292,AD292,AG292,AJ292,AM292,AP292)=AM292,"Grüne","FDP")))))</f>
        <v>SPD</v>
      </c>
      <c r="U292" s="148" t="str">
        <f>IF(LARGE((AA292,AD292,AG292,AJ292,AM292,AP292),2)=AA292,"CDU",IF(LARGE((AA292,AD292,AG292,AJ292,AM292,AP292),2)=AD292,"SPD",IF(LARGE((AA292,AD292,AG292,AJ292,AM292,AP292),2)=AG292,"AfD",IF(LARGE((AA292,AD292,AG292,AJ292,AM292,AP292),2)=AJ292,"Linke",IF(LARGE((AA292,AD292,AG292,AJ292,AM292,AP292),2)=AM292,"Grüne","FDP")))))</f>
        <v>CDU</v>
      </c>
      <c r="V292" s="148" t="str">
        <f>IF(LARGE((AA292,AD292,AG292,AJ292,AM292,AP292),3)=AA292,"CDU",IF(LARGE((AA292,AD292,AG292,AJ292,AM292,AP292),3)=AD292,"SPD",IF(LARGE((AA292,AD292,AG292,AJ292,AM292,AP292),3)=AG292,"AfD",IF(LARGE((AA292,AD292,AG292,AJ292,AM292,AP292),3)=AJ292,"Linke",IF(LARGE((AA292,AD292,AG292,AJ292,AM292,AP292),3)=AM292,"Grüne","FDP")))))</f>
        <v>AfD</v>
      </c>
      <c r="W292" s="148" t="str">
        <f>IF(LARGE((AA292,AD292,AG292,AJ292,AM292,AP292),4)=AA292,"CDU",IF(LARGE((AA292,AD292,AG292,AJ292,AM292,AP292),4)=AD292,"SPD",IF(LARGE((AA292,AD292,AG292,AJ292,AM292,AP292),4)=AG292,"AfD",IF(LARGE((AA292,AD292,AG292,AJ292,AM292,AP292),4)=AJ292,"Linke",IF(LARGE((AA292,AD292,AG292,AJ292,AM292,AP292),4)=AM292,"Grüne","FDP")))))</f>
        <v>Grüne</v>
      </c>
      <c r="X292" s="148">
        <f>(LARGE((AA292,AD292,AG292,AJ292,AM292,AP292),1))-(LARGE((AA292,AD292,AG292,AJ292,AM292,AP292),2))</f>
        <v>0.20714954448885531</v>
      </c>
      <c r="Y292" s="148">
        <f>(LARGE((AA292,AD292,AG292,AJ292,AM292,AP292),1))-(LARGE((AA292,AD292,AG292,AJ292,AM292,AP292),3))</f>
        <v>0.26475460012242991</v>
      </c>
      <c r="Z292" s="234">
        <f>(LARGE((AA292,AD292,AG292,AJ292,AM292,AP292),1))-(LARGE((AA292,AD292,AG292,AJ292,AM292,AP292),4))</f>
        <v>0.30318497713442083</v>
      </c>
      <c r="AA292" s="236">
        <v>0.19763422275035109</v>
      </c>
      <c r="AB292" s="94">
        <v>0.19851011825599368</v>
      </c>
      <c r="AC292" s="95">
        <f>IF(Tabelle1[[#This Row],[CDU ES 2021]]="","",Tabelle1[[#This Row],[CDU ES 2021]]/Tabelle1[[#This Row],[CDU ZS 2021]])</f>
        <v>0.99558765309628672</v>
      </c>
      <c r="AD292" s="97">
        <v>0.40478376723920639</v>
      </c>
      <c r="AE292" s="97">
        <v>0.37135616979979152</v>
      </c>
      <c r="AF292" s="96">
        <f>IF(Tabelle1[[#This Row],[SPD ES 2021]]="","",Tabelle1[[#This Row],[SPD ES 2021]]/Tabelle1[[#This Row],[SPD ZS 2021]])</f>
        <v>1.0900149241022079</v>
      </c>
      <c r="AG292" s="99">
        <v>0.14002916711677649</v>
      </c>
      <c r="AH292" s="99">
        <v>0.12763739621149492</v>
      </c>
      <c r="AI292" s="98">
        <f>IF(Tabelle1[[#This Row],[AfD ES 2021]]="","",Tabelle1[[#This Row],[AfD ES 2021]]/Tabelle1[[#This Row],[AfD ZS 2021]])</f>
        <v>1.0970857387653727</v>
      </c>
      <c r="AJ292" s="100">
        <v>3.2038817471463039E-2</v>
      </c>
      <c r="AK292" s="100">
        <v>3.4623126415297793E-2</v>
      </c>
      <c r="AL292" s="101">
        <f>IF(Tabelle1[[#This Row],[Linke ES 2021]]="","",Tabelle1[[#This Row],[Linke ES 2021]]/Tabelle1[[#This Row],[Linke ZS 2021]])</f>
        <v>0.92535887970264552</v>
      </c>
      <c r="AM292" s="103">
        <v>0.10159879010478556</v>
      </c>
      <c r="AN292" s="103">
        <v>0.10037381833866504</v>
      </c>
      <c r="AO292" s="102">
        <f>IF(Tabelle1[[#This Row],[Grüne ES 2021]]="","",Tabelle1[[#This Row],[Grüne ES 2021]]/Tabelle1[[#This Row],[Grüne ZS 2021]])</f>
        <v>1.0122040965103809</v>
      </c>
      <c r="AP292" s="104">
        <v>8.1145799575096322E-2</v>
      </c>
      <c r="AQ292" s="105">
        <v>8.7353078609683332E-2</v>
      </c>
      <c r="AR292" s="215">
        <f>IF(Tabelle1[[#This Row],[FDP ES 2021]]="","",Tabelle1[[#This Row],[FDP ES 2021]]/Tabelle1[[#This Row],[FDP ZS 2021]])</f>
        <v>0.92894035180691481</v>
      </c>
      <c r="AS292" s="214">
        <v>2474.1999999999998</v>
      </c>
      <c r="AT292" s="186">
        <v>30249</v>
      </c>
      <c r="AU292" s="186">
        <v>16450</v>
      </c>
      <c r="AV292" s="186">
        <v>15.8</v>
      </c>
      <c r="AW292" s="186">
        <v>473.8</v>
      </c>
      <c r="AX292" s="186">
        <v>8</v>
      </c>
      <c r="AY292" s="187">
        <v>10.6</v>
      </c>
      <c r="AZ292" s="114" t="s">
        <v>1946</v>
      </c>
      <c r="BA292" s="6"/>
      <c r="BB292" s="6"/>
      <c r="BC292" s="6"/>
      <c r="BD292" s="6"/>
      <c r="BE292" s="6"/>
      <c r="BF292" s="6"/>
      <c r="BG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</row>
    <row r="293" spans="1:16344" ht="16.5" customHeight="1">
      <c r="A293" s="90">
        <f>SUBTOTAL(103,$B$2:$B293)</f>
        <v>292</v>
      </c>
      <c r="B293" s="47" t="s">
        <v>751</v>
      </c>
      <c r="C293" s="205" t="s">
        <v>1096</v>
      </c>
      <c r="D293" s="199" t="s">
        <v>9</v>
      </c>
      <c r="E293" s="189" t="s">
        <v>339</v>
      </c>
      <c r="F293" s="198" t="s">
        <v>140</v>
      </c>
      <c r="G293" s="219" t="str">
        <f>""</f>
        <v/>
      </c>
      <c r="H293" s="8"/>
      <c r="I293" s="8"/>
      <c r="J293" s="8" t="s">
        <v>927</v>
      </c>
      <c r="K293" s="11"/>
      <c r="L293" s="11" t="s">
        <v>922</v>
      </c>
      <c r="M293" s="53"/>
      <c r="N293" s="53"/>
      <c r="O293" s="9"/>
      <c r="P293" s="54"/>
      <c r="Q293" s="121" t="str">
        <f>""</f>
        <v/>
      </c>
      <c r="R293" s="55"/>
      <c r="S293" s="57"/>
      <c r="T293" s="147" t="str">
        <f>IF(MAX((AA293,AD293,AG293,AJ293,AM293,AP293))=AA293,"CDU",IF(MAX(AA293,AD293,AG293,AJ293,AM293,AP293)=AD293,"SPD",IF(MAX(AA293,AD293,AG293,AJ293,AM293,AP293)=AG293,"AfD",IF(MAX(AA293,AD293,AG293,AJ293,AM293,AP293)=AJ293,"Linke",IF(MAX(AA293,AD293,AG293,AJ293,AM293,AP293)=AM293,"Grüne","FDP")))))</f>
        <v>SPD</v>
      </c>
      <c r="U293" s="148" t="str">
        <f>IF(LARGE((AA293,AD293,AG293,AJ293,AM293,AP293),2)=AA293,"CDU",IF(LARGE((AA293,AD293,AG293,AJ293,AM293,AP293),2)=AD293,"SPD",IF(LARGE((AA293,AD293,AG293,AJ293,AM293,AP293),2)=AG293,"AfD",IF(LARGE((AA293,AD293,AG293,AJ293,AM293,AP293),2)=AJ293,"Linke",IF(LARGE((AA293,AD293,AG293,AJ293,AM293,AP293),2)=AM293,"Grüne","FDP")))))</f>
        <v>CDU</v>
      </c>
      <c r="V293" s="148" t="str">
        <f>IF(LARGE((AA293,AD293,AG293,AJ293,AM293,AP293),3)=AA293,"CDU",IF(LARGE((AA293,AD293,AG293,AJ293,AM293,AP293),3)=AD293,"SPD",IF(LARGE((AA293,AD293,AG293,AJ293,AM293,AP293),3)=AG293,"AfD",IF(LARGE((AA293,AD293,AG293,AJ293,AM293,AP293),3)=AJ293,"Linke",IF(LARGE((AA293,AD293,AG293,AJ293,AM293,AP293),3)=AM293,"Grüne","FDP")))))</f>
        <v>AfD</v>
      </c>
      <c r="W293" s="148" t="str">
        <f>IF(LARGE((AA293,AD293,AG293,AJ293,AM293,AP293),4)=AA293,"CDU",IF(LARGE((AA293,AD293,AG293,AJ293,AM293,AP293),4)=AD293,"SPD",IF(LARGE((AA293,AD293,AG293,AJ293,AM293,AP293),4)=AG293,"AfD",IF(LARGE((AA293,AD293,AG293,AJ293,AM293,AP293),4)=AJ293,"Linke",IF(LARGE((AA293,AD293,AG293,AJ293,AM293,AP293),4)=AM293,"Grüne","FDP")))))</f>
        <v>Grüne</v>
      </c>
      <c r="X293" s="148">
        <f>(LARGE((AA293,AD293,AG293,AJ293,AM293,AP293),1))-(LARGE((AA293,AD293,AG293,AJ293,AM293,AP293),2))</f>
        <v>0.20714954448885531</v>
      </c>
      <c r="Y293" s="148">
        <f>(LARGE((AA293,AD293,AG293,AJ293,AM293,AP293),1))-(LARGE((AA293,AD293,AG293,AJ293,AM293,AP293),3))</f>
        <v>0.26475460012242991</v>
      </c>
      <c r="Z293" s="234">
        <f>(LARGE((AA293,AD293,AG293,AJ293,AM293,AP293),1))-(LARGE((AA293,AD293,AG293,AJ293,AM293,AP293),4))</f>
        <v>0.30318497713442083</v>
      </c>
      <c r="AA293" s="236">
        <v>0.19763422275035109</v>
      </c>
      <c r="AB293" s="94">
        <v>0.19851011825599368</v>
      </c>
      <c r="AC293" s="95">
        <f>IF(Tabelle1[[#This Row],[CDU ES 2021]]="","",Tabelle1[[#This Row],[CDU ES 2021]]/Tabelle1[[#This Row],[CDU ZS 2021]])</f>
        <v>0.99558765309628672</v>
      </c>
      <c r="AD293" s="97">
        <v>0.40478376723920639</v>
      </c>
      <c r="AE293" s="97">
        <v>0.37135616979979152</v>
      </c>
      <c r="AF293" s="96">
        <f>IF(Tabelle1[[#This Row],[SPD ES 2021]]="","",Tabelle1[[#This Row],[SPD ES 2021]]/Tabelle1[[#This Row],[SPD ZS 2021]])</f>
        <v>1.0900149241022079</v>
      </c>
      <c r="AG293" s="99">
        <v>0.14002916711677649</v>
      </c>
      <c r="AH293" s="99">
        <v>0.12763739621149492</v>
      </c>
      <c r="AI293" s="98">
        <f>IF(Tabelle1[[#This Row],[AfD ES 2021]]="","",Tabelle1[[#This Row],[AfD ES 2021]]/Tabelle1[[#This Row],[AfD ZS 2021]])</f>
        <v>1.0970857387653727</v>
      </c>
      <c r="AJ293" s="100">
        <v>3.2038817471463039E-2</v>
      </c>
      <c r="AK293" s="100">
        <v>3.4623126415297793E-2</v>
      </c>
      <c r="AL293" s="101">
        <f>IF(Tabelle1[[#This Row],[Linke ES 2021]]="","",Tabelle1[[#This Row],[Linke ES 2021]]/Tabelle1[[#This Row],[Linke ZS 2021]])</f>
        <v>0.92535887970264552</v>
      </c>
      <c r="AM293" s="103">
        <v>0.10159879010478556</v>
      </c>
      <c r="AN293" s="103">
        <v>0.10037381833866504</v>
      </c>
      <c r="AO293" s="102">
        <f>IF(Tabelle1[[#This Row],[Grüne ES 2021]]="","",Tabelle1[[#This Row],[Grüne ES 2021]]/Tabelle1[[#This Row],[Grüne ZS 2021]])</f>
        <v>1.0122040965103809</v>
      </c>
      <c r="AP293" s="104">
        <v>8.1145799575096322E-2</v>
      </c>
      <c r="AQ293" s="105">
        <v>8.7353078609683332E-2</v>
      </c>
      <c r="AR293" s="215">
        <f>IF(Tabelle1[[#This Row],[FDP ES 2021]]="","",Tabelle1[[#This Row],[FDP ES 2021]]/Tabelle1[[#This Row],[FDP ZS 2021]])</f>
        <v>0.92894035180691481</v>
      </c>
      <c r="AS293" s="214">
        <v>2474.1999999999998</v>
      </c>
      <c r="AT293" s="186">
        <v>30249</v>
      </c>
      <c r="AU293" s="186">
        <v>16450</v>
      </c>
      <c r="AV293" s="186">
        <v>15.8</v>
      </c>
      <c r="AW293" s="186">
        <v>473.8</v>
      </c>
      <c r="AX293" s="186">
        <v>8</v>
      </c>
      <c r="AY293" s="187">
        <v>10.6</v>
      </c>
      <c r="AZ293" s="114" t="s">
        <v>2036</v>
      </c>
      <c r="BA293" s="6"/>
      <c r="BB293" s="6"/>
      <c r="BC293" s="6"/>
      <c r="BD293" s="6"/>
      <c r="BE293" s="6"/>
      <c r="BF293" s="6"/>
      <c r="BG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</row>
    <row r="294" spans="1:16344" ht="16.5" customHeight="1">
      <c r="A294" s="90">
        <f>SUBTOTAL(103,$B$2:$B294)</f>
        <v>293</v>
      </c>
      <c r="B294" s="48" t="s">
        <v>669</v>
      </c>
      <c r="C294" s="206" t="s">
        <v>786</v>
      </c>
      <c r="D294" s="199" t="s">
        <v>9</v>
      </c>
      <c r="E294" s="190" t="s">
        <v>339</v>
      </c>
      <c r="F294" s="198" t="s">
        <v>140</v>
      </c>
      <c r="G294" s="219" t="str">
        <f>""</f>
        <v/>
      </c>
      <c r="H294" s="14" t="s">
        <v>2177</v>
      </c>
      <c r="I294" s="8"/>
      <c r="J294" s="8" t="s">
        <v>924</v>
      </c>
      <c r="K294" s="8"/>
      <c r="L294" s="11" t="s">
        <v>922</v>
      </c>
      <c r="M294" s="53"/>
      <c r="N294" s="53"/>
      <c r="O294" s="9"/>
      <c r="P294" s="54"/>
      <c r="Q294" s="121" t="str">
        <f>""</f>
        <v/>
      </c>
      <c r="R294" s="55"/>
      <c r="S294" s="57"/>
      <c r="T294" s="147" t="str">
        <f>IF(MAX((AA294,AD294,AG294,AJ294,AM294,AP294))=AA294,"CDU",IF(MAX(AA294,AD294,AG294,AJ294,AM294,AP294)=AD294,"SPD",IF(MAX(AA294,AD294,AG294,AJ294,AM294,AP294)=AG294,"AfD",IF(MAX(AA294,AD294,AG294,AJ294,AM294,AP294)=AJ294,"Linke",IF(MAX(AA294,AD294,AG294,AJ294,AM294,AP294)=AM294,"Grüne","FDP")))))</f>
        <v>SPD</v>
      </c>
      <c r="U294" s="148" t="str">
        <f>IF(LARGE((AA294,AD294,AG294,AJ294,AM294,AP294),2)=AA294,"CDU",IF(LARGE((AA294,AD294,AG294,AJ294,AM294,AP294),2)=AD294,"SPD",IF(LARGE((AA294,AD294,AG294,AJ294,AM294,AP294),2)=AG294,"AfD",IF(LARGE((AA294,AD294,AG294,AJ294,AM294,AP294),2)=AJ294,"Linke",IF(LARGE((AA294,AD294,AG294,AJ294,AM294,AP294),2)=AM294,"Grüne","FDP")))))</f>
        <v>CDU</v>
      </c>
      <c r="V294" s="148" t="str">
        <f>IF(LARGE((AA294,AD294,AG294,AJ294,AM294,AP294),3)=AA294,"CDU",IF(LARGE((AA294,AD294,AG294,AJ294,AM294,AP294),3)=AD294,"SPD",IF(LARGE((AA294,AD294,AG294,AJ294,AM294,AP294),3)=AG294,"AfD",IF(LARGE((AA294,AD294,AG294,AJ294,AM294,AP294),3)=AJ294,"Linke",IF(LARGE((AA294,AD294,AG294,AJ294,AM294,AP294),3)=AM294,"Grüne","FDP")))))</f>
        <v>AfD</v>
      </c>
      <c r="W294" s="148" t="str">
        <f>IF(LARGE((AA294,AD294,AG294,AJ294,AM294,AP294),4)=AA294,"CDU",IF(LARGE((AA294,AD294,AG294,AJ294,AM294,AP294),4)=AD294,"SPD",IF(LARGE((AA294,AD294,AG294,AJ294,AM294,AP294),4)=AG294,"AfD",IF(LARGE((AA294,AD294,AG294,AJ294,AM294,AP294),4)=AJ294,"Linke",IF(LARGE((AA294,AD294,AG294,AJ294,AM294,AP294),4)=AM294,"Grüne","FDP")))))</f>
        <v>Grüne</v>
      </c>
      <c r="X294" s="148">
        <f>(LARGE((AA294,AD294,AG294,AJ294,AM294,AP294),1))-(LARGE((AA294,AD294,AG294,AJ294,AM294,AP294),2))</f>
        <v>0.20714954448885531</v>
      </c>
      <c r="Y294" s="148">
        <f>(LARGE((AA294,AD294,AG294,AJ294,AM294,AP294),1))-(LARGE((AA294,AD294,AG294,AJ294,AM294,AP294),3))</f>
        <v>0.26475460012242991</v>
      </c>
      <c r="Z294" s="234">
        <f>(LARGE((AA294,AD294,AG294,AJ294,AM294,AP294),1))-(LARGE((AA294,AD294,AG294,AJ294,AM294,AP294),4))</f>
        <v>0.30318497713442083</v>
      </c>
      <c r="AA294" s="236">
        <v>0.19763422275035109</v>
      </c>
      <c r="AB294" s="94">
        <v>0.19851011825599368</v>
      </c>
      <c r="AC294" s="95">
        <f>IF(Tabelle1[[#This Row],[CDU ES 2021]]="","",Tabelle1[[#This Row],[CDU ES 2021]]/Tabelle1[[#This Row],[CDU ZS 2021]])</f>
        <v>0.99558765309628672</v>
      </c>
      <c r="AD294" s="97">
        <v>0.40478376723920639</v>
      </c>
      <c r="AE294" s="97">
        <v>0.37135616979979152</v>
      </c>
      <c r="AF294" s="96">
        <f>IF(Tabelle1[[#This Row],[SPD ES 2021]]="","",Tabelle1[[#This Row],[SPD ES 2021]]/Tabelle1[[#This Row],[SPD ZS 2021]])</f>
        <v>1.0900149241022079</v>
      </c>
      <c r="AG294" s="99">
        <v>0.14002916711677649</v>
      </c>
      <c r="AH294" s="99">
        <v>0.12763739621149492</v>
      </c>
      <c r="AI294" s="98">
        <f>IF(Tabelle1[[#This Row],[AfD ES 2021]]="","",Tabelle1[[#This Row],[AfD ES 2021]]/Tabelle1[[#This Row],[AfD ZS 2021]])</f>
        <v>1.0970857387653727</v>
      </c>
      <c r="AJ294" s="100">
        <v>3.2038817471463039E-2</v>
      </c>
      <c r="AK294" s="100">
        <v>3.4623126415297793E-2</v>
      </c>
      <c r="AL294" s="101">
        <f>IF(Tabelle1[[#This Row],[Linke ES 2021]]="","",Tabelle1[[#This Row],[Linke ES 2021]]/Tabelle1[[#This Row],[Linke ZS 2021]])</f>
        <v>0.92535887970264552</v>
      </c>
      <c r="AM294" s="103">
        <v>0.10159879010478556</v>
      </c>
      <c r="AN294" s="103">
        <v>0.10037381833866504</v>
      </c>
      <c r="AO294" s="102">
        <f>IF(Tabelle1[[#This Row],[Grüne ES 2021]]="","",Tabelle1[[#This Row],[Grüne ES 2021]]/Tabelle1[[#This Row],[Grüne ZS 2021]])</f>
        <v>1.0122040965103809</v>
      </c>
      <c r="AP294" s="104">
        <v>8.1145799575096322E-2</v>
      </c>
      <c r="AQ294" s="105">
        <v>8.7353078609683332E-2</v>
      </c>
      <c r="AR294" s="215">
        <f>IF(Tabelle1[[#This Row],[FDP ES 2021]]="","",Tabelle1[[#This Row],[FDP ES 2021]]/Tabelle1[[#This Row],[FDP ZS 2021]])</f>
        <v>0.92894035180691481</v>
      </c>
      <c r="AS294" s="214">
        <v>2474.1999999999998</v>
      </c>
      <c r="AT294" s="186">
        <v>30249</v>
      </c>
      <c r="AU294" s="186">
        <v>16450</v>
      </c>
      <c r="AV294" s="186">
        <v>15.8</v>
      </c>
      <c r="AW294" s="186">
        <v>473.8</v>
      </c>
      <c r="AX294" s="186">
        <v>8</v>
      </c>
      <c r="AY294" s="187">
        <v>10.6</v>
      </c>
      <c r="AZ294" s="114" t="s">
        <v>2088</v>
      </c>
      <c r="BA294" s="6"/>
      <c r="BB294" s="6"/>
      <c r="BC294" s="6"/>
      <c r="BD294" s="6"/>
      <c r="BE294" s="6"/>
      <c r="BF294" s="6"/>
      <c r="BG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</row>
    <row r="295" spans="1:16344">
      <c r="A295" s="90">
        <f>SUBTOTAL(103,$B$2:$B295)</f>
        <v>294</v>
      </c>
      <c r="B295" s="48" t="s">
        <v>669</v>
      </c>
      <c r="C295" s="206" t="s">
        <v>1097</v>
      </c>
      <c r="D295" s="199" t="s">
        <v>9</v>
      </c>
      <c r="E295" s="189" t="s">
        <v>340</v>
      </c>
      <c r="F295" s="222" t="s">
        <v>141</v>
      </c>
      <c r="G295" s="219" t="str">
        <f>""</f>
        <v/>
      </c>
      <c r="H295" s="8"/>
      <c r="I295" s="8"/>
      <c r="J295" s="8" t="s">
        <v>927</v>
      </c>
      <c r="K295" s="11"/>
      <c r="L295" s="11" t="s">
        <v>921</v>
      </c>
      <c r="M295" s="53"/>
      <c r="N295" s="53"/>
      <c r="O295" s="9"/>
      <c r="P295" s="54"/>
      <c r="Q295" s="121" t="str">
        <f>""</f>
        <v/>
      </c>
      <c r="R295" s="55"/>
      <c r="S295" s="57"/>
      <c r="T295" s="147" t="str">
        <f>IF(MAX((AA295,AD295,AG295,AJ295,AM295,AP295))=AA295,"CDU",IF(MAX(AA295,AD295,AG295,AJ295,AM295,AP295)=AD295,"SPD",IF(MAX(AA295,AD295,AG295,AJ295,AM295,AP295)=AG295,"AfD",IF(MAX(AA295,AD295,AG295,AJ295,AM295,AP295)=AJ295,"Linke",IF(MAX(AA295,AD295,AG295,AJ295,AM295,AP295)=AM295,"Grüne","FDP")))))</f>
        <v>CDU</v>
      </c>
      <c r="U295" s="148" t="str">
        <f>IF(LARGE((AA295,AD295,AG295,AJ295,AM295,AP295),2)=AA295,"CDU",IF(LARGE((AA295,AD295,AG295,AJ295,AM295,AP295),2)=AD295,"SPD",IF(LARGE((AA295,AD295,AG295,AJ295,AM295,AP295),2)=AG295,"AfD",IF(LARGE((AA295,AD295,AG295,AJ295,AM295,AP295),2)=AJ295,"Linke",IF(LARGE((AA295,AD295,AG295,AJ295,AM295,AP295),2)=AM295,"Grüne","FDP")))))</f>
        <v>SPD</v>
      </c>
      <c r="V295" s="148" t="str">
        <f>IF(LARGE((AA295,AD295,AG295,AJ295,AM295,AP295),3)=AA295,"CDU",IF(LARGE((AA295,AD295,AG295,AJ295,AM295,AP295),3)=AD295,"SPD",IF(LARGE((AA295,AD295,AG295,AJ295,AM295,AP295),3)=AG295,"AfD",IF(LARGE((AA295,AD295,AG295,AJ295,AM295,AP295),3)=AJ295,"Linke",IF(LARGE((AA295,AD295,AG295,AJ295,AM295,AP295),3)=AM295,"Grüne","FDP")))))</f>
        <v>Grüne</v>
      </c>
      <c r="W295" s="148" t="str">
        <f>IF(LARGE((AA295,AD295,AG295,AJ295,AM295,AP295),4)=AA295,"CDU",IF(LARGE((AA295,AD295,AG295,AJ295,AM295,AP295),4)=AD295,"SPD",IF(LARGE((AA295,AD295,AG295,AJ295,AM295,AP295),4)=AG295,"AfD",IF(LARGE((AA295,AD295,AG295,AJ295,AM295,AP295),4)=AJ295,"Linke",IF(LARGE((AA295,AD295,AG295,AJ295,AM295,AP295),4)=AM295,"Grüne","FDP")))))</f>
        <v>FDP</v>
      </c>
      <c r="X295" s="148">
        <f>(LARGE((AA295,AD295,AG295,AJ295,AM295,AP295),1))-(LARGE((AA295,AD295,AG295,AJ295,AM295,AP295),2))</f>
        <v>0.11735958591813406</v>
      </c>
      <c r="Y295" s="148">
        <f>(LARGE((AA295,AD295,AG295,AJ295,AM295,AP295),1))-(LARGE((AA295,AD295,AG295,AJ295,AM295,AP295),3))</f>
        <v>0.27985846209172993</v>
      </c>
      <c r="Z295" s="234">
        <f>(LARGE((AA295,AD295,AG295,AJ295,AM295,AP295),1))-(LARGE((AA295,AD295,AG295,AJ295,AM295,AP295),4))</f>
        <v>0.30701010801577211</v>
      </c>
      <c r="AA295" s="236">
        <v>0.40022348090779486</v>
      </c>
      <c r="AB295" s="94">
        <v>0.33751499175854127</v>
      </c>
      <c r="AC295" s="95">
        <f>IF(Tabelle1[[#This Row],[CDU ES 2021]]="","",Tabelle1[[#This Row],[CDU ES 2021]]/Tabelle1[[#This Row],[CDU ZS 2021]])</f>
        <v>1.185794677808313</v>
      </c>
      <c r="AD295" s="97">
        <v>0.2828638949896608</v>
      </c>
      <c r="AE295" s="97">
        <v>0.2872517140310033</v>
      </c>
      <c r="AF295" s="96">
        <f>IF(Tabelle1[[#This Row],[SPD ES 2021]]="","",Tabelle1[[#This Row],[SPD ES 2021]]/Tabelle1[[#This Row],[SPD ZS 2021]])</f>
        <v>0.98472482903663749</v>
      </c>
      <c r="AG295" s="99">
        <v>5.4470260342413854E-2</v>
      </c>
      <c r="AH295" s="99">
        <v>5.3777923152406058E-2</v>
      </c>
      <c r="AI295" s="98">
        <f>IF(Tabelle1[[#This Row],[AfD ES 2021]]="","",Tabelle1[[#This Row],[AfD ES 2021]]/Tabelle1[[#This Row],[AfD ZS 2021]])</f>
        <v>1.0128740038555546</v>
      </c>
      <c r="AJ295" s="100">
        <v>2.3754479250953649E-2</v>
      </c>
      <c r="AK295" s="100">
        <v>2.8662318254991374E-2</v>
      </c>
      <c r="AL295" s="101">
        <f>IF(Tabelle1[[#This Row],[Linke ES 2021]]="","",Tabelle1[[#This Row],[Linke ES 2021]]/Tabelle1[[#This Row],[Linke ZS 2021]])</f>
        <v>0.82877034019454954</v>
      </c>
      <c r="AM295" s="103">
        <v>0.12036501881606494</v>
      </c>
      <c r="AN295" s="103">
        <v>0.13163886376900827</v>
      </c>
      <c r="AO295" s="102">
        <f>IF(Tabelle1[[#This Row],[Grüne ES 2021]]="","",Tabelle1[[#This Row],[Grüne ES 2021]]/Tabelle1[[#This Row],[Grüne ZS 2021]])</f>
        <v>0.91435777679815</v>
      </c>
      <c r="AP295" s="104">
        <v>9.3213372892022764E-2</v>
      </c>
      <c r="AQ295" s="105">
        <v>0.11405280947158461</v>
      </c>
      <c r="AR295" s="215">
        <f>IF(Tabelle1[[#This Row],[FDP ES 2021]]="","",Tabelle1[[#This Row],[FDP ES 2021]]/Tabelle1[[#This Row],[FDP ZS 2021]])</f>
        <v>0.81728256694322088</v>
      </c>
      <c r="AS295" s="214">
        <v>282</v>
      </c>
      <c r="AT295" s="186">
        <v>34403</v>
      </c>
      <c r="AU295" s="186">
        <v>22414</v>
      </c>
      <c r="AV295" s="186">
        <v>4.3</v>
      </c>
      <c r="AW295" s="186">
        <v>609.20000000000005</v>
      </c>
      <c r="AX295" s="186">
        <v>8.5</v>
      </c>
      <c r="AY295" s="187">
        <v>9.9</v>
      </c>
      <c r="AZ295" s="115" t="s">
        <v>1480</v>
      </c>
      <c r="BA295" s="6"/>
      <c r="BB295" s="6"/>
      <c r="BC295" s="6"/>
      <c r="BD295" s="6"/>
      <c r="BE295" s="6"/>
      <c r="BF295" s="6"/>
      <c r="BG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</row>
    <row r="296" spans="1:16344" ht="16.5" customHeight="1">
      <c r="A296" s="90">
        <f>SUBTOTAL(103,$B$2:$B296)</f>
        <v>295</v>
      </c>
      <c r="B296" s="44" t="s">
        <v>697</v>
      </c>
      <c r="C296" s="201" t="s">
        <v>644</v>
      </c>
      <c r="D296" s="200" t="s">
        <v>9</v>
      </c>
      <c r="E296" s="188" t="s">
        <v>340</v>
      </c>
      <c r="F296" s="222" t="s">
        <v>141</v>
      </c>
      <c r="G296" s="226" t="s">
        <v>2184</v>
      </c>
      <c r="H296" s="10"/>
      <c r="I296" s="12" t="s">
        <v>2171</v>
      </c>
      <c r="J296" s="8" t="s">
        <v>924</v>
      </c>
      <c r="K296" s="10"/>
      <c r="L296" s="10" t="s">
        <v>922</v>
      </c>
      <c r="M296" s="67"/>
      <c r="N296" s="67"/>
      <c r="O296" s="59"/>
      <c r="P296" s="83"/>
      <c r="Q296" s="121" t="str">
        <f>""</f>
        <v/>
      </c>
      <c r="R296" s="60"/>
      <c r="S296" s="61"/>
      <c r="T296" s="147" t="str">
        <f>IF(MAX((AA296,AD296,AG296,AJ296,AM296,AP296))=AA296,"CDU",IF(MAX(AA296,AD296,AG296,AJ296,AM296,AP296)=AD296,"SPD",IF(MAX(AA296,AD296,AG296,AJ296,AM296,AP296)=AG296,"AfD",IF(MAX(AA296,AD296,AG296,AJ296,AM296,AP296)=AJ296,"Linke",IF(MAX(AA296,AD296,AG296,AJ296,AM296,AP296)=AM296,"Grüne","FDP")))))</f>
        <v>CDU</v>
      </c>
      <c r="U296" s="148" t="str">
        <f>IF(LARGE((AA296,AD296,AG296,AJ296,AM296,AP296),2)=AA296,"CDU",IF(LARGE((AA296,AD296,AG296,AJ296,AM296,AP296),2)=AD296,"SPD",IF(LARGE((AA296,AD296,AG296,AJ296,AM296,AP296),2)=AG296,"AfD",IF(LARGE((AA296,AD296,AG296,AJ296,AM296,AP296),2)=AJ296,"Linke",IF(LARGE((AA296,AD296,AG296,AJ296,AM296,AP296),2)=AM296,"Grüne","FDP")))))</f>
        <v>SPD</v>
      </c>
      <c r="V296" s="148" t="str">
        <f>IF(LARGE((AA296,AD296,AG296,AJ296,AM296,AP296),3)=AA296,"CDU",IF(LARGE((AA296,AD296,AG296,AJ296,AM296,AP296),3)=AD296,"SPD",IF(LARGE((AA296,AD296,AG296,AJ296,AM296,AP296),3)=AG296,"AfD",IF(LARGE((AA296,AD296,AG296,AJ296,AM296,AP296),3)=AJ296,"Linke",IF(LARGE((AA296,AD296,AG296,AJ296,AM296,AP296),3)=AM296,"Grüne","FDP")))))</f>
        <v>Grüne</v>
      </c>
      <c r="W296" s="148" t="str">
        <f>IF(LARGE((AA296,AD296,AG296,AJ296,AM296,AP296),4)=AA296,"CDU",IF(LARGE((AA296,AD296,AG296,AJ296,AM296,AP296),4)=AD296,"SPD",IF(LARGE((AA296,AD296,AG296,AJ296,AM296,AP296),4)=AG296,"AfD",IF(LARGE((AA296,AD296,AG296,AJ296,AM296,AP296),4)=AJ296,"Linke",IF(LARGE((AA296,AD296,AG296,AJ296,AM296,AP296),4)=AM296,"Grüne","FDP")))))</f>
        <v>FDP</v>
      </c>
      <c r="X296" s="148">
        <f>(LARGE((AA296,AD296,AG296,AJ296,AM296,AP296),1))-(LARGE((AA296,AD296,AG296,AJ296,AM296,AP296),2))</f>
        <v>0.11735958591813406</v>
      </c>
      <c r="Y296" s="148">
        <f>(LARGE((AA296,AD296,AG296,AJ296,AM296,AP296),1))-(LARGE((AA296,AD296,AG296,AJ296,AM296,AP296),3))</f>
        <v>0.27985846209172993</v>
      </c>
      <c r="Z296" s="234">
        <f>(LARGE((AA296,AD296,AG296,AJ296,AM296,AP296),1))-(LARGE((AA296,AD296,AG296,AJ296,AM296,AP296),4))</f>
        <v>0.30701010801577211</v>
      </c>
      <c r="AA296" s="236">
        <v>0.40022348090779486</v>
      </c>
      <c r="AB296" s="94">
        <v>0.33751499175854127</v>
      </c>
      <c r="AC296" s="95">
        <f>IF(Tabelle1[[#This Row],[CDU ES 2021]]="","",Tabelle1[[#This Row],[CDU ES 2021]]/Tabelle1[[#This Row],[CDU ZS 2021]])</f>
        <v>1.185794677808313</v>
      </c>
      <c r="AD296" s="97">
        <v>0.2828638949896608</v>
      </c>
      <c r="AE296" s="97">
        <v>0.2872517140310033</v>
      </c>
      <c r="AF296" s="96">
        <f>IF(Tabelle1[[#This Row],[SPD ES 2021]]="","",Tabelle1[[#This Row],[SPD ES 2021]]/Tabelle1[[#This Row],[SPD ZS 2021]])</f>
        <v>0.98472482903663749</v>
      </c>
      <c r="AG296" s="99">
        <v>5.4470260342413854E-2</v>
      </c>
      <c r="AH296" s="99">
        <v>5.3777923152406058E-2</v>
      </c>
      <c r="AI296" s="98">
        <f>IF(Tabelle1[[#This Row],[AfD ES 2021]]="","",Tabelle1[[#This Row],[AfD ES 2021]]/Tabelle1[[#This Row],[AfD ZS 2021]])</f>
        <v>1.0128740038555546</v>
      </c>
      <c r="AJ296" s="100">
        <v>2.3754479250953649E-2</v>
      </c>
      <c r="AK296" s="100">
        <v>2.8662318254991374E-2</v>
      </c>
      <c r="AL296" s="101">
        <f>IF(Tabelle1[[#This Row],[Linke ES 2021]]="","",Tabelle1[[#This Row],[Linke ES 2021]]/Tabelle1[[#This Row],[Linke ZS 2021]])</f>
        <v>0.82877034019454954</v>
      </c>
      <c r="AM296" s="103">
        <v>0.12036501881606494</v>
      </c>
      <c r="AN296" s="103">
        <v>0.13163886376900827</v>
      </c>
      <c r="AO296" s="102">
        <f>IF(Tabelle1[[#This Row],[Grüne ES 2021]]="","",Tabelle1[[#This Row],[Grüne ES 2021]]/Tabelle1[[#This Row],[Grüne ZS 2021]])</f>
        <v>0.91435777679815</v>
      </c>
      <c r="AP296" s="104">
        <v>9.3213372892022764E-2</v>
      </c>
      <c r="AQ296" s="105">
        <v>0.11405280947158461</v>
      </c>
      <c r="AR296" s="215">
        <f>IF(Tabelle1[[#This Row],[FDP ES 2021]]="","",Tabelle1[[#This Row],[FDP ES 2021]]/Tabelle1[[#This Row],[FDP ZS 2021]])</f>
        <v>0.81728256694322088</v>
      </c>
      <c r="AS296" s="214">
        <v>282</v>
      </c>
      <c r="AT296" s="186">
        <v>34403</v>
      </c>
      <c r="AU296" s="186">
        <v>22414</v>
      </c>
      <c r="AV296" s="186">
        <v>4.3</v>
      </c>
      <c r="AW296" s="186">
        <v>609.20000000000005</v>
      </c>
      <c r="AX296" s="186">
        <v>8.5</v>
      </c>
      <c r="AY296" s="187">
        <v>9.9</v>
      </c>
      <c r="AZ296" s="114" t="s">
        <v>2057</v>
      </c>
      <c r="BA296" s="6"/>
      <c r="BB296" s="6"/>
      <c r="BC296" s="6"/>
      <c r="BD296" s="6"/>
      <c r="BE296" s="6"/>
      <c r="BF296" s="6"/>
      <c r="BG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</row>
    <row r="297" spans="1:16344" ht="16.5" customHeight="1">
      <c r="A297" s="90">
        <f>SUBTOTAL(103,$B$2:$B297)</f>
        <v>296</v>
      </c>
      <c r="B297" s="48" t="s">
        <v>669</v>
      </c>
      <c r="C297" s="206" t="s">
        <v>787</v>
      </c>
      <c r="D297" s="199" t="s">
        <v>9</v>
      </c>
      <c r="E297" s="190" t="s">
        <v>341</v>
      </c>
      <c r="F297" s="198" t="s">
        <v>142</v>
      </c>
      <c r="G297" s="219" t="str">
        <f>""</f>
        <v/>
      </c>
      <c r="H297" s="8"/>
      <c r="I297" s="8"/>
      <c r="J297" s="8" t="s">
        <v>924</v>
      </c>
      <c r="K297" s="8"/>
      <c r="L297" s="10" t="s">
        <v>922</v>
      </c>
      <c r="M297" s="53"/>
      <c r="N297" s="53"/>
      <c r="O297" s="9"/>
      <c r="P297" s="171" t="s">
        <v>1432</v>
      </c>
      <c r="Q297" s="121" t="str">
        <f>""</f>
        <v/>
      </c>
      <c r="R297" s="55"/>
      <c r="S297" s="57"/>
      <c r="T297" s="147" t="str">
        <f>IF(MAX((AA297,AD297,AG297,AJ297,AM297,AP297))=AA297,"CDU",IF(MAX(AA297,AD297,AG297,AJ297,AM297,AP297)=AD297,"SPD",IF(MAX(AA297,AD297,AG297,AJ297,AM297,AP297)=AG297,"AfD",IF(MAX(AA297,AD297,AG297,AJ297,AM297,AP297)=AJ297,"Linke",IF(MAX(AA297,AD297,AG297,AJ297,AM297,AP297)=AM297,"Grüne","FDP")))))</f>
        <v>SPD</v>
      </c>
      <c r="U297" s="148" t="str">
        <f>IF(LARGE((AA297,AD297,AG297,AJ297,AM297,AP297),2)=AA297,"CDU",IF(LARGE((AA297,AD297,AG297,AJ297,AM297,AP297),2)=AD297,"SPD",IF(LARGE((AA297,AD297,AG297,AJ297,AM297,AP297),2)=AG297,"AfD",IF(LARGE((AA297,AD297,AG297,AJ297,AM297,AP297),2)=AJ297,"Linke",IF(LARGE((AA297,AD297,AG297,AJ297,AM297,AP297),2)=AM297,"Grüne","FDP")))))</f>
        <v>CDU</v>
      </c>
      <c r="V297" s="148" t="str">
        <f>IF(LARGE((AA297,AD297,AG297,AJ297,AM297,AP297),3)=AA297,"CDU",IF(LARGE((AA297,AD297,AG297,AJ297,AM297,AP297),3)=AD297,"SPD",IF(LARGE((AA297,AD297,AG297,AJ297,AM297,AP297),3)=AG297,"AfD",IF(LARGE((AA297,AD297,AG297,AJ297,AM297,AP297),3)=AJ297,"Linke",IF(LARGE((AA297,AD297,AG297,AJ297,AM297,AP297),3)=AM297,"Grüne","FDP")))))</f>
        <v>Grüne</v>
      </c>
      <c r="W297" s="148" t="str">
        <f>IF(LARGE((AA297,AD297,AG297,AJ297,AM297,AP297),4)=AA297,"CDU",IF(LARGE((AA297,AD297,AG297,AJ297,AM297,AP297),4)=AD297,"SPD",IF(LARGE((AA297,AD297,AG297,AJ297,AM297,AP297),4)=AG297,"AfD",IF(LARGE((AA297,AD297,AG297,AJ297,AM297,AP297),4)=AJ297,"Linke",IF(LARGE((AA297,AD297,AG297,AJ297,AM297,AP297),4)=AM297,"Grüne","FDP")))))</f>
        <v>AfD</v>
      </c>
      <c r="X297" s="148">
        <f>(LARGE((AA297,AD297,AG297,AJ297,AM297,AP297),1))-(LARGE((AA297,AD297,AG297,AJ297,AM297,AP297),2))</f>
        <v>0.12029371046988246</v>
      </c>
      <c r="Y297" s="148">
        <f>(LARGE((AA297,AD297,AG297,AJ297,AM297,AP297),1))-(LARGE((AA297,AD297,AG297,AJ297,AM297,AP297),3))</f>
        <v>0.28784711854284861</v>
      </c>
      <c r="Z297" s="234">
        <f>(LARGE((AA297,AD297,AG297,AJ297,AM297,AP297),1))-(LARGE((AA297,AD297,AG297,AJ297,AM297,AP297),4))</f>
        <v>0.29510165856836501</v>
      </c>
      <c r="AA297" s="236">
        <v>0.27032492738673686</v>
      </c>
      <c r="AB297" s="94">
        <v>0.24937848438251492</v>
      </c>
      <c r="AC297" s="95">
        <f>IF(Tabelle1[[#This Row],[CDU ES 2021]]="","",Tabelle1[[#This Row],[CDU ES 2021]]/Tabelle1[[#This Row],[CDU ZS 2021]])</f>
        <v>1.0839945878093187</v>
      </c>
      <c r="AD297" s="97">
        <v>0.39061863785661932</v>
      </c>
      <c r="AE297" s="97">
        <v>0.34978966692182112</v>
      </c>
      <c r="AF297" s="96">
        <f>IF(Tabelle1[[#This Row],[SPD ES 2021]]="","",Tabelle1[[#This Row],[SPD ES 2021]]/Tabelle1[[#This Row],[SPD ZS 2021]])</f>
        <v>1.1167243483608211</v>
      </c>
      <c r="AG297" s="99">
        <v>9.5516979288254297E-2</v>
      </c>
      <c r="AH297" s="99">
        <v>9.4151995285287518E-2</v>
      </c>
      <c r="AI297" s="98">
        <f>IF(Tabelle1[[#This Row],[AfD ES 2021]]="","",Tabelle1[[#This Row],[AfD ES 2021]]/Tabelle1[[#This Row],[AfD ZS 2021]])</f>
        <v>1.0144976641103651</v>
      </c>
      <c r="AJ297" s="100">
        <v>2.6378294741985397E-2</v>
      </c>
      <c r="AK297" s="100">
        <v>3.0374670613657763E-2</v>
      </c>
      <c r="AL297" s="101">
        <f>IF(Tabelle1[[#This Row],[Linke ES 2021]]="","",Tabelle1[[#This Row],[Linke ES 2021]]/Tabelle1[[#This Row],[Linke ZS 2021]])</f>
        <v>0.86843064333097908</v>
      </c>
      <c r="AM297" s="103">
        <v>0.10277151931377074</v>
      </c>
      <c r="AN297" s="103">
        <v>0.11132411616076086</v>
      </c>
      <c r="AO297" s="102">
        <f>IF(Tabelle1[[#This Row],[Grüne ES 2021]]="","",Tabelle1[[#This Row],[Grüne ES 2021]]/Tabelle1[[#This Row],[Grüne ZS 2021]])</f>
        <v>0.92317390748793826</v>
      </c>
      <c r="AP297" s="104">
        <v>7.703792176769185E-2</v>
      </c>
      <c r="AQ297" s="105">
        <v>9.9218956395683594E-2</v>
      </c>
      <c r="AR297" s="215">
        <f>IF(Tabelle1[[#This Row],[FDP ES 2021]]="","",Tabelle1[[#This Row],[FDP ES 2021]]/Tabelle1[[#This Row],[FDP ZS 2021]])</f>
        <v>0.77644358060435414</v>
      </c>
      <c r="AS297" s="214">
        <v>870.4</v>
      </c>
      <c r="AT297" s="186">
        <v>24440</v>
      </c>
      <c r="AU297" s="186">
        <v>20349</v>
      </c>
      <c r="AV297" s="186">
        <v>9</v>
      </c>
      <c r="AW297" s="186">
        <v>581.29999999999995</v>
      </c>
      <c r="AX297" s="186">
        <v>7.3</v>
      </c>
      <c r="AY297" s="187">
        <v>11.5</v>
      </c>
      <c r="AZ297" s="114" t="s">
        <v>1787</v>
      </c>
      <c r="BA297" s="6"/>
      <c r="BB297" s="6"/>
      <c r="BC297" s="6"/>
      <c r="BD297" s="6"/>
      <c r="BE297" s="6"/>
      <c r="BF297" s="6"/>
      <c r="BG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</row>
    <row r="298" spans="1:16344" ht="16.5" customHeight="1">
      <c r="A298" s="90">
        <f>SUBTOTAL(103,$B$2:$B298)</f>
        <v>297</v>
      </c>
      <c r="B298" s="46" t="s">
        <v>930</v>
      </c>
      <c r="C298" s="204" t="s">
        <v>1098</v>
      </c>
      <c r="D298" s="199" t="s">
        <v>9</v>
      </c>
      <c r="E298" s="189" t="s">
        <v>342</v>
      </c>
      <c r="F298" s="222" t="s">
        <v>143</v>
      </c>
      <c r="G298" s="219" t="str">
        <f>""</f>
        <v/>
      </c>
      <c r="H298" s="143" t="s">
        <v>2179</v>
      </c>
      <c r="I298" s="8"/>
      <c r="J298" s="8" t="s">
        <v>927</v>
      </c>
      <c r="K298" s="11"/>
      <c r="L298" s="10" t="s">
        <v>922</v>
      </c>
      <c r="M298" s="53"/>
      <c r="N298" s="53"/>
      <c r="O298" s="9"/>
      <c r="P298" s="54"/>
      <c r="Q298" s="121" t="str">
        <f>""</f>
        <v/>
      </c>
      <c r="R298" s="55"/>
      <c r="S298" s="57"/>
      <c r="T298" s="147" t="str">
        <f>IF(MAX((AA298,AD298,AG298,AJ298,AM298,AP298))=AA298,"CDU",IF(MAX(AA298,AD298,AG298,AJ298,AM298,AP298)=AD298,"SPD",IF(MAX(AA298,AD298,AG298,AJ298,AM298,AP298)=AG298,"AfD",IF(MAX(AA298,AD298,AG298,AJ298,AM298,AP298)=AJ298,"Linke",IF(MAX(AA298,AD298,AG298,AJ298,AM298,AP298)=AM298,"Grüne","FDP")))))</f>
        <v>CDU</v>
      </c>
      <c r="U298" s="148" t="str">
        <f>IF(LARGE((AA298,AD298,AG298,AJ298,AM298,AP298),2)=AA298,"CDU",IF(LARGE((AA298,AD298,AG298,AJ298,AM298,AP298),2)=AD298,"SPD",IF(LARGE((AA298,AD298,AG298,AJ298,AM298,AP298),2)=AG298,"AfD",IF(LARGE((AA298,AD298,AG298,AJ298,AM298,AP298),2)=AJ298,"Linke",IF(LARGE((AA298,AD298,AG298,AJ298,AM298,AP298),2)=AM298,"Grüne","FDP")))))</f>
        <v>SPD</v>
      </c>
      <c r="V298" s="148" t="str">
        <f>IF(LARGE((AA298,AD298,AG298,AJ298,AM298,AP298),3)=AA298,"CDU",IF(LARGE((AA298,AD298,AG298,AJ298,AM298,AP298),3)=AD298,"SPD",IF(LARGE((AA298,AD298,AG298,AJ298,AM298,AP298),3)=AG298,"AfD",IF(LARGE((AA298,AD298,AG298,AJ298,AM298,AP298),3)=AJ298,"Linke",IF(LARGE((AA298,AD298,AG298,AJ298,AM298,AP298),3)=AM298,"Grüne","FDP")))))</f>
        <v>Grüne</v>
      </c>
      <c r="W298" s="148" t="str">
        <f>IF(LARGE((AA298,AD298,AG298,AJ298,AM298,AP298),4)=AA298,"CDU",IF(LARGE((AA298,AD298,AG298,AJ298,AM298,AP298),4)=AD298,"SPD",IF(LARGE((AA298,AD298,AG298,AJ298,AM298,AP298),4)=AG298,"AfD",IF(LARGE((AA298,AD298,AG298,AJ298,AM298,AP298),4)=AJ298,"Linke",IF(LARGE((AA298,AD298,AG298,AJ298,AM298,AP298),4)=AM298,"Grüne","FDP")))))</f>
        <v>FDP</v>
      </c>
      <c r="X298" s="148">
        <f>(LARGE((AA298,AD298,AG298,AJ298,AM298,AP298),1))-(LARGE((AA298,AD298,AG298,AJ298,AM298,AP298),2))</f>
        <v>0.18323917488610864</v>
      </c>
      <c r="Y298" s="148">
        <f>(LARGE((AA298,AD298,AG298,AJ298,AM298,AP298),1))-(LARGE((AA298,AD298,AG298,AJ298,AM298,AP298),3))</f>
        <v>0.31265576541805729</v>
      </c>
      <c r="Z298" s="234">
        <f>(LARGE((AA298,AD298,AG298,AJ298,AM298,AP298),1))-(LARGE((AA298,AD298,AG298,AJ298,AM298,AP298),4))</f>
        <v>0.35382444887786746</v>
      </c>
      <c r="AA298" s="236">
        <v>0.4371313681253457</v>
      </c>
      <c r="AB298" s="94">
        <v>0.36646494208685731</v>
      </c>
      <c r="AC298" s="95">
        <f>IF(Tabelle1[[#This Row],[CDU ES 2021]]="","",Tabelle1[[#This Row],[CDU ES 2021]]/Tabelle1[[#This Row],[CDU ZS 2021]])</f>
        <v>1.1928327049132559</v>
      </c>
      <c r="AD298" s="97">
        <v>0.25389219323923706</v>
      </c>
      <c r="AE298" s="97">
        <v>0.26230189240804586</v>
      </c>
      <c r="AF298" s="96">
        <f>IF(Tabelle1[[#This Row],[SPD ES 2021]]="","",Tabelle1[[#This Row],[SPD ES 2021]]/Tabelle1[[#This Row],[SPD ZS 2021]])</f>
        <v>0.96793885438033223</v>
      </c>
      <c r="AG298" s="99">
        <v>4.9155060006587981E-2</v>
      </c>
      <c r="AH298" s="99">
        <v>4.7893052903097796E-2</v>
      </c>
      <c r="AI298" s="98">
        <f>IF(Tabelle1[[#This Row],[AfD ES 2021]]="","",Tabelle1[[#This Row],[AfD ES 2021]]/Tabelle1[[#This Row],[AfD ZS 2021]])</f>
        <v>1.0263505253265772</v>
      </c>
      <c r="AJ298" s="100">
        <v>2.4412830409138653E-2</v>
      </c>
      <c r="AK298" s="100">
        <v>2.4268955083211387E-2</v>
      </c>
      <c r="AL298" s="101">
        <f>IF(Tabelle1[[#This Row],[Linke ES 2021]]="","",Tabelle1[[#This Row],[Linke ES 2021]]/Tabelle1[[#This Row],[Linke ZS 2021]])</f>
        <v>1.0059283692039462</v>
      </c>
      <c r="AM298" s="103">
        <v>0.12447560270728843</v>
      </c>
      <c r="AN298" s="103">
        <v>0.13478756913613929</v>
      </c>
      <c r="AO298" s="102">
        <f>IF(Tabelle1[[#This Row],[Grüne ES 2021]]="","",Tabelle1[[#This Row],[Grüne ES 2021]]/Tabelle1[[#This Row],[Grüne ZS 2021]])</f>
        <v>0.92349467762538628</v>
      </c>
      <c r="AP298" s="104">
        <v>8.3306919247478226E-2</v>
      </c>
      <c r="AQ298" s="105">
        <v>0.11831270616830775</v>
      </c>
      <c r="AR298" s="215">
        <f>IF(Tabelle1[[#This Row],[FDP ES 2021]]="","",Tabelle1[[#This Row],[FDP ES 2021]]/Tabelle1[[#This Row],[FDP ZS 2021]])</f>
        <v>0.7041248733586446</v>
      </c>
      <c r="AS298" s="214">
        <v>261.7</v>
      </c>
      <c r="AT298" s="186">
        <v>37294</v>
      </c>
      <c r="AU298" s="186">
        <v>22433</v>
      </c>
      <c r="AV298" s="186">
        <v>4</v>
      </c>
      <c r="AW298" s="186">
        <v>606.79999999999995</v>
      </c>
      <c r="AX298" s="186">
        <v>7.7</v>
      </c>
      <c r="AY298" s="187">
        <v>10.199999999999999</v>
      </c>
      <c r="AZ298" s="114" t="s">
        <v>1732</v>
      </c>
      <c r="BA298" s="6"/>
      <c r="BB298" s="6"/>
      <c r="BC298" s="6"/>
      <c r="BD298" s="6"/>
      <c r="BE298" s="6"/>
      <c r="BF298" s="6"/>
      <c r="BG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</row>
    <row r="299" spans="1:16344" ht="16.5" customHeight="1">
      <c r="A299" s="90">
        <f>SUBTOTAL(103,$B$2:$B299)</f>
        <v>298</v>
      </c>
      <c r="B299" s="47" t="s">
        <v>751</v>
      </c>
      <c r="C299" s="205" t="s">
        <v>1099</v>
      </c>
      <c r="D299" s="199" t="s">
        <v>9</v>
      </c>
      <c r="E299" s="189" t="s">
        <v>342</v>
      </c>
      <c r="F299" s="222" t="s">
        <v>143</v>
      </c>
      <c r="G299" s="219" t="str">
        <f>""</f>
        <v/>
      </c>
      <c r="H299" s="8"/>
      <c r="I299" s="8"/>
      <c r="J299" s="8" t="s">
        <v>927</v>
      </c>
      <c r="K299" s="11"/>
      <c r="L299" s="10" t="s">
        <v>922</v>
      </c>
      <c r="M299" s="53"/>
      <c r="N299" s="53"/>
      <c r="O299" s="9"/>
      <c r="P299" s="54"/>
      <c r="Q299" s="121" t="str">
        <f>""</f>
        <v/>
      </c>
      <c r="R299" s="55"/>
      <c r="S299" s="57"/>
      <c r="T299" s="147" t="str">
        <f>IF(MAX((AA299,AD299,AG299,AJ299,AM299,AP299))=AA299,"CDU",IF(MAX(AA299,AD299,AG299,AJ299,AM299,AP299)=AD299,"SPD",IF(MAX(AA299,AD299,AG299,AJ299,AM299,AP299)=AG299,"AfD",IF(MAX(AA299,AD299,AG299,AJ299,AM299,AP299)=AJ299,"Linke",IF(MAX(AA299,AD299,AG299,AJ299,AM299,AP299)=AM299,"Grüne","FDP")))))</f>
        <v>CDU</v>
      </c>
      <c r="U299" s="148" t="str">
        <f>IF(LARGE((AA299,AD299,AG299,AJ299,AM299,AP299),2)=AA299,"CDU",IF(LARGE((AA299,AD299,AG299,AJ299,AM299,AP299),2)=AD299,"SPD",IF(LARGE((AA299,AD299,AG299,AJ299,AM299,AP299),2)=AG299,"AfD",IF(LARGE((AA299,AD299,AG299,AJ299,AM299,AP299),2)=AJ299,"Linke",IF(LARGE((AA299,AD299,AG299,AJ299,AM299,AP299),2)=AM299,"Grüne","FDP")))))</f>
        <v>SPD</v>
      </c>
      <c r="V299" s="148" t="str">
        <f>IF(LARGE((AA299,AD299,AG299,AJ299,AM299,AP299),3)=AA299,"CDU",IF(LARGE((AA299,AD299,AG299,AJ299,AM299,AP299),3)=AD299,"SPD",IF(LARGE((AA299,AD299,AG299,AJ299,AM299,AP299),3)=AG299,"AfD",IF(LARGE((AA299,AD299,AG299,AJ299,AM299,AP299),3)=AJ299,"Linke",IF(LARGE((AA299,AD299,AG299,AJ299,AM299,AP299),3)=AM299,"Grüne","FDP")))))</f>
        <v>Grüne</v>
      </c>
      <c r="W299" s="148" t="str">
        <f>IF(LARGE((AA299,AD299,AG299,AJ299,AM299,AP299),4)=AA299,"CDU",IF(LARGE((AA299,AD299,AG299,AJ299,AM299,AP299),4)=AD299,"SPD",IF(LARGE((AA299,AD299,AG299,AJ299,AM299,AP299),4)=AG299,"AfD",IF(LARGE((AA299,AD299,AG299,AJ299,AM299,AP299),4)=AJ299,"Linke",IF(LARGE((AA299,AD299,AG299,AJ299,AM299,AP299),4)=AM299,"Grüne","FDP")))))</f>
        <v>FDP</v>
      </c>
      <c r="X299" s="148">
        <f>(LARGE((AA299,AD299,AG299,AJ299,AM299,AP299),1))-(LARGE((AA299,AD299,AG299,AJ299,AM299,AP299),2))</f>
        <v>0.18323917488610864</v>
      </c>
      <c r="Y299" s="148">
        <f>(LARGE((AA299,AD299,AG299,AJ299,AM299,AP299),1))-(LARGE((AA299,AD299,AG299,AJ299,AM299,AP299),3))</f>
        <v>0.31265576541805729</v>
      </c>
      <c r="Z299" s="234">
        <f>(LARGE((AA299,AD299,AG299,AJ299,AM299,AP299),1))-(LARGE((AA299,AD299,AG299,AJ299,AM299,AP299),4))</f>
        <v>0.35382444887786746</v>
      </c>
      <c r="AA299" s="236">
        <v>0.4371313681253457</v>
      </c>
      <c r="AB299" s="94">
        <v>0.36646494208685731</v>
      </c>
      <c r="AC299" s="95">
        <f>IF(Tabelle1[[#This Row],[CDU ES 2021]]="","",Tabelle1[[#This Row],[CDU ES 2021]]/Tabelle1[[#This Row],[CDU ZS 2021]])</f>
        <v>1.1928327049132559</v>
      </c>
      <c r="AD299" s="97">
        <v>0.25389219323923706</v>
      </c>
      <c r="AE299" s="97">
        <v>0.26230189240804586</v>
      </c>
      <c r="AF299" s="96">
        <f>IF(Tabelle1[[#This Row],[SPD ES 2021]]="","",Tabelle1[[#This Row],[SPD ES 2021]]/Tabelle1[[#This Row],[SPD ZS 2021]])</f>
        <v>0.96793885438033223</v>
      </c>
      <c r="AG299" s="99">
        <v>4.9155060006587981E-2</v>
      </c>
      <c r="AH299" s="99">
        <v>4.7893052903097796E-2</v>
      </c>
      <c r="AI299" s="98">
        <f>IF(Tabelle1[[#This Row],[AfD ES 2021]]="","",Tabelle1[[#This Row],[AfD ES 2021]]/Tabelle1[[#This Row],[AfD ZS 2021]])</f>
        <v>1.0263505253265772</v>
      </c>
      <c r="AJ299" s="100">
        <v>2.4412830409138653E-2</v>
      </c>
      <c r="AK299" s="100">
        <v>2.4268955083211387E-2</v>
      </c>
      <c r="AL299" s="101">
        <f>IF(Tabelle1[[#This Row],[Linke ES 2021]]="","",Tabelle1[[#This Row],[Linke ES 2021]]/Tabelle1[[#This Row],[Linke ZS 2021]])</f>
        <v>1.0059283692039462</v>
      </c>
      <c r="AM299" s="103">
        <v>0.12447560270728843</v>
      </c>
      <c r="AN299" s="103">
        <v>0.13478756913613929</v>
      </c>
      <c r="AO299" s="102">
        <f>IF(Tabelle1[[#This Row],[Grüne ES 2021]]="","",Tabelle1[[#This Row],[Grüne ES 2021]]/Tabelle1[[#This Row],[Grüne ZS 2021]])</f>
        <v>0.92349467762538628</v>
      </c>
      <c r="AP299" s="104">
        <v>8.3306919247478226E-2</v>
      </c>
      <c r="AQ299" s="105">
        <v>0.11831270616830775</v>
      </c>
      <c r="AR299" s="215">
        <f>IF(Tabelle1[[#This Row],[FDP ES 2021]]="","",Tabelle1[[#This Row],[FDP ES 2021]]/Tabelle1[[#This Row],[FDP ZS 2021]])</f>
        <v>0.7041248733586446</v>
      </c>
      <c r="AS299" s="214">
        <v>261.7</v>
      </c>
      <c r="AT299" s="186">
        <v>37294</v>
      </c>
      <c r="AU299" s="186">
        <v>22433</v>
      </c>
      <c r="AV299" s="186">
        <v>4</v>
      </c>
      <c r="AW299" s="186">
        <v>606.79999999999995</v>
      </c>
      <c r="AX299" s="186">
        <v>7.7</v>
      </c>
      <c r="AY299" s="187">
        <v>10.199999999999999</v>
      </c>
      <c r="AZ299" s="114" t="s">
        <v>1763</v>
      </c>
      <c r="BA299" s="6"/>
      <c r="BB299" s="6"/>
      <c r="BC299" s="6"/>
      <c r="BD299" s="6"/>
      <c r="BE299" s="6"/>
      <c r="BF299" s="6"/>
      <c r="BG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</row>
    <row r="300" spans="1:16344" ht="16.5" customHeight="1">
      <c r="A300" s="90">
        <f>SUBTOTAL(103,$B$2:$B300)</f>
        <v>299</v>
      </c>
      <c r="B300" s="48" t="s">
        <v>669</v>
      </c>
      <c r="C300" s="206" t="s">
        <v>1100</v>
      </c>
      <c r="D300" s="199" t="s">
        <v>9</v>
      </c>
      <c r="E300" s="189" t="s">
        <v>342</v>
      </c>
      <c r="F300" s="222" t="s">
        <v>143</v>
      </c>
      <c r="G300" s="219" t="str">
        <f>""</f>
        <v/>
      </c>
      <c r="H300" s="14" t="s">
        <v>2193</v>
      </c>
      <c r="I300" s="8"/>
      <c r="J300" s="8" t="s">
        <v>927</v>
      </c>
      <c r="K300" s="11"/>
      <c r="L300" s="11" t="s">
        <v>921</v>
      </c>
      <c r="M300" s="53"/>
      <c r="N300" s="53"/>
      <c r="O300" s="9"/>
      <c r="P300" s="54"/>
      <c r="Q300" s="121" t="str">
        <f>""</f>
        <v/>
      </c>
      <c r="R300" s="55"/>
      <c r="S300" s="57"/>
      <c r="T300" s="147" t="str">
        <f>IF(MAX((AA300,AD300,AG300,AJ300,AM300,AP300))=AA300,"CDU",IF(MAX(AA300,AD300,AG300,AJ300,AM300,AP300)=AD300,"SPD",IF(MAX(AA300,AD300,AG300,AJ300,AM300,AP300)=AG300,"AfD",IF(MAX(AA300,AD300,AG300,AJ300,AM300,AP300)=AJ300,"Linke",IF(MAX(AA300,AD300,AG300,AJ300,AM300,AP300)=AM300,"Grüne","FDP")))))</f>
        <v>CDU</v>
      </c>
      <c r="U300" s="148" t="str">
        <f>IF(LARGE((AA300,AD300,AG300,AJ300,AM300,AP300),2)=AA300,"CDU",IF(LARGE((AA300,AD300,AG300,AJ300,AM300,AP300),2)=AD300,"SPD",IF(LARGE((AA300,AD300,AG300,AJ300,AM300,AP300),2)=AG300,"AfD",IF(LARGE((AA300,AD300,AG300,AJ300,AM300,AP300),2)=AJ300,"Linke",IF(LARGE((AA300,AD300,AG300,AJ300,AM300,AP300),2)=AM300,"Grüne","FDP")))))</f>
        <v>SPD</v>
      </c>
      <c r="V300" s="148" t="str">
        <f>IF(LARGE((AA300,AD300,AG300,AJ300,AM300,AP300),3)=AA300,"CDU",IF(LARGE((AA300,AD300,AG300,AJ300,AM300,AP300),3)=AD300,"SPD",IF(LARGE((AA300,AD300,AG300,AJ300,AM300,AP300),3)=AG300,"AfD",IF(LARGE((AA300,AD300,AG300,AJ300,AM300,AP300),3)=AJ300,"Linke",IF(LARGE((AA300,AD300,AG300,AJ300,AM300,AP300),3)=AM300,"Grüne","FDP")))))</f>
        <v>Grüne</v>
      </c>
      <c r="W300" s="148" t="str">
        <f>IF(LARGE((AA300,AD300,AG300,AJ300,AM300,AP300),4)=AA300,"CDU",IF(LARGE((AA300,AD300,AG300,AJ300,AM300,AP300),4)=AD300,"SPD",IF(LARGE((AA300,AD300,AG300,AJ300,AM300,AP300),4)=AG300,"AfD",IF(LARGE((AA300,AD300,AG300,AJ300,AM300,AP300),4)=AJ300,"Linke",IF(LARGE((AA300,AD300,AG300,AJ300,AM300,AP300),4)=AM300,"Grüne","FDP")))))</f>
        <v>FDP</v>
      </c>
      <c r="X300" s="148">
        <f>(LARGE((AA300,AD300,AG300,AJ300,AM300,AP300),1))-(LARGE((AA300,AD300,AG300,AJ300,AM300,AP300),2))</f>
        <v>0.18323917488610897</v>
      </c>
      <c r="Y300" s="148">
        <f>(LARGE((AA300,AD300,AG300,AJ300,AM300,AP300),1))-(LARGE((AA300,AD300,AG300,AJ300,AM300,AP300),3))</f>
        <v>0.31265576541805795</v>
      </c>
      <c r="Z300" s="234">
        <f>(LARGE((AA300,AD300,AG300,AJ300,AM300,AP300),1))-(LARGE((AA300,AD300,AG300,AJ300,AM300,AP300),4))</f>
        <v>0.35382444887786779</v>
      </c>
      <c r="AA300" s="236">
        <v>0.43713136812534598</v>
      </c>
      <c r="AB300" s="94">
        <v>0.36646494208685698</v>
      </c>
      <c r="AC300" s="95">
        <f>IF(Tabelle1[[#This Row],[CDU ES 2021]]="","",Tabelle1[[#This Row],[CDU ES 2021]]/Tabelle1[[#This Row],[CDU ZS 2021]])</f>
        <v>1.1928327049132579</v>
      </c>
      <c r="AD300" s="97">
        <v>0.25389219323923701</v>
      </c>
      <c r="AE300" s="97">
        <v>0.26230189240804602</v>
      </c>
      <c r="AF300" s="96">
        <f>IF(Tabelle1[[#This Row],[SPD ES 2021]]="","",Tabelle1[[#This Row],[SPD ES 2021]]/Tabelle1[[#This Row],[SPD ZS 2021]])</f>
        <v>0.96793885438033134</v>
      </c>
      <c r="AG300" s="99">
        <v>4.9155060006588001E-2</v>
      </c>
      <c r="AH300" s="99">
        <v>4.7893052903097803E-2</v>
      </c>
      <c r="AI300" s="98">
        <f>IF(Tabelle1[[#This Row],[AfD ES 2021]]="","",Tabelle1[[#This Row],[AfD ES 2021]]/Tabelle1[[#This Row],[AfD ZS 2021]])</f>
        <v>1.0263505253265777</v>
      </c>
      <c r="AJ300" s="100">
        <v>2.4412830409138699E-2</v>
      </c>
      <c r="AK300" s="100">
        <v>2.4268955083211401E-2</v>
      </c>
      <c r="AL300" s="101">
        <f>IF(Tabelle1[[#This Row],[Linke ES 2021]]="","",Tabelle1[[#This Row],[Linke ES 2021]]/Tabelle1[[#This Row],[Linke ZS 2021]])</f>
        <v>1.0059283692039476</v>
      </c>
      <c r="AM300" s="103">
        <v>0.124475602707288</v>
      </c>
      <c r="AN300" s="103">
        <v>0.13478756913613901</v>
      </c>
      <c r="AO300" s="102">
        <f>IF(Tabelle1[[#This Row],[Grüne ES 2021]]="","",Tabelle1[[#This Row],[Grüne ES 2021]]/Tabelle1[[#This Row],[Grüne ZS 2021]])</f>
        <v>0.92349467762538506</v>
      </c>
      <c r="AP300" s="104">
        <v>8.3306919247478198E-2</v>
      </c>
      <c r="AQ300" s="105">
        <v>0.118312706168308</v>
      </c>
      <c r="AR300" s="215">
        <f>IF(Tabelle1[[#This Row],[FDP ES 2021]]="","",Tabelle1[[#This Row],[FDP ES 2021]]/Tabelle1[[#This Row],[FDP ZS 2021]])</f>
        <v>0.70412487335864293</v>
      </c>
      <c r="AS300" s="214">
        <v>261.7</v>
      </c>
      <c r="AT300" s="186">
        <v>37294</v>
      </c>
      <c r="AU300" s="186">
        <v>22433</v>
      </c>
      <c r="AV300" s="186">
        <v>4</v>
      </c>
      <c r="AW300" s="186">
        <v>606.79999999999995</v>
      </c>
      <c r="AX300" s="186">
        <v>7.7</v>
      </c>
      <c r="AY300" s="187">
        <v>10.199999999999999</v>
      </c>
      <c r="AZ300" s="115" t="s">
        <v>1464</v>
      </c>
      <c r="BA300" s="6"/>
      <c r="BB300" s="6"/>
      <c r="BC300" s="6"/>
      <c r="BD300" s="6"/>
      <c r="BE300" s="6"/>
      <c r="BF300" s="6"/>
      <c r="BG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</row>
    <row r="301" spans="1:16344" ht="16.5" customHeight="1">
      <c r="A301" s="90">
        <f>SUBTOTAL(103,$B$2:$B301)</f>
        <v>300</v>
      </c>
      <c r="B301" s="44" t="s">
        <v>697</v>
      </c>
      <c r="C301" s="201" t="s">
        <v>788</v>
      </c>
      <c r="D301" s="200" t="s">
        <v>9</v>
      </c>
      <c r="E301" s="188" t="s">
        <v>342</v>
      </c>
      <c r="F301" s="222" t="s">
        <v>143</v>
      </c>
      <c r="G301" s="219" t="str">
        <f>""</f>
        <v/>
      </c>
      <c r="H301" s="12" t="s">
        <v>2205</v>
      </c>
      <c r="I301" s="10"/>
      <c r="J301" s="8" t="s">
        <v>924</v>
      </c>
      <c r="K301" s="10"/>
      <c r="L301" s="10" t="s">
        <v>921</v>
      </c>
      <c r="M301" s="67"/>
      <c r="N301" s="67"/>
      <c r="O301" s="59"/>
      <c r="P301" s="83"/>
      <c r="Q301" s="121" t="str">
        <f>""</f>
        <v/>
      </c>
      <c r="R301" s="60"/>
      <c r="S301" s="61"/>
      <c r="T301" s="147" t="str">
        <f>IF(MAX((AA301,AD301,AG301,AJ301,AM301,AP301))=AA301,"CDU",IF(MAX(AA301,AD301,AG301,AJ301,AM301,AP301)=AD301,"SPD",IF(MAX(AA301,AD301,AG301,AJ301,AM301,AP301)=AG301,"AfD",IF(MAX(AA301,AD301,AG301,AJ301,AM301,AP301)=AJ301,"Linke",IF(MAX(AA301,AD301,AG301,AJ301,AM301,AP301)=AM301,"Grüne","FDP")))))</f>
        <v>CDU</v>
      </c>
      <c r="U301" s="148" t="str">
        <f>IF(LARGE((AA301,AD301,AG301,AJ301,AM301,AP301),2)=AA301,"CDU",IF(LARGE((AA301,AD301,AG301,AJ301,AM301,AP301),2)=AD301,"SPD",IF(LARGE((AA301,AD301,AG301,AJ301,AM301,AP301),2)=AG301,"AfD",IF(LARGE((AA301,AD301,AG301,AJ301,AM301,AP301),2)=AJ301,"Linke",IF(LARGE((AA301,AD301,AG301,AJ301,AM301,AP301),2)=AM301,"Grüne","FDP")))))</f>
        <v>SPD</v>
      </c>
      <c r="V301" s="148" t="str">
        <f>IF(LARGE((AA301,AD301,AG301,AJ301,AM301,AP301),3)=AA301,"CDU",IF(LARGE((AA301,AD301,AG301,AJ301,AM301,AP301),3)=AD301,"SPD",IF(LARGE((AA301,AD301,AG301,AJ301,AM301,AP301),3)=AG301,"AfD",IF(LARGE((AA301,AD301,AG301,AJ301,AM301,AP301),3)=AJ301,"Linke",IF(LARGE((AA301,AD301,AG301,AJ301,AM301,AP301),3)=AM301,"Grüne","FDP")))))</f>
        <v>Grüne</v>
      </c>
      <c r="W301" s="148" t="str">
        <f>IF(LARGE((AA301,AD301,AG301,AJ301,AM301,AP301),4)=AA301,"CDU",IF(LARGE((AA301,AD301,AG301,AJ301,AM301,AP301),4)=AD301,"SPD",IF(LARGE((AA301,AD301,AG301,AJ301,AM301,AP301),4)=AG301,"AfD",IF(LARGE((AA301,AD301,AG301,AJ301,AM301,AP301),4)=AJ301,"Linke",IF(LARGE((AA301,AD301,AG301,AJ301,AM301,AP301),4)=AM301,"Grüne","FDP")))))</f>
        <v>FDP</v>
      </c>
      <c r="X301" s="148">
        <f>(LARGE((AA301,AD301,AG301,AJ301,AM301,AP301),1))-(LARGE((AA301,AD301,AG301,AJ301,AM301,AP301),2))</f>
        <v>0.18323917488610864</v>
      </c>
      <c r="Y301" s="148">
        <f>(LARGE((AA301,AD301,AG301,AJ301,AM301,AP301),1))-(LARGE((AA301,AD301,AG301,AJ301,AM301,AP301),3))</f>
        <v>0.31265576541805729</v>
      </c>
      <c r="Z301" s="234">
        <f>(LARGE((AA301,AD301,AG301,AJ301,AM301,AP301),1))-(LARGE((AA301,AD301,AG301,AJ301,AM301,AP301),4))</f>
        <v>0.35382444887786746</v>
      </c>
      <c r="AA301" s="236">
        <v>0.4371313681253457</v>
      </c>
      <c r="AB301" s="94">
        <v>0.36646494208685731</v>
      </c>
      <c r="AC301" s="95">
        <f>IF(Tabelle1[[#This Row],[CDU ES 2021]]="","",Tabelle1[[#This Row],[CDU ES 2021]]/Tabelle1[[#This Row],[CDU ZS 2021]])</f>
        <v>1.1928327049132559</v>
      </c>
      <c r="AD301" s="97">
        <v>0.25389219323923706</v>
      </c>
      <c r="AE301" s="97">
        <v>0.26230189240804586</v>
      </c>
      <c r="AF301" s="96">
        <f>IF(Tabelle1[[#This Row],[SPD ES 2021]]="","",Tabelle1[[#This Row],[SPD ES 2021]]/Tabelle1[[#This Row],[SPD ZS 2021]])</f>
        <v>0.96793885438033223</v>
      </c>
      <c r="AG301" s="99">
        <v>4.9155060006587981E-2</v>
      </c>
      <c r="AH301" s="99">
        <v>4.7893052903097796E-2</v>
      </c>
      <c r="AI301" s="98">
        <f>IF(Tabelle1[[#This Row],[AfD ES 2021]]="","",Tabelle1[[#This Row],[AfD ES 2021]]/Tabelle1[[#This Row],[AfD ZS 2021]])</f>
        <v>1.0263505253265772</v>
      </c>
      <c r="AJ301" s="100">
        <v>2.4412830409138653E-2</v>
      </c>
      <c r="AK301" s="100">
        <v>2.4268955083211387E-2</v>
      </c>
      <c r="AL301" s="101">
        <f>IF(Tabelle1[[#This Row],[Linke ES 2021]]="","",Tabelle1[[#This Row],[Linke ES 2021]]/Tabelle1[[#This Row],[Linke ZS 2021]])</f>
        <v>1.0059283692039462</v>
      </c>
      <c r="AM301" s="103">
        <v>0.12447560270728843</v>
      </c>
      <c r="AN301" s="103">
        <v>0.13478756913613929</v>
      </c>
      <c r="AO301" s="102">
        <f>IF(Tabelle1[[#This Row],[Grüne ES 2021]]="","",Tabelle1[[#This Row],[Grüne ES 2021]]/Tabelle1[[#This Row],[Grüne ZS 2021]])</f>
        <v>0.92349467762538628</v>
      </c>
      <c r="AP301" s="104">
        <v>8.3306919247478226E-2</v>
      </c>
      <c r="AQ301" s="105">
        <v>0.11831270616830775</v>
      </c>
      <c r="AR301" s="215">
        <f>IF(Tabelle1[[#This Row],[FDP ES 2021]]="","",Tabelle1[[#This Row],[FDP ES 2021]]/Tabelle1[[#This Row],[FDP ZS 2021]])</f>
        <v>0.7041248733586446</v>
      </c>
      <c r="AS301" s="214">
        <v>261.7</v>
      </c>
      <c r="AT301" s="186">
        <v>37294</v>
      </c>
      <c r="AU301" s="186">
        <v>22433</v>
      </c>
      <c r="AV301" s="186">
        <v>4</v>
      </c>
      <c r="AW301" s="186">
        <v>606.79999999999995</v>
      </c>
      <c r="AX301" s="186">
        <v>7.7</v>
      </c>
      <c r="AY301" s="187">
        <v>10.199999999999999</v>
      </c>
      <c r="AZ301" s="114" t="s">
        <v>1646</v>
      </c>
      <c r="BA301" s="6"/>
      <c r="BB301" s="6"/>
      <c r="BC301" s="6"/>
      <c r="BD301" s="6"/>
      <c r="BE301" s="6"/>
      <c r="BF301" s="6"/>
      <c r="BG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</row>
    <row r="302" spans="1:16344" ht="16.5" customHeight="1">
      <c r="A302" s="90">
        <f>SUBTOTAL(103,$B$2:$B302)</f>
        <v>301</v>
      </c>
      <c r="B302" s="44" t="s">
        <v>697</v>
      </c>
      <c r="C302" s="201" t="s">
        <v>789</v>
      </c>
      <c r="D302" s="199" t="s">
        <v>9</v>
      </c>
      <c r="E302" s="190" t="s">
        <v>343</v>
      </c>
      <c r="F302" s="198" t="s">
        <v>144</v>
      </c>
      <c r="G302" s="219" t="str">
        <f>""</f>
        <v/>
      </c>
      <c r="H302" s="8"/>
      <c r="I302" s="8"/>
      <c r="J302" s="8" t="s">
        <v>924</v>
      </c>
      <c r="K302" s="8"/>
      <c r="L302" s="10" t="s">
        <v>922</v>
      </c>
      <c r="M302" s="53"/>
      <c r="N302" s="53"/>
      <c r="O302" s="9"/>
      <c r="P302" s="54"/>
      <c r="Q302" s="121" t="str">
        <f>""</f>
        <v/>
      </c>
      <c r="R302" s="55"/>
      <c r="S302" s="57"/>
      <c r="T302" s="147" t="str">
        <f>IF(MAX((AA302,AD302,AG302,AJ302,AM302,AP302))=AA302,"CDU",IF(MAX(AA302,AD302,AG302,AJ302,AM302,AP302)=AD302,"SPD",IF(MAX(AA302,AD302,AG302,AJ302,AM302,AP302)=AG302,"AfD",IF(MAX(AA302,AD302,AG302,AJ302,AM302,AP302)=AJ302,"Linke",IF(MAX(AA302,AD302,AG302,AJ302,AM302,AP302)=AM302,"Grüne","FDP")))))</f>
        <v>CDU</v>
      </c>
      <c r="U302" s="148" t="str">
        <f>IF(LARGE((AA302,AD302,AG302,AJ302,AM302,AP302),2)=AA302,"CDU",IF(LARGE((AA302,AD302,AG302,AJ302,AM302,AP302),2)=AD302,"SPD",IF(LARGE((AA302,AD302,AG302,AJ302,AM302,AP302),2)=AG302,"AfD",IF(LARGE((AA302,AD302,AG302,AJ302,AM302,AP302),2)=AJ302,"Linke",IF(LARGE((AA302,AD302,AG302,AJ302,AM302,AP302),2)=AM302,"Grüne","FDP")))))</f>
        <v>SPD</v>
      </c>
      <c r="V302" s="148" t="str">
        <f>IF(LARGE((AA302,AD302,AG302,AJ302,AM302,AP302),3)=AA302,"CDU",IF(LARGE((AA302,AD302,AG302,AJ302,AM302,AP302),3)=AD302,"SPD",IF(LARGE((AA302,AD302,AG302,AJ302,AM302,AP302),3)=AG302,"AfD",IF(LARGE((AA302,AD302,AG302,AJ302,AM302,AP302),3)=AJ302,"Linke",IF(LARGE((AA302,AD302,AG302,AJ302,AM302,AP302),3)=AM302,"Grüne","FDP")))))</f>
        <v>Grüne</v>
      </c>
      <c r="W302" s="148" t="str">
        <f>IF(LARGE((AA302,AD302,AG302,AJ302,AM302,AP302),4)=AA302,"CDU",IF(LARGE((AA302,AD302,AG302,AJ302,AM302,AP302),4)=AD302,"SPD",IF(LARGE((AA302,AD302,AG302,AJ302,AM302,AP302),4)=AG302,"AfD",IF(LARGE((AA302,AD302,AG302,AJ302,AM302,AP302),4)=AJ302,"Linke",IF(LARGE((AA302,AD302,AG302,AJ302,AM302,AP302),4)=AM302,"Grüne","FDP")))))</f>
        <v>FDP</v>
      </c>
      <c r="X302" s="148">
        <f>(LARGE((AA302,AD302,AG302,AJ302,AM302,AP302),1))-(LARGE((AA302,AD302,AG302,AJ302,AM302,AP302),2))</f>
        <v>0.15790954447125904</v>
      </c>
      <c r="Y302" s="148">
        <f>(LARGE((AA302,AD302,AG302,AJ302,AM302,AP302),1))-(LARGE((AA302,AD302,AG302,AJ302,AM302,AP302),3))</f>
        <v>0.2396621359708902</v>
      </c>
      <c r="Z302" s="234">
        <f>(LARGE((AA302,AD302,AG302,AJ302,AM302,AP302),1))-(LARGE((AA302,AD302,AG302,AJ302,AM302,AP302),4))</f>
        <v>0.33131806984857393</v>
      </c>
      <c r="AA302" s="236">
        <v>0.40890050392007304</v>
      </c>
      <c r="AB302" s="94">
        <v>0.34479529535153763</v>
      </c>
      <c r="AC302" s="95">
        <f>IF(Tabelle1[[#This Row],[CDU ES 2021]]="","",Tabelle1[[#This Row],[CDU ES 2021]]/Tabelle1[[#This Row],[CDU ZS 2021]])</f>
        <v>1.1859225152801944</v>
      </c>
      <c r="AD302" s="97">
        <v>0.250990959448814</v>
      </c>
      <c r="AE302" s="97">
        <v>0.2662409009751408</v>
      </c>
      <c r="AF302" s="96">
        <f>IF(Tabelle1[[#This Row],[SPD ES 2021]]="","",Tabelle1[[#This Row],[SPD ES 2021]]/Tabelle1[[#This Row],[SPD ZS 2021]])</f>
        <v>0.94272126682837998</v>
      </c>
      <c r="AG302" s="99">
        <v>4.5271529141085114E-2</v>
      </c>
      <c r="AH302" s="99">
        <v>4.5816633579303545E-2</v>
      </c>
      <c r="AI302" s="98">
        <f>IF(Tabelle1[[#This Row],[AfD ES 2021]]="","",Tabelle1[[#This Row],[AfD ES 2021]]/Tabelle1[[#This Row],[AfD ZS 2021]])</f>
        <v>0.98810247729626588</v>
      </c>
      <c r="AJ302" s="100">
        <v>2.6521450989709029E-2</v>
      </c>
      <c r="AK302" s="100">
        <v>2.5552184390256083E-2</v>
      </c>
      <c r="AL302" s="101">
        <f>IF(Tabelle1[[#This Row],[Linke ES 2021]]="","",Tabelle1[[#This Row],[Linke ES 2021]]/Tabelle1[[#This Row],[Linke ZS 2021]])</f>
        <v>1.0379328273719941</v>
      </c>
      <c r="AM302" s="103">
        <v>0.16923836794918284</v>
      </c>
      <c r="AN302" s="103">
        <v>0.15923137431172041</v>
      </c>
      <c r="AO302" s="102">
        <f>IF(Tabelle1[[#This Row],[Grüne ES 2021]]="","",Tabelle1[[#This Row],[Grüne ES 2021]]/Tabelle1[[#This Row],[Grüne ZS 2021]])</f>
        <v>1.0628456149469148</v>
      </c>
      <c r="AP302" s="104">
        <v>7.7582434071499132E-2</v>
      </c>
      <c r="AQ302" s="105">
        <v>0.11191644504376272</v>
      </c>
      <c r="AR302" s="215">
        <f>IF(Tabelle1[[#This Row],[FDP ES 2021]]="","",Tabelle1[[#This Row],[FDP ES 2021]]/Tabelle1[[#This Row],[FDP ZS 2021]])</f>
        <v>0.69321746273447171</v>
      </c>
      <c r="AS302" s="216">
        <v>196</v>
      </c>
      <c r="AT302" s="191">
        <v>28950</v>
      </c>
      <c r="AU302" s="191">
        <v>23719</v>
      </c>
      <c r="AV302" s="191">
        <v>3.4</v>
      </c>
      <c r="AW302" s="191">
        <v>633.29999999999995</v>
      </c>
      <c r="AX302" s="191">
        <v>7.6</v>
      </c>
      <c r="AY302" s="192">
        <v>10.6</v>
      </c>
      <c r="AZ302" s="114" t="s">
        <v>1829</v>
      </c>
      <c r="BA302" s="6"/>
      <c r="BB302" s="6"/>
      <c r="BC302" s="6"/>
      <c r="BD302" s="6"/>
      <c r="BE302" s="6"/>
      <c r="BF302" s="6"/>
      <c r="BG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</row>
    <row r="303" spans="1:16344" ht="16.5" customHeight="1">
      <c r="A303" s="90">
        <f>SUBTOTAL(103,$B$2:$B303)</f>
        <v>302</v>
      </c>
      <c r="B303" s="45" t="s">
        <v>932</v>
      </c>
      <c r="C303" s="203" t="s">
        <v>1101</v>
      </c>
      <c r="D303" s="199" t="s">
        <v>9</v>
      </c>
      <c r="E303" s="189" t="s">
        <v>343</v>
      </c>
      <c r="F303" s="198" t="s">
        <v>144</v>
      </c>
      <c r="G303" s="219" t="str">
        <f>""</f>
        <v/>
      </c>
      <c r="H303" s="16" t="s">
        <v>2179</v>
      </c>
      <c r="I303" s="8"/>
      <c r="J303" s="8" t="s">
        <v>927</v>
      </c>
      <c r="K303" s="11"/>
      <c r="L303" s="11" t="s">
        <v>921</v>
      </c>
      <c r="M303" s="53"/>
      <c r="N303" s="53"/>
      <c r="O303" s="9"/>
      <c r="P303" s="54"/>
      <c r="Q303" s="121" t="str">
        <f>""</f>
        <v/>
      </c>
      <c r="R303" s="55"/>
      <c r="S303" s="57"/>
      <c r="T303" s="147" t="str">
        <f>IF(MAX((AA303,AD303,AG303,AJ303,AM303,AP303))=AA303,"CDU",IF(MAX(AA303,AD303,AG303,AJ303,AM303,AP303)=AD303,"SPD",IF(MAX(AA303,AD303,AG303,AJ303,AM303,AP303)=AG303,"AfD",IF(MAX(AA303,AD303,AG303,AJ303,AM303,AP303)=AJ303,"Linke",IF(MAX(AA303,AD303,AG303,AJ303,AM303,AP303)=AM303,"Grüne","FDP")))))</f>
        <v>CDU</v>
      </c>
      <c r="U303" s="148" t="str">
        <f>IF(LARGE((AA303,AD303,AG303,AJ303,AM303,AP303),2)=AA303,"CDU",IF(LARGE((AA303,AD303,AG303,AJ303,AM303,AP303),2)=AD303,"SPD",IF(LARGE((AA303,AD303,AG303,AJ303,AM303,AP303),2)=AG303,"AfD",IF(LARGE((AA303,AD303,AG303,AJ303,AM303,AP303),2)=AJ303,"Linke",IF(LARGE((AA303,AD303,AG303,AJ303,AM303,AP303),2)=AM303,"Grüne","FDP")))))</f>
        <v>SPD</v>
      </c>
      <c r="V303" s="148" t="str">
        <f>IF(LARGE((AA303,AD303,AG303,AJ303,AM303,AP303),3)=AA303,"CDU",IF(LARGE((AA303,AD303,AG303,AJ303,AM303,AP303),3)=AD303,"SPD",IF(LARGE((AA303,AD303,AG303,AJ303,AM303,AP303),3)=AG303,"AfD",IF(LARGE((AA303,AD303,AG303,AJ303,AM303,AP303),3)=AJ303,"Linke",IF(LARGE((AA303,AD303,AG303,AJ303,AM303,AP303),3)=AM303,"Grüne","FDP")))))</f>
        <v>Grüne</v>
      </c>
      <c r="W303" s="148" t="str">
        <f>IF(LARGE((AA303,AD303,AG303,AJ303,AM303,AP303),4)=AA303,"CDU",IF(LARGE((AA303,AD303,AG303,AJ303,AM303,AP303),4)=AD303,"SPD",IF(LARGE((AA303,AD303,AG303,AJ303,AM303,AP303),4)=AG303,"AfD",IF(LARGE((AA303,AD303,AG303,AJ303,AM303,AP303),4)=AJ303,"Linke",IF(LARGE((AA303,AD303,AG303,AJ303,AM303,AP303),4)=AM303,"Grüne","FDP")))))</f>
        <v>FDP</v>
      </c>
      <c r="X303" s="148">
        <f>(LARGE((AA303,AD303,AG303,AJ303,AM303,AP303),1))-(LARGE((AA303,AD303,AG303,AJ303,AM303,AP303),2))</f>
        <v>0.15790954447125904</v>
      </c>
      <c r="Y303" s="148">
        <f>(LARGE((AA303,AD303,AG303,AJ303,AM303,AP303),1))-(LARGE((AA303,AD303,AG303,AJ303,AM303,AP303),3))</f>
        <v>0.2396621359708902</v>
      </c>
      <c r="Z303" s="234">
        <f>(LARGE((AA303,AD303,AG303,AJ303,AM303,AP303),1))-(LARGE((AA303,AD303,AG303,AJ303,AM303,AP303),4))</f>
        <v>0.33131806984857393</v>
      </c>
      <c r="AA303" s="236">
        <v>0.40890050392007304</v>
      </c>
      <c r="AB303" s="94">
        <v>0.34479529535153763</v>
      </c>
      <c r="AC303" s="95">
        <f>IF(Tabelle1[[#This Row],[CDU ES 2021]]="","",Tabelle1[[#This Row],[CDU ES 2021]]/Tabelle1[[#This Row],[CDU ZS 2021]])</f>
        <v>1.1859225152801944</v>
      </c>
      <c r="AD303" s="97">
        <v>0.250990959448814</v>
      </c>
      <c r="AE303" s="97">
        <v>0.2662409009751408</v>
      </c>
      <c r="AF303" s="96">
        <f>IF(Tabelle1[[#This Row],[SPD ES 2021]]="","",Tabelle1[[#This Row],[SPD ES 2021]]/Tabelle1[[#This Row],[SPD ZS 2021]])</f>
        <v>0.94272126682837998</v>
      </c>
      <c r="AG303" s="99">
        <v>4.5271529141085114E-2</v>
      </c>
      <c r="AH303" s="99">
        <v>4.5816633579303545E-2</v>
      </c>
      <c r="AI303" s="98">
        <f>IF(Tabelle1[[#This Row],[AfD ES 2021]]="","",Tabelle1[[#This Row],[AfD ES 2021]]/Tabelle1[[#This Row],[AfD ZS 2021]])</f>
        <v>0.98810247729626588</v>
      </c>
      <c r="AJ303" s="100">
        <v>2.6521450989709029E-2</v>
      </c>
      <c r="AK303" s="100">
        <v>2.5552184390256083E-2</v>
      </c>
      <c r="AL303" s="101">
        <f>IF(Tabelle1[[#This Row],[Linke ES 2021]]="","",Tabelle1[[#This Row],[Linke ES 2021]]/Tabelle1[[#This Row],[Linke ZS 2021]])</f>
        <v>1.0379328273719941</v>
      </c>
      <c r="AM303" s="103">
        <v>0.16923836794918284</v>
      </c>
      <c r="AN303" s="103">
        <v>0.15923137431172041</v>
      </c>
      <c r="AO303" s="102">
        <f>IF(Tabelle1[[#This Row],[Grüne ES 2021]]="","",Tabelle1[[#This Row],[Grüne ES 2021]]/Tabelle1[[#This Row],[Grüne ZS 2021]])</f>
        <v>1.0628456149469148</v>
      </c>
      <c r="AP303" s="104">
        <v>7.7582434071499132E-2</v>
      </c>
      <c r="AQ303" s="105">
        <v>0.11191644504376272</v>
      </c>
      <c r="AR303" s="215">
        <f>IF(Tabelle1[[#This Row],[FDP ES 2021]]="","",Tabelle1[[#This Row],[FDP ES 2021]]/Tabelle1[[#This Row],[FDP ZS 2021]])</f>
        <v>0.69321746273447171</v>
      </c>
      <c r="AS303" s="216">
        <v>196</v>
      </c>
      <c r="AT303" s="191">
        <v>28950</v>
      </c>
      <c r="AU303" s="191">
        <v>23719</v>
      </c>
      <c r="AV303" s="191">
        <v>3.4</v>
      </c>
      <c r="AW303" s="191">
        <v>633.29999999999995</v>
      </c>
      <c r="AX303" s="191">
        <v>7.6</v>
      </c>
      <c r="AY303" s="192">
        <v>10.6</v>
      </c>
      <c r="AZ303" s="114" t="s">
        <v>2149</v>
      </c>
      <c r="BA303" s="6"/>
      <c r="BB303" s="6"/>
      <c r="BC303" s="6"/>
      <c r="BD303" s="6"/>
      <c r="BE303" s="6"/>
      <c r="BF303" s="6"/>
      <c r="BG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</row>
    <row r="304" spans="1:16344" s="2" customFormat="1" ht="16.5" customHeight="1">
      <c r="A304" s="90">
        <f>SUBTOTAL(103,$B$2:$B304)</f>
        <v>303</v>
      </c>
      <c r="B304" s="48" t="s">
        <v>669</v>
      </c>
      <c r="C304" s="206" t="s">
        <v>1102</v>
      </c>
      <c r="D304" s="199" t="s">
        <v>9</v>
      </c>
      <c r="E304" s="189" t="s">
        <v>344</v>
      </c>
      <c r="F304" s="222" t="s">
        <v>145</v>
      </c>
      <c r="G304" s="219" t="str">
        <f>""</f>
        <v/>
      </c>
      <c r="H304" s="8"/>
      <c r="I304" s="8"/>
      <c r="J304" s="8" t="s">
        <v>927</v>
      </c>
      <c r="K304" s="11"/>
      <c r="L304" s="11" t="s">
        <v>921</v>
      </c>
      <c r="M304" s="53"/>
      <c r="N304" s="53"/>
      <c r="O304" s="9"/>
      <c r="P304" s="54"/>
      <c r="Q304" s="121" t="str">
        <f>""</f>
        <v/>
      </c>
      <c r="R304" s="55"/>
      <c r="S304" s="57"/>
      <c r="T304" s="147" t="str">
        <f>IF(MAX((AA304,AD304,AG304,AJ304,AM304,AP304))=AA304,"CDU",IF(MAX(AA304,AD304,AG304,AJ304,AM304,AP304)=AD304,"SPD",IF(MAX(AA304,AD304,AG304,AJ304,AM304,AP304)=AG304,"AfD",IF(MAX(AA304,AD304,AG304,AJ304,AM304,AP304)=AJ304,"Linke",IF(MAX(AA304,AD304,AG304,AJ304,AM304,AP304)=AM304,"Grüne","FDP")))))</f>
        <v>CDU</v>
      </c>
      <c r="U304" s="148" t="str">
        <f>IF(LARGE((AA304,AD304,AG304,AJ304,AM304,AP304),2)=AA304,"CDU",IF(LARGE((AA304,AD304,AG304,AJ304,AM304,AP304),2)=AD304,"SPD",IF(LARGE((AA304,AD304,AG304,AJ304,AM304,AP304),2)=AG304,"AfD",IF(LARGE((AA304,AD304,AG304,AJ304,AM304,AP304),2)=AJ304,"Linke",IF(LARGE((AA304,AD304,AG304,AJ304,AM304,AP304),2)=AM304,"Grüne","FDP")))))</f>
        <v>SPD</v>
      </c>
      <c r="V304" s="148" t="str">
        <f>IF(LARGE((AA304,AD304,AG304,AJ304,AM304,AP304),3)=AA304,"CDU",IF(LARGE((AA304,AD304,AG304,AJ304,AM304,AP304),3)=AD304,"SPD",IF(LARGE((AA304,AD304,AG304,AJ304,AM304,AP304),3)=AG304,"AfD",IF(LARGE((AA304,AD304,AG304,AJ304,AM304,AP304),3)=AJ304,"Linke",IF(LARGE((AA304,AD304,AG304,AJ304,AM304,AP304),3)=AM304,"Grüne","FDP")))))</f>
        <v>Grüne</v>
      </c>
      <c r="W304" s="148" t="str">
        <f>IF(LARGE((AA304,AD304,AG304,AJ304,AM304,AP304),4)=AA304,"CDU",IF(LARGE((AA304,AD304,AG304,AJ304,AM304,AP304),4)=AD304,"SPD",IF(LARGE((AA304,AD304,AG304,AJ304,AM304,AP304),4)=AG304,"AfD",IF(LARGE((AA304,AD304,AG304,AJ304,AM304,AP304),4)=AJ304,"Linke",IF(LARGE((AA304,AD304,AG304,AJ304,AM304,AP304),4)=AM304,"Grüne","FDP")))))</f>
        <v>FDP</v>
      </c>
      <c r="X304" s="148">
        <f>(LARGE((AA304,AD304,AG304,AJ304,AM304,AP304),1))-(LARGE((AA304,AD304,AG304,AJ304,AM304,AP304),2))</f>
        <v>2.8358914884380859E-2</v>
      </c>
      <c r="Y304" s="148">
        <f>(LARGE((AA304,AD304,AG304,AJ304,AM304,AP304),1))-(LARGE((AA304,AD304,AG304,AJ304,AM304,AP304),3))</f>
        <v>0.18443985149958209</v>
      </c>
      <c r="Z304" s="234">
        <f>(LARGE((AA304,AD304,AG304,AJ304,AM304,AP304),1))-(LARGE((AA304,AD304,AG304,AJ304,AM304,AP304),4))</f>
        <v>0.26597254167665524</v>
      </c>
      <c r="AA304" s="236">
        <v>0.33979513162242536</v>
      </c>
      <c r="AB304" s="93">
        <v>0.27520513550591463</v>
      </c>
      <c r="AC304" s="95">
        <f>IF(Tabelle1[[#This Row],[CDU ES 2021]]="","",Tabelle1[[#This Row],[CDU ES 2021]]/Tabelle1[[#This Row],[CDU ZS 2021]])</f>
        <v>1.2346976410806207</v>
      </c>
      <c r="AD304" s="97">
        <v>0.3114362167380445</v>
      </c>
      <c r="AE304" s="106">
        <v>0.32714906944839905</v>
      </c>
      <c r="AF304" s="96">
        <f>IF(Tabelle1[[#This Row],[SPD ES 2021]]="","",Tabelle1[[#This Row],[SPD ES 2021]]/Tabelle1[[#This Row],[SPD ZS 2021]])</f>
        <v>0.95197035792628804</v>
      </c>
      <c r="AG304" s="99">
        <v>5.6918681119325139E-2</v>
      </c>
      <c r="AH304" s="107">
        <v>5.9877565811611834E-2</v>
      </c>
      <c r="AI304" s="98">
        <f>IF(Tabelle1[[#This Row],[AfD ES 2021]]="","",Tabelle1[[#This Row],[AfD ES 2021]]/Tabelle1[[#This Row],[AfD ZS 2021]])</f>
        <v>0.9505844191863777</v>
      </c>
      <c r="AJ304" s="100">
        <v>2.9875018627342997E-2</v>
      </c>
      <c r="AK304" s="108">
        <v>3.056324903579841E-2</v>
      </c>
      <c r="AL304" s="101">
        <f>IF(Tabelle1[[#This Row],[Linke ES 2021]]="","",Tabelle1[[#This Row],[Linke ES 2021]]/Tabelle1[[#This Row],[Linke ZS 2021]])</f>
        <v>0.97748176551356514</v>
      </c>
      <c r="AM304" s="103">
        <v>0.15535528012284328</v>
      </c>
      <c r="AN304" s="109">
        <v>0.15528175394093133</v>
      </c>
      <c r="AO304" s="102">
        <f>IF(Tabelle1[[#This Row],[Grüne ES 2021]]="","",Tabelle1[[#This Row],[Grüne ES 2021]]/Tabelle1[[#This Row],[Grüne ZS 2021]])</f>
        <v>1.0004735017479254</v>
      </c>
      <c r="AP304" s="104">
        <v>7.3822589945770137E-2</v>
      </c>
      <c r="AQ304" s="105">
        <v>0.10426966582973106</v>
      </c>
      <c r="AR304" s="215">
        <f>IF(Tabelle1[[#This Row],[FDP ES 2021]]="","",Tabelle1[[#This Row],[FDP ES 2021]]/Tabelle1[[#This Row],[FDP ZS 2021]])</f>
        <v>0.70799680193010306</v>
      </c>
      <c r="AS304" s="216">
        <v>234.6</v>
      </c>
      <c r="AT304" s="191">
        <v>32470</v>
      </c>
      <c r="AU304" s="191">
        <v>22402</v>
      </c>
      <c r="AV304" s="191">
        <v>4.5</v>
      </c>
      <c r="AW304" s="191">
        <v>610.79999999999995</v>
      </c>
      <c r="AX304" s="191">
        <v>7.9</v>
      </c>
      <c r="AY304" s="192">
        <v>10.4</v>
      </c>
      <c r="AZ304" s="115" t="s">
        <v>1449</v>
      </c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  <c r="IW304" s="6"/>
      <c r="IX304" s="6"/>
      <c r="IY304" s="6"/>
      <c r="IZ304" s="6"/>
      <c r="JA304" s="6"/>
      <c r="JB304" s="6"/>
      <c r="JC304" s="6"/>
      <c r="JD304" s="6"/>
      <c r="JE304" s="6"/>
      <c r="JF304" s="6"/>
      <c r="JG304" s="6"/>
      <c r="JH304" s="6"/>
      <c r="JI304" s="6"/>
      <c r="JJ304" s="6"/>
      <c r="JK304" s="6"/>
      <c r="JL304" s="6"/>
      <c r="JM304" s="6"/>
      <c r="JN304" s="6"/>
      <c r="JO304" s="6"/>
      <c r="JP304" s="6"/>
      <c r="JQ304" s="6"/>
      <c r="JR304" s="6"/>
      <c r="JS304" s="6"/>
      <c r="JT304" s="6"/>
      <c r="JU304" s="6"/>
      <c r="JV304" s="6"/>
      <c r="JW304" s="6"/>
      <c r="JX304" s="6"/>
      <c r="JY304" s="6"/>
      <c r="JZ304" s="6"/>
      <c r="KA304" s="6"/>
      <c r="KB304" s="6"/>
      <c r="KC304" s="6"/>
      <c r="KD304" s="6"/>
      <c r="KE304" s="6"/>
      <c r="KF304" s="6"/>
      <c r="KG304" s="6"/>
      <c r="KH304" s="6"/>
      <c r="KI304" s="6"/>
      <c r="KJ304" s="6"/>
      <c r="KK304" s="6"/>
      <c r="KL304" s="6"/>
      <c r="KM304" s="6"/>
      <c r="KN304" s="6"/>
      <c r="KO304" s="6"/>
      <c r="KP304" s="6"/>
      <c r="KQ304" s="6"/>
      <c r="KR304" s="6"/>
      <c r="KS304" s="6"/>
      <c r="KT304" s="6"/>
      <c r="KU304" s="6"/>
      <c r="KV304" s="6"/>
      <c r="KW304" s="6"/>
      <c r="KX304" s="6"/>
      <c r="KY304" s="6"/>
      <c r="KZ304" s="6"/>
      <c r="LA304" s="6"/>
      <c r="LB304" s="6"/>
      <c r="LC304" s="6"/>
      <c r="LD304" s="6"/>
      <c r="LE304" s="6"/>
      <c r="LF304" s="6"/>
      <c r="LG304" s="6"/>
      <c r="LH304" s="6"/>
      <c r="LI304" s="6"/>
      <c r="LJ304" s="6"/>
      <c r="LK304" s="6"/>
      <c r="LL304" s="6"/>
      <c r="LM304" s="6"/>
      <c r="LN304" s="6"/>
      <c r="LO304" s="6"/>
      <c r="LP304" s="6"/>
      <c r="LQ304" s="6"/>
      <c r="LR304" s="6"/>
      <c r="LS304" s="6"/>
      <c r="LT304" s="6"/>
      <c r="LU304" s="6"/>
      <c r="LV304" s="6"/>
      <c r="LW304" s="6"/>
      <c r="LX304" s="6"/>
      <c r="LY304" s="6"/>
      <c r="LZ304" s="6"/>
      <c r="MA304" s="6"/>
      <c r="MB304" s="6"/>
      <c r="MC304" s="6"/>
      <c r="MD304" s="6"/>
      <c r="ME304" s="6"/>
      <c r="MF304" s="6"/>
      <c r="MG304" s="6"/>
      <c r="MH304" s="6"/>
      <c r="MI304" s="6"/>
      <c r="MJ304" s="6"/>
      <c r="MK304" s="6"/>
      <c r="ML304" s="6"/>
      <c r="MM304" s="6"/>
      <c r="MN304" s="6"/>
      <c r="MO304" s="6"/>
      <c r="MP304" s="6"/>
      <c r="MQ304" s="6"/>
      <c r="MR304" s="6"/>
      <c r="MS304" s="6"/>
      <c r="MT304" s="6"/>
      <c r="MU304" s="6"/>
      <c r="MV304" s="6"/>
      <c r="MW304" s="6"/>
      <c r="MX304" s="6"/>
      <c r="MY304" s="6"/>
      <c r="MZ304" s="6"/>
      <c r="NA304" s="6"/>
      <c r="NB304" s="6"/>
      <c r="NC304" s="6"/>
      <c r="ND304" s="6"/>
      <c r="NE304" s="6"/>
      <c r="NF304" s="6"/>
      <c r="NG304" s="6"/>
      <c r="NH304" s="6"/>
      <c r="NI304" s="6"/>
      <c r="NJ304" s="6"/>
      <c r="NK304" s="6"/>
      <c r="NL304" s="6"/>
      <c r="NM304" s="6"/>
      <c r="NN304" s="6"/>
      <c r="NO304" s="6"/>
      <c r="NP304" s="6"/>
      <c r="NQ304" s="6"/>
      <c r="NR304" s="6"/>
      <c r="NS304" s="6"/>
      <c r="NT304" s="6"/>
      <c r="NU304" s="6"/>
      <c r="NV304" s="6"/>
      <c r="NW304" s="6"/>
      <c r="NX304" s="6"/>
      <c r="NY304" s="6"/>
      <c r="NZ304" s="6"/>
      <c r="OA304" s="6"/>
      <c r="OB304" s="6"/>
      <c r="OC304" s="6"/>
      <c r="OD304" s="6"/>
      <c r="OE304" s="6"/>
      <c r="OF304" s="6"/>
      <c r="OG304" s="6"/>
      <c r="OH304" s="6"/>
      <c r="OI304" s="6"/>
      <c r="OJ304" s="6"/>
      <c r="OK304" s="6"/>
      <c r="OL304" s="6"/>
      <c r="OM304" s="6"/>
      <c r="ON304" s="6"/>
      <c r="OO304" s="6"/>
      <c r="OP304" s="6"/>
      <c r="OQ304" s="6"/>
      <c r="OR304" s="6"/>
      <c r="OS304" s="6"/>
      <c r="OT304" s="6"/>
      <c r="OU304" s="6"/>
      <c r="OV304" s="6"/>
      <c r="OW304" s="6"/>
      <c r="OX304" s="6"/>
      <c r="OY304" s="6"/>
      <c r="OZ304" s="6"/>
      <c r="PA304" s="6"/>
      <c r="PB304" s="6"/>
      <c r="PC304" s="6"/>
      <c r="PD304" s="6"/>
      <c r="PE304" s="6"/>
      <c r="PF304" s="6"/>
      <c r="PG304" s="6"/>
      <c r="PH304" s="6"/>
      <c r="PI304" s="6"/>
      <c r="PJ304" s="6"/>
      <c r="PK304" s="6"/>
      <c r="PL304" s="6"/>
      <c r="PM304" s="6"/>
      <c r="PN304" s="6"/>
      <c r="PO304" s="6"/>
      <c r="PP304" s="6"/>
      <c r="PQ304" s="6"/>
      <c r="PR304" s="6"/>
      <c r="PS304" s="6"/>
      <c r="PT304" s="6"/>
      <c r="PU304" s="6"/>
      <c r="PV304" s="6"/>
      <c r="PW304" s="6"/>
      <c r="PX304" s="6"/>
      <c r="PY304" s="6"/>
      <c r="PZ304" s="6"/>
      <c r="QA304" s="6"/>
      <c r="QB304" s="6"/>
      <c r="QC304" s="6"/>
      <c r="QD304" s="6"/>
      <c r="QE304" s="6"/>
      <c r="QF304" s="6"/>
      <c r="QG304" s="6"/>
      <c r="QH304" s="6"/>
      <c r="QI304" s="6"/>
      <c r="QJ304" s="6"/>
      <c r="QK304" s="6"/>
      <c r="QL304" s="6"/>
      <c r="QM304" s="6"/>
      <c r="QN304" s="6"/>
      <c r="QO304" s="6"/>
      <c r="QP304" s="6"/>
      <c r="QQ304" s="6"/>
      <c r="QR304" s="6"/>
      <c r="QS304" s="6"/>
      <c r="QT304" s="6"/>
      <c r="QU304" s="6"/>
      <c r="QV304" s="6"/>
      <c r="QW304" s="6"/>
      <c r="QX304" s="6"/>
      <c r="QY304" s="6"/>
      <c r="QZ304" s="6"/>
      <c r="RA304" s="6"/>
      <c r="RB304" s="6"/>
      <c r="RC304" s="6"/>
      <c r="RD304" s="6"/>
      <c r="RE304" s="6"/>
      <c r="RF304" s="6"/>
      <c r="RG304" s="6"/>
      <c r="RH304" s="6"/>
      <c r="RI304" s="6"/>
      <c r="RJ304" s="6"/>
      <c r="RK304" s="6"/>
      <c r="RL304" s="6"/>
      <c r="RM304" s="6"/>
      <c r="RN304" s="6"/>
      <c r="RO304" s="6"/>
      <c r="RP304" s="6"/>
      <c r="RQ304" s="6"/>
      <c r="RR304" s="6"/>
      <c r="RS304" s="6"/>
      <c r="RT304" s="6"/>
      <c r="RU304" s="6"/>
      <c r="RV304" s="6"/>
      <c r="RW304" s="6"/>
      <c r="RX304" s="6"/>
      <c r="RY304" s="6"/>
      <c r="RZ304" s="6"/>
      <c r="SA304" s="6"/>
      <c r="SB304" s="6"/>
      <c r="SC304" s="6"/>
      <c r="SD304" s="6"/>
      <c r="SE304" s="6"/>
      <c r="SF304" s="6"/>
      <c r="SG304" s="6"/>
      <c r="SH304" s="6"/>
      <c r="SI304" s="6"/>
      <c r="SJ304" s="6"/>
      <c r="SK304" s="6"/>
      <c r="SL304" s="6"/>
      <c r="SM304" s="6"/>
      <c r="SN304" s="6"/>
      <c r="SO304" s="6"/>
      <c r="SP304" s="6"/>
      <c r="SQ304" s="6"/>
      <c r="SR304" s="6"/>
      <c r="SS304" s="6"/>
      <c r="ST304" s="6"/>
      <c r="SU304" s="6"/>
      <c r="SV304" s="6"/>
      <c r="SW304" s="6"/>
      <c r="SX304" s="6"/>
      <c r="SY304" s="6"/>
      <c r="SZ304" s="6"/>
      <c r="TA304" s="6"/>
      <c r="TB304" s="6"/>
      <c r="TC304" s="6"/>
      <c r="TD304" s="6"/>
      <c r="TE304" s="6"/>
      <c r="TF304" s="6"/>
      <c r="TG304" s="6"/>
      <c r="TH304" s="6"/>
      <c r="TI304" s="6"/>
      <c r="TJ304" s="6"/>
      <c r="TK304" s="6"/>
      <c r="TL304" s="6"/>
      <c r="TM304" s="6"/>
      <c r="TN304" s="6"/>
      <c r="TO304" s="6"/>
      <c r="TP304" s="6"/>
      <c r="TQ304" s="6"/>
      <c r="TR304" s="6"/>
      <c r="TS304" s="6"/>
      <c r="TT304" s="6"/>
      <c r="TU304" s="6"/>
      <c r="TV304" s="6"/>
      <c r="TW304" s="6"/>
      <c r="TX304" s="6"/>
      <c r="TY304" s="6"/>
      <c r="TZ304" s="6"/>
      <c r="UA304" s="6"/>
      <c r="UB304" s="6"/>
      <c r="UC304" s="6"/>
      <c r="UD304" s="6"/>
      <c r="UE304" s="6"/>
      <c r="UF304" s="6"/>
      <c r="UG304" s="6"/>
      <c r="UH304" s="6"/>
      <c r="UI304" s="6"/>
      <c r="UJ304" s="6"/>
      <c r="UK304" s="6"/>
      <c r="UL304" s="6"/>
      <c r="UM304" s="6"/>
      <c r="UN304" s="6"/>
      <c r="UO304" s="6"/>
      <c r="UP304" s="6"/>
      <c r="UQ304" s="6"/>
      <c r="UR304" s="6"/>
      <c r="US304" s="6"/>
      <c r="UT304" s="6"/>
      <c r="UU304" s="6"/>
      <c r="UV304" s="6"/>
      <c r="UW304" s="6"/>
      <c r="UX304" s="6"/>
      <c r="UY304" s="6"/>
      <c r="UZ304" s="6"/>
      <c r="VA304" s="6"/>
      <c r="VB304" s="6"/>
      <c r="VC304" s="6"/>
      <c r="VD304" s="6"/>
      <c r="VE304" s="6"/>
      <c r="VF304" s="6"/>
      <c r="VG304" s="6"/>
      <c r="VH304" s="6"/>
      <c r="VI304" s="6"/>
      <c r="VJ304" s="6"/>
      <c r="VK304" s="6"/>
      <c r="VL304" s="6"/>
      <c r="VM304" s="6"/>
      <c r="VN304" s="6"/>
      <c r="VO304" s="6"/>
      <c r="VP304" s="6"/>
      <c r="VQ304" s="6"/>
      <c r="VR304" s="6"/>
      <c r="VS304" s="6"/>
      <c r="VT304" s="6"/>
      <c r="VU304" s="6"/>
      <c r="VV304" s="6"/>
      <c r="VW304" s="6"/>
      <c r="VX304" s="6"/>
      <c r="VY304" s="6"/>
      <c r="VZ304" s="6"/>
      <c r="WA304" s="6"/>
      <c r="WB304" s="6"/>
      <c r="WC304" s="6"/>
      <c r="WD304" s="6"/>
      <c r="WE304" s="6"/>
      <c r="WF304" s="6"/>
      <c r="WG304" s="6"/>
      <c r="WH304" s="6"/>
      <c r="WI304" s="6"/>
      <c r="WJ304" s="6"/>
      <c r="WK304" s="6"/>
      <c r="WL304" s="6"/>
      <c r="WM304" s="6"/>
      <c r="WN304" s="6"/>
      <c r="WO304" s="6"/>
      <c r="WP304" s="6"/>
      <c r="WQ304" s="6"/>
      <c r="WR304" s="6"/>
      <c r="WS304" s="6"/>
      <c r="WT304" s="6"/>
      <c r="WU304" s="6"/>
      <c r="WV304" s="6"/>
      <c r="WW304" s="6"/>
      <c r="WX304" s="6"/>
      <c r="WY304" s="6"/>
      <c r="WZ304" s="6"/>
      <c r="XA304" s="6"/>
      <c r="XB304" s="6"/>
      <c r="XC304" s="6"/>
      <c r="XD304" s="6"/>
      <c r="XE304" s="6"/>
      <c r="XF304" s="6"/>
      <c r="XG304" s="6"/>
      <c r="XH304" s="6"/>
      <c r="XI304" s="6"/>
      <c r="XJ304" s="6"/>
      <c r="XK304" s="6"/>
      <c r="XL304" s="6"/>
      <c r="XM304" s="6"/>
      <c r="XN304" s="6"/>
      <c r="XO304" s="6"/>
      <c r="XP304" s="6"/>
      <c r="XQ304" s="6"/>
      <c r="XR304" s="6"/>
      <c r="XS304" s="6"/>
      <c r="XT304" s="6"/>
      <c r="XU304" s="6"/>
      <c r="XV304" s="6"/>
      <c r="XW304" s="6"/>
      <c r="XX304" s="6"/>
      <c r="XY304" s="6"/>
      <c r="XZ304" s="6"/>
      <c r="YA304" s="6"/>
      <c r="YB304" s="6"/>
      <c r="YC304" s="6"/>
      <c r="YD304" s="6"/>
      <c r="YE304" s="6"/>
      <c r="YF304" s="6"/>
      <c r="YG304" s="6"/>
      <c r="YH304" s="6"/>
      <c r="YI304" s="6"/>
      <c r="YJ304" s="6"/>
      <c r="YK304" s="6"/>
      <c r="YL304" s="6"/>
      <c r="YM304" s="6"/>
      <c r="YN304" s="6"/>
      <c r="YO304" s="6"/>
      <c r="YP304" s="6"/>
      <c r="YQ304" s="6"/>
      <c r="YR304" s="6"/>
      <c r="YS304" s="6"/>
      <c r="YT304" s="6"/>
      <c r="YU304" s="6"/>
      <c r="YV304" s="6"/>
      <c r="YW304" s="6"/>
      <c r="YX304" s="6"/>
      <c r="YY304" s="6"/>
      <c r="YZ304" s="6"/>
      <c r="ZA304" s="6"/>
      <c r="ZB304" s="6"/>
      <c r="ZC304" s="6"/>
      <c r="ZD304" s="6"/>
      <c r="ZE304" s="6"/>
      <c r="ZF304" s="6"/>
      <c r="ZG304" s="6"/>
      <c r="ZH304" s="6"/>
      <c r="ZI304" s="6"/>
      <c r="ZJ304" s="6"/>
      <c r="ZK304" s="6"/>
      <c r="ZL304" s="6"/>
      <c r="ZM304" s="6"/>
      <c r="ZN304" s="6"/>
      <c r="ZO304" s="6"/>
      <c r="ZP304" s="6"/>
      <c r="ZQ304" s="6"/>
      <c r="ZR304" s="6"/>
      <c r="ZS304" s="6"/>
      <c r="ZT304" s="6"/>
      <c r="ZU304" s="6"/>
      <c r="ZV304" s="6"/>
      <c r="ZW304" s="6"/>
      <c r="ZX304" s="6"/>
      <c r="ZY304" s="6"/>
      <c r="ZZ304" s="6"/>
      <c r="AAA304" s="6"/>
      <c r="AAB304" s="6"/>
      <c r="AAC304" s="6"/>
      <c r="AAD304" s="6"/>
      <c r="AAE304" s="6"/>
      <c r="AAF304" s="6"/>
      <c r="AAG304" s="6"/>
      <c r="AAH304" s="6"/>
      <c r="AAI304" s="6"/>
      <c r="AAJ304" s="6"/>
      <c r="AAK304" s="6"/>
      <c r="AAL304" s="6"/>
      <c r="AAM304" s="6"/>
      <c r="AAN304" s="6"/>
      <c r="AAO304" s="6"/>
      <c r="AAP304" s="6"/>
      <c r="AAQ304" s="6"/>
      <c r="AAR304" s="6"/>
      <c r="AAS304" s="6"/>
      <c r="AAT304" s="6"/>
      <c r="AAU304" s="6"/>
      <c r="AAV304" s="6"/>
      <c r="AAW304" s="6"/>
      <c r="AAX304" s="6"/>
      <c r="AAY304" s="6"/>
      <c r="AAZ304" s="6"/>
      <c r="ABA304" s="6"/>
      <c r="ABB304" s="6"/>
      <c r="ABC304" s="6"/>
      <c r="ABD304" s="6"/>
      <c r="ABE304" s="6"/>
      <c r="ABF304" s="6"/>
      <c r="ABG304" s="6"/>
      <c r="ABH304" s="6"/>
      <c r="ABI304" s="6"/>
      <c r="ABJ304" s="6"/>
      <c r="ABK304" s="6"/>
      <c r="ABL304" s="6"/>
      <c r="ABM304" s="6"/>
      <c r="ABN304" s="6"/>
      <c r="ABO304" s="6"/>
      <c r="ABP304" s="6"/>
      <c r="ABQ304" s="6"/>
      <c r="ABR304" s="6"/>
      <c r="ABS304" s="6"/>
      <c r="ABT304" s="6"/>
      <c r="ABU304" s="6"/>
      <c r="ABV304" s="6"/>
      <c r="ABW304" s="6"/>
      <c r="ABX304" s="6"/>
      <c r="ABY304" s="6"/>
      <c r="ABZ304" s="6"/>
      <c r="ACA304" s="6"/>
      <c r="ACB304" s="6"/>
      <c r="ACC304" s="6"/>
      <c r="ACD304" s="6"/>
      <c r="ACE304" s="6"/>
      <c r="ACF304" s="6"/>
      <c r="ACG304" s="6"/>
      <c r="ACH304" s="6"/>
      <c r="ACI304" s="6"/>
      <c r="ACJ304" s="6"/>
      <c r="ACK304" s="6"/>
      <c r="ACL304" s="6"/>
      <c r="ACM304" s="6"/>
      <c r="ACN304" s="6"/>
      <c r="ACO304" s="6"/>
      <c r="ACP304" s="6"/>
      <c r="ACQ304" s="6"/>
      <c r="ACR304" s="6"/>
      <c r="ACS304" s="6"/>
      <c r="ACT304" s="6"/>
      <c r="ACU304" s="6"/>
      <c r="ACV304" s="6"/>
      <c r="ACW304" s="6"/>
      <c r="ACX304" s="6"/>
      <c r="ACY304" s="6"/>
      <c r="ACZ304" s="6"/>
      <c r="ADA304" s="6"/>
      <c r="ADB304" s="6"/>
      <c r="ADC304" s="6"/>
      <c r="ADD304" s="6"/>
      <c r="ADE304" s="6"/>
      <c r="ADF304" s="6"/>
      <c r="ADG304" s="6"/>
      <c r="ADH304" s="6"/>
      <c r="ADI304" s="6"/>
      <c r="ADJ304" s="6"/>
      <c r="ADK304" s="6"/>
      <c r="ADL304" s="6"/>
      <c r="ADM304" s="6"/>
      <c r="ADN304" s="6"/>
      <c r="ADO304" s="6"/>
      <c r="ADP304" s="6"/>
      <c r="ADQ304" s="6"/>
      <c r="ADR304" s="6"/>
      <c r="ADS304" s="6"/>
      <c r="ADT304" s="6"/>
      <c r="ADU304" s="6"/>
      <c r="ADV304" s="6"/>
      <c r="ADW304" s="6"/>
      <c r="ADX304" s="6"/>
      <c r="ADY304" s="6"/>
      <c r="ADZ304" s="6"/>
      <c r="AEA304" s="6"/>
      <c r="AEB304" s="6"/>
      <c r="AEC304" s="6"/>
      <c r="AED304" s="6"/>
      <c r="AEE304" s="6"/>
      <c r="AEF304" s="6"/>
      <c r="AEG304" s="6"/>
      <c r="AEH304" s="6"/>
      <c r="AEI304" s="6"/>
      <c r="AEJ304" s="6"/>
      <c r="AEK304" s="6"/>
      <c r="AEL304" s="6"/>
      <c r="AEM304" s="6"/>
      <c r="AEN304" s="6"/>
      <c r="AEO304" s="6"/>
      <c r="AEP304" s="6"/>
      <c r="AEQ304" s="6"/>
      <c r="AER304" s="6"/>
      <c r="AES304" s="6"/>
      <c r="AET304" s="6"/>
      <c r="AEU304" s="6"/>
      <c r="AEV304" s="6"/>
      <c r="AEW304" s="6"/>
      <c r="AEX304" s="6"/>
      <c r="AEY304" s="6"/>
      <c r="AEZ304" s="6"/>
      <c r="AFA304" s="6"/>
      <c r="AFB304" s="6"/>
      <c r="AFC304" s="6"/>
      <c r="AFD304" s="6"/>
      <c r="AFE304" s="6"/>
      <c r="AFF304" s="6"/>
      <c r="AFG304" s="6"/>
      <c r="AFH304" s="6"/>
      <c r="AFI304" s="6"/>
      <c r="AFJ304" s="6"/>
      <c r="AFK304" s="6"/>
      <c r="AFL304" s="6"/>
      <c r="AFM304" s="6"/>
      <c r="AFN304" s="6"/>
      <c r="AFO304" s="6"/>
      <c r="AFP304" s="6"/>
      <c r="AFQ304" s="6"/>
      <c r="AFR304" s="6"/>
      <c r="AFS304" s="6"/>
      <c r="AFT304" s="6"/>
      <c r="AFU304" s="6"/>
      <c r="AFV304" s="6"/>
      <c r="AFW304" s="6"/>
      <c r="AFX304" s="6"/>
      <c r="AFY304" s="6"/>
      <c r="AFZ304" s="6"/>
      <c r="AGA304" s="6"/>
      <c r="AGB304" s="6"/>
      <c r="AGC304" s="6"/>
      <c r="AGD304" s="6"/>
      <c r="AGE304" s="6"/>
      <c r="AGF304" s="6"/>
      <c r="AGG304" s="6"/>
      <c r="AGH304" s="6"/>
      <c r="AGI304" s="6"/>
      <c r="AGJ304" s="6"/>
      <c r="AGK304" s="6"/>
      <c r="AGL304" s="6"/>
      <c r="AGM304" s="6"/>
      <c r="AGN304" s="6"/>
      <c r="AGO304" s="6"/>
      <c r="AGP304" s="6"/>
      <c r="AGQ304" s="6"/>
      <c r="AGR304" s="6"/>
      <c r="AGS304" s="6"/>
      <c r="AGT304" s="6"/>
      <c r="AGU304" s="6"/>
      <c r="AGV304" s="6"/>
      <c r="AGW304" s="6"/>
      <c r="AGX304" s="6"/>
      <c r="AGY304" s="6"/>
      <c r="AGZ304" s="6"/>
      <c r="AHA304" s="6"/>
      <c r="AHB304" s="6"/>
      <c r="AHC304" s="6"/>
      <c r="AHD304" s="6"/>
      <c r="AHE304" s="6"/>
      <c r="AHF304" s="6"/>
      <c r="AHG304" s="6"/>
      <c r="AHH304" s="6"/>
      <c r="AHI304" s="6"/>
      <c r="AHJ304" s="6"/>
      <c r="AHK304" s="6"/>
      <c r="AHL304" s="6"/>
      <c r="AHM304" s="6"/>
      <c r="AHN304" s="6"/>
      <c r="AHO304" s="6"/>
      <c r="AHP304" s="6"/>
      <c r="AHQ304" s="6"/>
      <c r="AHR304" s="6"/>
      <c r="AHS304" s="6"/>
      <c r="AHT304" s="6"/>
      <c r="AHU304" s="6"/>
      <c r="AHV304" s="6"/>
      <c r="AHW304" s="6"/>
      <c r="AHX304" s="6"/>
      <c r="AHY304" s="6"/>
      <c r="AHZ304" s="6"/>
      <c r="AIA304" s="6"/>
      <c r="AIB304" s="6"/>
      <c r="AIC304" s="6"/>
      <c r="AID304" s="6"/>
      <c r="AIE304" s="6"/>
      <c r="AIF304" s="6"/>
      <c r="AIG304" s="6"/>
      <c r="AIH304" s="6"/>
      <c r="AII304" s="6"/>
      <c r="AIJ304" s="6"/>
      <c r="AIK304" s="6"/>
      <c r="AIL304" s="6"/>
      <c r="AIM304" s="6"/>
      <c r="AIN304" s="6"/>
      <c r="AIO304" s="6"/>
      <c r="AIP304" s="6"/>
      <c r="AIQ304" s="6"/>
      <c r="AIR304" s="6"/>
      <c r="AIS304" s="6"/>
      <c r="AIT304" s="6"/>
      <c r="AIU304" s="6"/>
      <c r="AIV304" s="6"/>
      <c r="AIW304" s="6"/>
      <c r="AIX304" s="6"/>
      <c r="AIY304" s="6"/>
      <c r="AIZ304" s="6"/>
      <c r="AJA304" s="6"/>
      <c r="AJB304" s="6"/>
      <c r="AJC304" s="6"/>
      <c r="AJD304" s="6"/>
      <c r="AJE304" s="6"/>
      <c r="AJF304" s="6"/>
      <c r="AJG304" s="6"/>
      <c r="AJH304" s="6"/>
      <c r="AJI304" s="6"/>
      <c r="AJJ304" s="6"/>
      <c r="AJK304" s="6"/>
      <c r="AJL304" s="6"/>
      <c r="AJM304" s="6"/>
      <c r="AJN304" s="6"/>
      <c r="AJO304" s="6"/>
      <c r="AJP304" s="6"/>
      <c r="AJQ304" s="6"/>
      <c r="AJR304" s="6"/>
      <c r="AJS304" s="6"/>
      <c r="AJT304" s="6"/>
      <c r="AJU304" s="6"/>
      <c r="AJV304" s="6"/>
      <c r="AJW304" s="6"/>
      <c r="AJX304" s="6"/>
      <c r="AJY304" s="6"/>
      <c r="AJZ304" s="6"/>
      <c r="AKA304" s="6"/>
      <c r="AKB304" s="6"/>
      <c r="AKC304" s="6"/>
      <c r="AKD304" s="6"/>
      <c r="AKE304" s="6"/>
      <c r="AKF304" s="6"/>
      <c r="AKG304" s="6"/>
      <c r="AKH304" s="6"/>
      <c r="AKI304" s="6"/>
      <c r="AKJ304" s="6"/>
      <c r="AKK304" s="6"/>
      <c r="AKL304" s="6"/>
      <c r="AKM304" s="6"/>
      <c r="AKN304" s="6"/>
      <c r="AKO304" s="6"/>
      <c r="AKP304" s="6"/>
      <c r="AKQ304" s="6"/>
      <c r="AKR304" s="6"/>
      <c r="AKS304" s="6"/>
      <c r="AKT304" s="6"/>
      <c r="AKU304" s="6"/>
      <c r="AKV304" s="6"/>
      <c r="AKW304" s="6"/>
      <c r="AKX304" s="6"/>
      <c r="AKY304" s="6"/>
      <c r="AKZ304" s="6"/>
      <c r="ALA304" s="6"/>
      <c r="ALB304" s="6"/>
      <c r="ALC304" s="6"/>
      <c r="ALD304" s="6"/>
      <c r="ALE304" s="6"/>
      <c r="ALF304" s="6"/>
      <c r="ALG304" s="6"/>
      <c r="ALH304" s="6"/>
      <c r="ALI304" s="6"/>
      <c r="ALJ304" s="6"/>
      <c r="ALK304" s="6"/>
      <c r="ALL304" s="6"/>
      <c r="ALM304" s="6"/>
      <c r="ALN304" s="6"/>
      <c r="ALO304" s="6"/>
      <c r="ALP304" s="6"/>
      <c r="ALQ304" s="6"/>
      <c r="ALR304" s="6"/>
      <c r="ALS304" s="6"/>
      <c r="ALT304" s="6"/>
      <c r="ALU304" s="6"/>
      <c r="ALV304" s="6"/>
      <c r="ALW304" s="6"/>
      <c r="ALX304" s="6"/>
      <c r="ALY304" s="6"/>
      <c r="ALZ304" s="6"/>
      <c r="AMA304" s="6"/>
      <c r="AMB304" s="6"/>
      <c r="AMC304" s="6"/>
      <c r="AMD304" s="6"/>
      <c r="AME304" s="6"/>
      <c r="AMF304" s="6"/>
      <c r="AMG304" s="6"/>
      <c r="AMH304" s="6"/>
      <c r="AMI304" s="6"/>
      <c r="AMJ304" s="6"/>
      <c r="AMK304" s="6"/>
      <c r="AML304" s="6"/>
      <c r="AMM304" s="6"/>
      <c r="AMN304" s="6"/>
      <c r="AMO304" s="6"/>
      <c r="AMP304" s="6"/>
      <c r="AMQ304" s="6"/>
      <c r="AMR304" s="6"/>
      <c r="AMS304" s="6"/>
      <c r="AMT304" s="6"/>
      <c r="AMU304" s="6"/>
      <c r="AMV304" s="6"/>
      <c r="AMW304" s="6"/>
      <c r="AMX304" s="6"/>
      <c r="AMY304" s="6"/>
      <c r="AMZ304" s="6"/>
      <c r="ANA304" s="6"/>
      <c r="ANB304" s="6"/>
      <c r="ANC304" s="6"/>
      <c r="AND304" s="6"/>
      <c r="ANE304" s="6"/>
      <c r="ANF304" s="6"/>
      <c r="ANG304" s="6"/>
      <c r="ANH304" s="6"/>
      <c r="ANI304" s="6"/>
      <c r="ANJ304" s="6"/>
      <c r="ANK304" s="6"/>
      <c r="ANL304" s="6"/>
      <c r="ANM304" s="6"/>
      <c r="ANN304" s="6"/>
      <c r="ANO304" s="6"/>
      <c r="ANP304" s="6"/>
      <c r="ANQ304" s="6"/>
      <c r="ANR304" s="6"/>
      <c r="ANS304" s="6"/>
      <c r="ANT304" s="6"/>
      <c r="ANU304" s="6"/>
      <c r="ANV304" s="6"/>
      <c r="ANW304" s="6"/>
      <c r="ANX304" s="6"/>
      <c r="ANY304" s="6"/>
      <c r="ANZ304" s="6"/>
      <c r="AOA304" s="6"/>
      <c r="AOB304" s="6"/>
      <c r="AOC304" s="6"/>
      <c r="AOD304" s="6"/>
      <c r="AOE304" s="6"/>
      <c r="AOF304" s="6"/>
      <c r="AOG304" s="6"/>
      <c r="AOH304" s="6"/>
      <c r="AOI304" s="6"/>
      <c r="AOJ304" s="6"/>
      <c r="AOK304" s="6"/>
      <c r="AOL304" s="6"/>
      <c r="AOM304" s="6"/>
      <c r="AON304" s="6"/>
      <c r="AOO304" s="6"/>
      <c r="AOP304" s="6"/>
      <c r="AOQ304" s="6"/>
      <c r="AOR304" s="6"/>
      <c r="AOS304" s="6"/>
      <c r="AOT304" s="6"/>
      <c r="AOU304" s="6"/>
      <c r="AOV304" s="6"/>
      <c r="AOW304" s="6"/>
      <c r="AOX304" s="6"/>
      <c r="AOY304" s="6"/>
      <c r="AOZ304" s="6"/>
      <c r="APA304" s="6"/>
      <c r="APB304" s="6"/>
      <c r="APC304" s="6"/>
      <c r="APD304" s="6"/>
      <c r="APE304" s="6"/>
      <c r="APF304" s="6"/>
      <c r="APG304" s="6"/>
      <c r="APH304" s="6"/>
      <c r="API304" s="6"/>
      <c r="APJ304" s="6"/>
      <c r="APK304" s="6"/>
      <c r="APL304" s="6"/>
      <c r="APM304" s="6"/>
      <c r="APN304" s="6"/>
      <c r="APO304" s="6"/>
      <c r="APP304" s="6"/>
      <c r="APQ304" s="6"/>
      <c r="APR304" s="6"/>
      <c r="APS304" s="6"/>
      <c r="APT304" s="6"/>
      <c r="APU304" s="6"/>
      <c r="APV304" s="6"/>
      <c r="APW304" s="6"/>
      <c r="APX304" s="6"/>
      <c r="APY304" s="6"/>
      <c r="APZ304" s="6"/>
      <c r="AQA304" s="6"/>
      <c r="AQB304" s="6"/>
      <c r="AQC304" s="6"/>
      <c r="AQD304" s="6"/>
      <c r="AQE304" s="6"/>
      <c r="AQF304" s="6"/>
      <c r="AQG304" s="6"/>
      <c r="AQH304" s="6"/>
      <c r="AQI304" s="6"/>
      <c r="AQJ304" s="6"/>
      <c r="AQK304" s="6"/>
      <c r="AQL304" s="6"/>
      <c r="AQM304" s="6"/>
      <c r="AQN304" s="6"/>
      <c r="AQO304" s="6"/>
      <c r="AQP304" s="6"/>
      <c r="AQQ304" s="6"/>
      <c r="AQR304" s="6"/>
      <c r="AQS304" s="6"/>
      <c r="AQT304" s="6"/>
      <c r="AQU304" s="6"/>
      <c r="AQV304" s="6"/>
      <c r="AQW304" s="6"/>
      <c r="AQX304" s="6"/>
      <c r="AQY304" s="6"/>
      <c r="AQZ304" s="6"/>
      <c r="ARA304" s="6"/>
      <c r="ARB304" s="6"/>
      <c r="ARC304" s="6"/>
      <c r="ARD304" s="6"/>
      <c r="ARE304" s="6"/>
      <c r="ARF304" s="6"/>
      <c r="ARG304" s="6"/>
      <c r="ARH304" s="6"/>
      <c r="ARI304" s="6"/>
      <c r="ARJ304" s="6"/>
      <c r="ARK304" s="6"/>
      <c r="ARL304" s="6"/>
      <c r="ARM304" s="6"/>
      <c r="ARN304" s="6"/>
      <c r="ARO304" s="6"/>
      <c r="ARP304" s="6"/>
      <c r="ARQ304" s="6"/>
      <c r="ARR304" s="6"/>
      <c r="ARS304" s="6"/>
      <c r="ART304" s="6"/>
      <c r="ARU304" s="6"/>
      <c r="ARV304" s="6"/>
      <c r="ARW304" s="6"/>
      <c r="ARX304" s="6"/>
      <c r="ARY304" s="6"/>
      <c r="ARZ304" s="6"/>
      <c r="ASA304" s="6"/>
      <c r="ASB304" s="6"/>
      <c r="ASC304" s="6"/>
      <c r="ASD304" s="6"/>
      <c r="ASE304" s="6"/>
      <c r="ASF304" s="6"/>
      <c r="ASG304" s="6"/>
      <c r="ASH304" s="6"/>
      <c r="ASI304" s="6"/>
      <c r="ASJ304" s="6"/>
      <c r="ASK304" s="6"/>
      <c r="ASL304" s="6"/>
      <c r="ASM304" s="6"/>
      <c r="ASN304" s="6"/>
      <c r="ASO304" s="6"/>
      <c r="ASP304" s="6"/>
      <c r="ASQ304" s="6"/>
      <c r="ASR304" s="6"/>
      <c r="ASS304" s="6"/>
      <c r="AST304" s="6"/>
      <c r="ASU304" s="6"/>
      <c r="ASV304" s="6"/>
      <c r="ASW304" s="6"/>
      <c r="ASX304" s="6"/>
      <c r="ASY304" s="6"/>
      <c r="ASZ304" s="6"/>
      <c r="ATA304" s="6"/>
      <c r="ATB304" s="6"/>
      <c r="ATC304" s="6"/>
      <c r="ATD304" s="6"/>
      <c r="ATE304" s="6"/>
      <c r="ATF304" s="6"/>
      <c r="ATG304" s="6"/>
      <c r="ATH304" s="6"/>
      <c r="ATI304" s="6"/>
      <c r="ATJ304" s="6"/>
      <c r="ATK304" s="6"/>
      <c r="ATL304" s="6"/>
      <c r="ATM304" s="6"/>
      <c r="ATN304" s="6"/>
      <c r="ATO304" s="6"/>
      <c r="ATP304" s="6"/>
      <c r="ATQ304" s="6"/>
      <c r="ATR304" s="6"/>
      <c r="ATS304" s="6"/>
      <c r="ATT304" s="6"/>
      <c r="ATU304" s="6"/>
      <c r="ATV304" s="6"/>
      <c r="ATW304" s="6"/>
      <c r="ATX304" s="6"/>
      <c r="ATY304" s="6"/>
      <c r="ATZ304" s="6"/>
      <c r="AUA304" s="6"/>
      <c r="AUB304" s="6"/>
      <c r="AUC304" s="6"/>
      <c r="AUD304" s="6"/>
      <c r="AUE304" s="6"/>
      <c r="AUF304" s="6"/>
      <c r="AUG304" s="6"/>
      <c r="AUH304" s="6"/>
      <c r="AUI304" s="6"/>
      <c r="AUJ304" s="6"/>
      <c r="AUK304" s="6"/>
      <c r="AUL304" s="6"/>
      <c r="AUM304" s="6"/>
      <c r="AUN304" s="6"/>
      <c r="AUO304" s="6"/>
      <c r="AUP304" s="6"/>
      <c r="AUQ304" s="6"/>
      <c r="AUR304" s="6"/>
      <c r="AUS304" s="6"/>
      <c r="AUT304" s="6"/>
      <c r="AUU304" s="6"/>
      <c r="AUV304" s="6"/>
      <c r="AUW304" s="6"/>
      <c r="AUX304" s="6"/>
      <c r="AUY304" s="6"/>
      <c r="AUZ304" s="6"/>
      <c r="AVA304" s="6"/>
      <c r="AVB304" s="6"/>
      <c r="AVC304" s="6"/>
      <c r="AVD304" s="6"/>
      <c r="AVE304" s="6"/>
      <c r="AVF304" s="6"/>
      <c r="AVG304" s="6"/>
      <c r="AVH304" s="6"/>
      <c r="AVI304" s="6"/>
      <c r="AVJ304" s="6"/>
      <c r="AVK304" s="6"/>
      <c r="AVL304" s="6"/>
      <c r="AVM304" s="6"/>
      <c r="AVN304" s="6"/>
      <c r="AVO304" s="6"/>
      <c r="AVP304" s="6"/>
      <c r="AVQ304" s="6"/>
      <c r="AVR304" s="6"/>
      <c r="AVS304" s="6"/>
      <c r="AVT304" s="6"/>
      <c r="AVU304" s="6"/>
      <c r="AVV304" s="6"/>
      <c r="AVW304" s="6"/>
      <c r="AVX304" s="6"/>
      <c r="AVY304" s="6"/>
      <c r="AVZ304" s="6"/>
      <c r="AWA304" s="6"/>
      <c r="AWB304" s="6"/>
      <c r="AWC304" s="6"/>
      <c r="AWD304" s="6"/>
      <c r="AWE304" s="6"/>
      <c r="AWF304" s="6"/>
      <c r="AWG304" s="6"/>
      <c r="AWH304" s="6"/>
      <c r="AWI304" s="6"/>
      <c r="AWJ304" s="6"/>
      <c r="AWK304" s="6"/>
      <c r="AWL304" s="6"/>
      <c r="AWM304" s="6"/>
      <c r="AWN304" s="6"/>
      <c r="AWO304" s="6"/>
      <c r="AWP304" s="6"/>
      <c r="AWQ304" s="6"/>
      <c r="AWR304" s="6"/>
      <c r="AWS304" s="6"/>
      <c r="AWT304" s="6"/>
      <c r="AWU304" s="6"/>
      <c r="AWV304" s="6"/>
      <c r="AWW304" s="6"/>
      <c r="AWX304" s="6"/>
      <c r="AWY304" s="6"/>
      <c r="AWZ304" s="6"/>
      <c r="AXA304" s="6"/>
      <c r="AXB304" s="6"/>
      <c r="AXC304" s="6"/>
      <c r="AXD304" s="6"/>
      <c r="AXE304" s="6"/>
      <c r="AXF304" s="6"/>
      <c r="AXG304" s="6"/>
      <c r="AXH304" s="6"/>
      <c r="AXI304" s="6"/>
      <c r="AXJ304" s="6"/>
      <c r="AXK304" s="6"/>
      <c r="AXL304" s="6"/>
      <c r="AXM304" s="6"/>
      <c r="AXN304" s="6"/>
      <c r="AXO304" s="6"/>
      <c r="AXP304" s="6"/>
      <c r="AXQ304" s="6"/>
      <c r="AXR304" s="6"/>
      <c r="AXS304" s="6"/>
      <c r="AXT304" s="6"/>
      <c r="AXU304" s="6"/>
      <c r="AXV304" s="6"/>
      <c r="AXW304" s="6"/>
      <c r="AXX304" s="6"/>
      <c r="AXY304" s="6"/>
      <c r="AXZ304" s="6"/>
      <c r="AYA304" s="6"/>
      <c r="AYB304" s="6"/>
      <c r="AYC304" s="6"/>
      <c r="AYD304" s="6"/>
      <c r="AYE304" s="6"/>
      <c r="AYF304" s="6"/>
      <c r="AYG304" s="6"/>
      <c r="AYH304" s="6"/>
      <c r="AYI304" s="6"/>
      <c r="AYJ304" s="6"/>
      <c r="AYK304" s="6"/>
      <c r="AYL304" s="6"/>
      <c r="AYM304" s="6"/>
      <c r="AYN304" s="6"/>
      <c r="AYO304" s="6"/>
      <c r="AYP304" s="6"/>
      <c r="AYQ304" s="6"/>
      <c r="AYR304" s="6"/>
      <c r="AYS304" s="6"/>
      <c r="AYT304" s="6"/>
      <c r="AYU304" s="6"/>
      <c r="AYV304" s="6"/>
      <c r="AYW304" s="6"/>
      <c r="AYX304" s="6"/>
      <c r="AYY304" s="6"/>
      <c r="AYZ304" s="6"/>
      <c r="AZA304" s="6"/>
      <c r="AZB304" s="6"/>
      <c r="AZC304" s="6"/>
      <c r="AZD304" s="6"/>
      <c r="AZE304" s="6"/>
      <c r="AZF304" s="6"/>
      <c r="AZG304" s="6"/>
      <c r="AZH304" s="6"/>
      <c r="AZI304" s="6"/>
      <c r="AZJ304" s="6"/>
      <c r="AZK304" s="6"/>
      <c r="AZL304" s="6"/>
      <c r="AZM304" s="6"/>
      <c r="AZN304" s="6"/>
      <c r="AZO304" s="6"/>
      <c r="AZP304" s="6"/>
      <c r="AZQ304" s="6"/>
      <c r="AZR304" s="6"/>
      <c r="AZS304" s="6"/>
      <c r="AZT304" s="6"/>
      <c r="AZU304" s="6"/>
      <c r="AZV304" s="6"/>
      <c r="AZW304" s="6"/>
      <c r="AZX304" s="6"/>
      <c r="AZY304" s="6"/>
      <c r="AZZ304" s="6"/>
      <c r="BAA304" s="6"/>
      <c r="BAB304" s="6"/>
      <c r="BAC304" s="6"/>
      <c r="BAD304" s="6"/>
      <c r="BAE304" s="6"/>
      <c r="BAF304" s="6"/>
      <c r="BAG304" s="6"/>
      <c r="BAH304" s="6"/>
      <c r="BAI304" s="6"/>
      <c r="BAJ304" s="6"/>
      <c r="BAK304" s="6"/>
      <c r="BAL304" s="6"/>
      <c r="BAM304" s="6"/>
      <c r="BAN304" s="6"/>
      <c r="BAO304" s="6"/>
      <c r="BAP304" s="6"/>
      <c r="BAQ304" s="6"/>
      <c r="BAR304" s="6"/>
      <c r="BAS304" s="6"/>
      <c r="BAT304" s="6"/>
      <c r="BAU304" s="6"/>
      <c r="BAV304" s="6"/>
      <c r="BAW304" s="6"/>
      <c r="BAX304" s="6"/>
      <c r="BAY304" s="6"/>
      <c r="BAZ304" s="6"/>
      <c r="BBA304" s="6"/>
      <c r="BBB304" s="6"/>
      <c r="BBC304" s="6"/>
      <c r="BBD304" s="6"/>
      <c r="BBE304" s="6"/>
      <c r="BBF304" s="6"/>
      <c r="BBG304" s="6"/>
      <c r="BBH304" s="6"/>
      <c r="BBI304" s="6"/>
      <c r="BBJ304" s="6"/>
      <c r="BBK304" s="6"/>
      <c r="BBL304" s="6"/>
      <c r="BBM304" s="6"/>
      <c r="BBN304" s="6"/>
      <c r="BBO304" s="6"/>
      <c r="BBP304" s="6"/>
      <c r="BBQ304" s="6"/>
      <c r="BBR304" s="6"/>
      <c r="BBS304" s="6"/>
      <c r="BBT304" s="6"/>
      <c r="BBU304" s="6"/>
      <c r="BBV304" s="6"/>
      <c r="BBW304" s="6"/>
      <c r="BBX304" s="6"/>
      <c r="BBY304" s="6"/>
      <c r="BBZ304" s="6"/>
      <c r="BCA304" s="6"/>
      <c r="BCB304" s="6"/>
      <c r="BCC304" s="6"/>
      <c r="BCD304" s="6"/>
      <c r="BCE304" s="6"/>
      <c r="BCF304" s="6"/>
      <c r="BCG304" s="6"/>
      <c r="BCH304" s="6"/>
      <c r="BCI304" s="6"/>
      <c r="BCJ304" s="6"/>
      <c r="BCK304" s="6"/>
      <c r="BCL304" s="6"/>
      <c r="BCM304" s="6"/>
      <c r="BCN304" s="6"/>
      <c r="BCO304" s="6"/>
      <c r="BCP304" s="6"/>
      <c r="BCQ304" s="6"/>
      <c r="BCR304" s="6"/>
      <c r="BCS304" s="6"/>
      <c r="BCT304" s="6"/>
      <c r="BCU304" s="6"/>
      <c r="BCV304" s="6"/>
      <c r="BCW304" s="6"/>
      <c r="BCX304" s="6"/>
      <c r="BCY304" s="6"/>
      <c r="BCZ304" s="6"/>
      <c r="BDA304" s="6"/>
      <c r="BDB304" s="6"/>
      <c r="BDC304" s="6"/>
      <c r="BDD304" s="6"/>
      <c r="BDE304" s="6"/>
      <c r="BDF304" s="6"/>
      <c r="BDG304" s="6"/>
      <c r="BDH304" s="6"/>
      <c r="BDI304" s="6"/>
      <c r="BDJ304" s="6"/>
      <c r="BDK304" s="6"/>
      <c r="BDL304" s="6"/>
      <c r="BDM304" s="6"/>
      <c r="BDN304" s="6"/>
      <c r="BDO304" s="6"/>
      <c r="BDP304" s="6"/>
      <c r="BDQ304" s="6"/>
      <c r="BDR304" s="6"/>
      <c r="BDS304" s="6"/>
      <c r="BDT304" s="6"/>
      <c r="BDU304" s="6"/>
      <c r="BDV304" s="6"/>
      <c r="BDW304" s="6"/>
      <c r="BDX304" s="6"/>
      <c r="BDY304" s="6"/>
      <c r="BDZ304" s="6"/>
      <c r="BEA304" s="6"/>
      <c r="BEB304" s="6"/>
      <c r="BEC304" s="6"/>
      <c r="BED304" s="6"/>
      <c r="BEE304" s="6"/>
      <c r="BEF304" s="6"/>
      <c r="BEG304" s="6"/>
      <c r="BEH304" s="6"/>
      <c r="BEI304" s="6"/>
      <c r="BEJ304" s="6"/>
      <c r="BEK304" s="6"/>
      <c r="BEL304" s="6"/>
      <c r="BEM304" s="6"/>
      <c r="BEN304" s="6"/>
      <c r="BEO304" s="6"/>
      <c r="BEP304" s="6"/>
      <c r="BEQ304" s="6"/>
      <c r="BER304" s="6"/>
      <c r="BES304" s="6"/>
      <c r="BET304" s="6"/>
      <c r="BEU304" s="6"/>
      <c r="BEV304" s="6"/>
      <c r="BEW304" s="6"/>
      <c r="BEX304" s="6"/>
      <c r="BEY304" s="6"/>
      <c r="BEZ304" s="6"/>
      <c r="BFA304" s="6"/>
      <c r="BFB304" s="6"/>
      <c r="BFC304" s="6"/>
      <c r="BFD304" s="6"/>
      <c r="BFE304" s="6"/>
      <c r="BFF304" s="6"/>
      <c r="BFG304" s="6"/>
      <c r="BFH304" s="6"/>
      <c r="BFI304" s="6"/>
      <c r="BFJ304" s="6"/>
      <c r="BFK304" s="6"/>
      <c r="BFL304" s="6"/>
      <c r="BFM304" s="6"/>
      <c r="BFN304" s="6"/>
      <c r="BFO304" s="6"/>
      <c r="BFP304" s="6"/>
      <c r="BFQ304" s="6"/>
      <c r="BFR304" s="6"/>
      <c r="BFS304" s="6"/>
      <c r="BFT304" s="6"/>
      <c r="BFU304" s="6"/>
      <c r="BFV304" s="6"/>
      <c r="BFW304" s="6"/>
      <c r="BFX304" s="6"/>
      <c r="BFY304" s="6"/>
      <c r="BFZ304" s="6"/>
      <c r="BGA304" s="6"/>
      <c r="BGB304" s="6"/>
      <c r="BGC304" s="6"/>
      <c r="BGD304" s="6"/>
      <c r="BGE304" s="6"/>
      <c r="BGF304" s="6"/>
      <c r="BGG304" s="6"/>
      <c r="BGH304" s="6"/>
      <c r="BGI304" s="6"/>
      <c r="BGJ304" s="6"/>
      <c r="BGK304" s="6"/>
      <c r="BGL304" s="6"/>
      <c r="BGM304" s="6"/>
      <c r="BGN304" s="6"/>
      <c r="BGO304" s="6"/>
      <c r="BGP304" s="6"/>
      <c r="BGQ304" s="6"/>
      <c r="BGR304" s="6"/>
      <c r="BGS304" s="6"/>
      <c r="BGT304" s="6"/>
      <c r="BGU304" s="6"/>
      <c r="BGV304" s="6"/>
      <c r="BGW304" s="6"/>
      <c r="BGX304" s="6"/>
      <c r="BGY304" s="6"/>
      <c r="BGZ304" s="6"/>
      <c r="BHA304" s="6"/>
      <c r="BHB304" s="6"/>
      <c r="BHC304" s="6"/>
      <c r="BHD304" s="6"/>
      <c r="BHE304" s="6"/>
      <c r="BHF304" s="6"/>
      <c r="BHG304" s="6"/>
      <c r="BHH304" s="6"/>
      <c r="BHI304" s="6"/>
      <c r="BHJ304" s="6"/>
      <c r="BHK304" s="6"/>
      <c r="BHL304" s="6"/>
      <c r="BHM304" s="6"/>
      <c r="BHN304" s="6"/>
      <c r="BHO304" s="6"/>
      <c r="BHP304" s="6"/>
      <c r="BHQ304" s="6"/>
      <c r="BHR304" s="6"/>
      <c r="BHS304" s="6"/>
      <c r="BHT304" s="6"/>
      <c r="BHU304" s="6"/>
      <c r="BHV304" s="6"/>
      <c r="BHW304" s="6"/>
      <c r="BHX304" s="6"/>
      <c r="BHY304" s="6"/>
      <c r="BHZ304" s="6"/>
      <c r="BIA304" s="6"/>
      <c r="BIB304" s="6"/>
      <c r="BIC304" s="6"/>
      <c r="BID304" s="6"/>
      <c r="BIE304" s="6"/>
      <c r="BIF304" s="6"/>
      <c r="BIG304" s="6"/>
      <c r="BIH304" s="6"/>
      <c r="BII304" s="6"/>
      <c r="BIJ304" s="6"/>
      <c r="BIK304" s="6"/>
      <c r="BIL304" s="6"/>
      <c r="BIM304" s="6"/>
      <c r="BIN304" s="6"/>
      <c r="BIO304" s="6"/>
      <c r="BIP304" s="6"/>
      <c r="BIQ304" s="6"/>
      <c r="BIR304" s="6"/>
      <c r="BIS304" s="6"/>
      <c r="BIT304" s="6"/>
      <c r="BIU304" s="6"/>
      <c r="BIV304" s="6"/>
      <c r="BIW304" s="6"/>
      <c r="BIX304" s="6"/>
      <c r="BIY304" s="6"/>
      <c r="BIZ304" s="6"/>
      <c r="BJA304" s="6"/>
      <c r="BJB304" s="6"/>
      <c r="BJC304" s="6"/>
      <c r="BJD304" s="6"/>
      <c r="BJE304" s="6"/>
      <c r="BJF304" s="6"/>
      <c r="BJG304" s="6"/>
      <c r="BJH304" s="6"/>
      <c r="BJI304" s="6"/>
      <c r="BJJ304" s="6"/>
      <c r="BJK304" s="6"/>
      <c r="BJL304" s="6"/>
      <c r="BJM304" s="6"/>
      <c r="BJN304" s="6"/>
      <c r="BJO304" s="6"/>
      <c r="BJP304" s="6"/>
      <c r="BJQ304" s="6"/>
      <c r="BJR304" s="6"/>
      <c r="BJS304" s="6"/>
      <c r="BJT304" s="6"/>
      <c r="BJU304" s="6"/>
      <c r="BJV304" s="6"/>
      <c r="BJW304" s="6"/>
      <c r="BJX304" s="6"/>
      <c r="BJY304" s="6"/>
      <c r="BJZ304" s="6"/>
      <c r="BKA304" s="6"/>
      <c r="BKB304" s="6"/>
      <c r="BKC304" s="6"/>
      <c r="BKD304" s="6"/>
      <c r="BKE304" s="6"/>
      <c r="BKF304" s="6"/>
      <c r="BKG304" s="6"/>
      <c r="BKH304" s="6"/>
      <c r="BKI304" s="6"/>
      <c r="BKJ304" s="6"/>
      <c r="BKK304" s="6"/>
      <c r="BKL304" s="6"/>
      <c r="BKM304" s="6"/>
      <c r="BKN304" s="6"/>
      <c r="BKO304" s="6"/>
      <c r="BKP304" s="6"/>
      <c r="BKQ304" s="6"/>
      <c r="BKR304" s="6"/>
      <c r="BKS304" s="6"/>
      <c r="BKT304" s="6"/>
      <c r="BKU304" s="6"/>
      <c r="BKV304" s="6"/>
      <c r="BKW304" s="6"/>
      <c r="BKX304" s="6"/>
      <c r="BKY304" s="6"/>
      <c r="BKZ304" s="6"/>
      <c r="BLA304" s="6"/>
      <c r="BLB304" s="6"/>
      <c r="BLC304" s="6"/>
      <c r="BLD304" s="6"/>
      <c r="BLE304" s="6"/>
      <c r="BLF304" s="6"/>
      <c r="BLG304" s="6"/>
      <c r="BLH304" s="6"/>
      <c r="BLI304" s="6"/>
      <c r="BLJ304" s="6"/>
      <c r="BLK304" s="6"/>
      <c r="BLL304" s="6"/>
      <c r="BLM304" s="6"/>
      <c r="BLN304" s="6"/>
      <c r="BLO304" s="6"/>
      <c r="BLP304" s="6"/>
      <c r="BLQ304" s="6"/>
      <c r="BLR304" s="6"/>
      <c r="BLS304" s="6"/>
      <c r="BLT304" s="6"/>
      <c r="BLU304" s="6"/>
      <c r="BLV304" s="6"/>
      <c r="BLW304" s="6"/>
      <c r="BLX304" s="6"/>
      <c r="BLY304" s="6"/>
      <c r="BLZ304" s="6"/>
      <c r="BMA304" s="6"/>
      <c r="BMB304" s="6"/>
      <c r="BMC304" s="6"/>
      <c r="BMD304" s="6"/>
      <c r="BME304" s="6"/>
      <c r="BMF304" s="6"/>
      <c r="BMG304" s="6"/>
      <c r="BMH304" s="6"/>
      <c r="BMI304" s="6"/>
      <c r="BMJ304" s="6"/>
      <c r="BMK304" s="6"/>
      <c r="BML304" s="6"/>
      <c r="BMM304" s="6"/>
      <c r="BMN304" s="6"/>
      <c r="BMO304" s="6"/>
      <c r="BMP304" s="6"/>
      <c r="BMQ304" s="6"/>
      <c r="BMR304" s="6"/>
      <c r="BMS304" s="6"/>
      <c r="BMT304" s="6"/>
      <c r="BMU304" s="6"/>
      <c r="BMV304" s="6"/>
      <c r="BMW304" s="6"/>
      <c r="BMX304" s="6"/>
      <c r="BMY304" s="6"/>
      <c r="BMZ304" s="6"/>
      <c r="BNA304" s="6"/>
      <c r="BNB304" s="6"/>
      <c r="BNC304" s="6"/>
      <c r="BND304" s="6"/>
      <c r="BNE304" s="6"/>
      <c r="BNF304" s="6"/>
      <c r="BNG304" s="6"/>
      <c r="BNH304" s="6"/>
      <c r="BNI304" s="6"/>
      <c r="BNJ304" s="6"/>
      <c r="BNK304" s="6"/>
      <c r="BNL304" s="6"/>
      <c r="BNM304" s="6"/>
      <c r="BNN304" s="6"/>
      <c r="BNO304" s="6"/>
      <c r="BNP304" s="6"/>
      <c r="BNQ304" s="6"/>
      <c r="BNR304" s="6"/>
      <c r="BNS304" s="6"/>
      <c r="BNT304" s="6"/>
      <c r="BNU304" s="6"/>
      <c r="BNV304" s="6"/>
      <c r="BNW304" s="6"/>
      <c r="BNX304" s="6"/>
      <c r="BNY304" s="6"/>
      <c r="BNZ304" s="6"/>
      <c r="BOA304" s="6"/>
      <c r="BOB304" s="6"/>
      <c r="BOC304" s="6"/>
      <c r="BOD304" s="6"/>
      <c r="BOE304" s="6"/>
      <c r="BOF304" s="6"/>
      <c r="BOG304" s="6"/>
      <c r="BOH304" s="6"/>
      <c r="BOI304" s="6"/>
      <c r="BOJ304" s="6"/>
      <c r="BOK304" s="6"/>
      <c r="BOL304" s="6"/>
      <c r="BOM304" s="6"/>
      <c r="BON304" s="6"/>
      <c r="BOO304" s="6"/>
      <c r="BOP304" s="6"/>
      <c r="BOQ304" s="6"/>
      <c r="BOR304" s="6"/>
      <c r="BOS304" s="6"/>
      <c r="BOT304" s="6"/>
      <c r="BOU304" s="6"/>
      <c r="BOV304" s="6"/>
      <c r="BOW304" s="6"/>
      <c r="BOX304" s="6"/>
      <c r="BOY304" s="6"/>
      <c r="BOZ304" s="6"/>
      <c r="BPA304" s="6"/>
      <c r="BPB304" s="6"/>
      <c r="BPC304" s="6"/>
      <c r="BPD304" s="6"/>
      <c r="BPE304" s="6"/>
      <c r="BPF304" s="6"/>
      <c r="BPG304" s="6"/>
      <c r="BPH304" s="6"/>
      <c r="BPI304" s="6"/>
      <c r="BPJ304" s="6"/>
      <c r="BPK304" s="6"/>
      <c r="BPL304" s="6"/>
      <c r="BPM304" s="6"/>
      <c r="BPN304" s="6"/>
      <c r="BPO304" s="6"/>
      <c r="BPP304" s="6"/>
      <c r="BPQ304" s="6"/>
      <c r="BPR304" s="6"/>
      <c r="BPS304" s="6"/>
      <c r="BPT304" s="6"/>
      <c r="BPU304" s="6"/>
      <c r="BPV304" s="6"/>
      <c r="BPW304" s="6"/>
      <c r="BPX304" s="6"/>
      <c r="BPY304" s="6"/>
      <c r="BPZ304" s="6"/>
      <c r="BQA304" s="6"/>
      <c r="BQB304" s="6"/>
      <c r="BQC304" s="6"/>
      <c r="BQD304" s="6"/>
      <c r="BQE304" s="6"/>
      <c r="BQF304" s="6"/>
      <c r="BQG304" s="6"/>
      <c r="BQH304" s="6"/>
      <c r="BQI304" s="6"/>
      <c r="BQJ304" s="6"/>
      <c r="BQK304" s="6"/>
      <c r="BQL304" s="6"/>
      <c r="BQM304" s="6"/>
      <c r="BQN304" s="6"/>
      <c r="BQO304" s="6"/>
      <c r="BQP304" s="6"/>
      <c r="BQQ304" s="6"/>
      <c r="BQR304" s="6"/>
      <c r="BQS304" s="6"/>
      <c r="BQT304" s="6"/>
      <c r="BQU304" s="6"/>
      <c r="BQV304" s="6"/>
      <c r="BQW304" s="6"/>
      <c r="BQX304" s="6"/>
      <c r="BQY304" s="6"/>
      <c r="BQZ304" s="6"/>
      <c r="BRA304" s="6"/>
      <c r="BRB304" s="6"/>
      <c r="BRC304" s="6"/>
      <c r="BRD304" s="6"/>
      <c r="BRE304" s="6"/>
      <c r="BRF304" s="6"/>
      <c r="BRG304" s="6"/>
      <c r="BRH304" s="6"/>
      <c r="BRI304" s="6"/>
      <c r="BRJ304" s="6"/>
      <c r="BRK304" s="6"/>
      <c r="BRL304" s="6"/>
      <c r="BRM304" s="6"/>
      <c r="BRN304" s="6"/>
      <c r="BRO304" s="6"/>
      <c r="BRP304" s="6"/>
      <c r="BRQ304" s="6"/>
      <c r="BRR304" s="6"/>
      <c r="BRS304" s="6"/>
      <c r="BRT304" s="6"/>
      <c r="BRU304" s="6"/>
      <c r="BRV304" s="6"/>
      <c r="BRW304" s="6"/>
      <c r="BRX304" s="6"/>
      <c r="BRY304" s="6"/>
      <c r="BRZ304" s="6"/>
      <c r="BSA304" s="6"/>
      <c r="BSB304" s="6"/>
      <c r="BSC304" s="6"/>
      <c r="BSD304" s="6"/>
      <c r="BSE304" s="6"/>
      <c r="BSF304" s="6"/>
      <c r="BSG304" s="6"/>
      <c r="BSH304" s="6"/>
      <c r="BSI304" s="6"/>
      <c r="BSJ304" s="6"/>
      <c r="BSK304" s="6"/>
      <c r="BSL304" s="6"/>
      <c r="BSM304" s="6"/>
      <c r="BSN304" s="6"/>
      <c r="BSO304" s="6"/>
      <c r="BSP304" s="6"/>
      <c r="BSQ304" s="6"/>
      <c r="BSR304" s="6"/>
      <c r="BSS304" s="6"/>
      <c r="BST304" s="6"/>
      <c r="BSU304" s="6"/>
      <c r="BSV304" s="6"/>
      <c r="BSW304" s="6"/>
      <c r="BSX304" s="6"/>
      <c r="BSY304" s="6"/>
      <c r="BSZ304" s="6"/>
      <c r="BTA304" s="6"/>
      <c r="BTB304" s="6"/>
      <c r="BTC304" s="6"/>
      <c r="BTD304" s="6"/>
      <c r="BTE304" s="6"/>
      <c r="BTF304" s="6"/>
      <c r="BTG304" s="6"/>
      <c r="BTH304" s="6"/>
      <c r="BTI304" s="6"/>
      <c r="BTJ304" s="6"/>
      <c r="BTK304" s="6"/>
      <c r="BTL304" s="6"/>
      <c r="BTM304" s="6"/>
      <c r="BTN304" s="6"/>
      <c r="BTO304" s="6"/>
      <c r="BTP304" s="6"/>
      <c r="BTQ304" s="6"/>
      <c r="BTR304" s="6"/>
      <c r="BTS304" s="6"/>
      <c r="BTT304" s="6"/>
      <c r="BTU304" s="6"/>
      <c r="BTV304" s="6"/>
      <c r="BTW304" s="6"/>
      <c r="BTX304" s="6"/>
      <c r="BTY304" s="6"/>
      <c r="BTZ304" s="6"/>
      <c r="BUA304" s="6"/>
      <c r="BUB304" s="6"/>
      <c r="BUC304" s="6"/>
      <c r="BUD304" s="6"/>
      <c r="BUE304" s="6"/>
      <c r="BUF304" s="6"/>
      <c r="BUG304" s="6"/>
      <c r="BUH304" s="6"/>
      <c r="BUI304" s="6"/>
      <c r="BUJ304" s="6"/>
      <c r="BUK304" s="6"/>
      <c r="BUL304" s="6"/>
      <c r="BUM304" s="6"/>
      <c r="BUN304" s="6"/>
      <c r="BUO304" s="6"/>
      <c r="BUP304" s="6"/>
      <c r="BUQ304" s="6"/>
      <c r="BUR304" s="6"/>
      <c r="BUS304" s="6"/>
      <c r="BUT304" s="6"/>
      <c r="BUU304" s="6"/>
      <c r="BUV304" s="6"/>
      <c r="BUW304" s="6"/>
      <c r="BUX304" s="6"/>
      <c r="BUY304" s="6"/>
      <c r="BUZ304" s="6"/>
      <c r="BVA304" s="6"/>
      <c r="BVB304" s="6"/>
      <c r="BVC304" s="6"/>
      <c r="BVD304" s="6"/>
      <c r="BVE304" s="6"/>
      <c r="BVF304" s="6"/>
      <c r="BVG304" s="6"/>
      <c r="BVH304" s="6"/>
      <c r="BVI304" s="6"/>
      <c r="BVJ304" s="6"/>
      <c r="BVK304" s="6"/>
      <c r="BVL304" s="6"/>
      <c r="BVM304" s="6"/>
      <c r="BVN304" s="6"/>
      <c r="BVO304" s="6"/>
      <c r="BVP304" s="6"/>
      <c r="BVQ304" s="6"/>
      <c r="BVR304" s="6"/>
      <c r="BVS304" s="6"/>
      <c r="BVT304" s="6"/>
      <c r="BVU304" s="6"/>
      <c r="BVV304" s="6"/>
      <c r="BVW304" s="6"/>
      <c r="BVX304" s="6"/>
      <c r="BVY304" s="6"/>
      <c r="BVZ304" s="6"/>
      <c r="BWA304" s="6"/>
      <c r="BWB304" s="6"/>
      <c r="BWC304" s="6"/>
      <c r="BWD304" s="6"/>
      <c r="BWE304" s="6"/>
      <c r="BWF304" s="6"/>
      <c r="BWG304" s="6"/>
      <c r="BWH304" s="6"/>
      <c r="BWI304" s="6"/>
      <c r="BWJ304" s="6"/>
      <c r="BWK304" s="6"/>
      <c r="BWL304" s="6"/>
      <c r="BWM304" s="6"/>
      <c r="BWN304" s="6"/>
      <c r="BWO304" s="6"/>
      <c r="BWP304" s="6"/>
      <c r="BWQ304" s="6"/>
      <c r="BWR304" s="6"/>
      <c r="BWS304" s="6"/>
      <c r="BWT304" s="6"/>
      <c r="BWU304" s="6"/>
      <c r="BWV304" s="6"/>
      <c r="BWW304" s="6"/>
      <c r="BWX304" s="6"/>
      <c r="BWY304" s="6"/>
      <c r="BWZ304" s="6"/>
      <c r="BXA304" s="6"/>
      <c r="BXB304" s="6"/>
      <c r="BXC304" s="6"/>
      <c r="BXD304" s="6"/>
      <c r="BXE304" s="6"/>
      <c r="BXF304" s="6"/>
      <c r="BXG304" s="6"/>
      <c r="BXH304" s="6"/>
      <c r="BXI304" s="6"/>
      <c r="BXJ304" s="6"/>
      <c r="BXK304" s="6"/>
      <c r="BXL304" s="6"/>
      <c r="BXM304" s="6"/>
      <c r="BXN304" s="6"/>
      <c r="BXO304" s="6"/>
      <c r="BXP304" s="6"/>
      <c r="BXQ304" s="6"/>
      <c r="BXR304" s="6"/>
      <c r="BXS304" s="6"/>
      <c r="BXT304" s="6"/>
      <c r="BXU304" s="6"/>
      <c r="BXV304" s="6"/>
      <c r="BXW304" s="6"/>
      <c r="BXX304" s="6"/>
      <c r="BXY304" s="6"/>
      <c r="BXZ304" s="6"/>
      <c r="BYA304" s="6"/>
      <c r="BYB304" s="6"/>
      <c r="BYC304" s="6"/>
      <c r="BYD304" s="6"/>
      <c r="BYE304" s="6"/>
      <c r="BYF304" s="6"/>
      <c r="BYG304" s="6"/>
      <c r="BYH304" s="6"/>
      <c r="BYI304" s="6"/>
      <c r="BYJ304" s="6"/>
      <c r="BYK304" s="6"/>
      <c r="BYL304" s="6"/>
      <c r="BYM304" s="6"/>
      <c r="BYN304" s="6"/>
      <c r="BYO304" s="6"/>
      <c r="BYP304" s="6"/>
      <c r="BYQ304" s="6"/>
      <c r="BYR304" s="6"/>
      <c r="BYS304" s="6"/>
      <c r="BYT304" s="6"/>
      <c r="BYU304" s="6"/>
      <c r="BYV304" s="6"/>
      <c r="BYW304" s="6"/>
      <c r="BYX304" s="6"/>
      <c r="BYY304" s="6"/>
      <c r="BYZ304" s="6"/>
      <c r="BZA304" s="6"/>
      <c r="BZB304" s="6"/>
      <c r="BZC304" s="6"/>
      <c r="BZD304" s="6"/>
      <c r="BZE304" s="6"/>
      <c r="BZF304" s="6"/>
      <c r="BZG304" s="6"/>
      <c r="BZH304" s="6"/>
      <c r="BZI304" s="6"/>
      <c r="BZJ304" s="6"/>
      <c r="BZK304" s="6"/>
      <c r="BZL304" s="6"/>
      <c r="BZM304" s="6"/>
      <c r="BZN304" s="6"/>
      <c r="BZO304" s="6"/>
      <c r="BZP304" s="6"/>
      <c r="BZQ304" s="6"/>
      <c r="BZR304" s="6"/>
      <c r="BZS304" s="6"/>
      <c r="BZT304" s="6"/>
      <c r="BZU304" s="6"/>
      <c r="BZV304" s="6"/>
      <c r="BZW304" s="6"/>
      <c r="BZX304" s="6"/>
      <c r="BZY304" s="6"/>
      <c r="BZZ304" s="6"/>
      <c r="CAA304" s="6"/>
      <c r="CAB304" s="6"/>
      <c r="CAC304" s="6"/>
      <c r="CAD304" s="6"/>
      <c r="CAE304" s="6"/>
      <c r="CAF304" s="6"/>
      <c r="CAG304" s="6"/>
      <c r="CAH304" s="6"/>
      <c r="CAI304" s="6"/>
      <c r="CAJ304" s="6"/>
      <c r="CAK304" s="6"/>
      <c r="CAL304" s="6"/>
      <c r="CAM304" s="6"/>
      <c r="CAN304" s="6"/>
      <c r="CAO304" s="6"/>
      <c r="CAP304" s="6"/>
      <c r="CAQ304" s="6"/>
      <c r="CAR304" s="6"/>
      <c r="CAS304" s="6"/>
      <c r="CAT304" s="6"/>
      <c r="CAU304" s="6"/>
      <c r="CAV304" s="6"/>
      <c r="CAW304" s="6"/>
      <c r="CAX304" s="6"/>
      <c r="CAY304" s="6"/>
      <c r="CAZ304" s="6"/>
      <c r="CBA304" s="6"/>
      <c r="CBB304" s="6"/>
      <c r="CBC304" s="6"/>
      <c r="CBD304" s="6"/>
      <c r="CBE304" s="6"/>
      <c r="CBF304" s="6"/>
      <c r="CBG304" s="6"/>
      <c r="CBH304" s="6"/>
      <c r="CBI304" s="6"/>
      <c r="CBJ304" s="6"/>
      <c r="CBK304" s="6"/>
      <c r="CBL304" s="6"/>
      <c r="CBM304" s="6"/>
      <c r="CBN304" s="6"/>
      <c r="CBO304" s="6"/>
      <c r="CBP304" s="6"/>
      <c r="CBQ304" s="6"/>
      <c r="CBR304" s="6"/>
      <c r="CBS304" s="6"/>
      <c r="CBT304" s="6"/>
      <c r="CBU304" s="6"/>
      <c r="CBV304" s="6"/>
      <c r="CBW304" s="6"/>
      <c r="CBX304" s="6"/>
      <c r="CBY304" s="6"/>
      <c r="CBZ304" s="6"/>
      <c r="CCA304" s="6"/>
      <c r="CCB304" s="6"/>
      <c r="CCC304" s="6"/>
      <c r="CCD304" s="6"/>
      <c r="CCE304" s="6"/>
      <c r="CCF304" s="6"/>
      <c r="CCG304" s="6"/>
      <c r="CCH304" s="6"/>
      <c r="CCI304" s="6"/>
      <c r="CCJ304" s="6"/>
      <c r="CCK304" s="6"/>
      <c r="CCL304" s="6"/>
      <c r="CCM304" s="6"/>
      <c r="CCN304" s="6"/>
      <c r="CCO304" s="6"/>
      <c r="CCP304" s="6"/>
      <c r="CCQ304" s="6"/>
      <c r="CCR304" s="6"/>
      <c r="CCS304" s="6"/>
      <c r="CCT304" s="6"/>
      <c r="CCU304" s="6"/>
      <c r="CCV304" s="6"/>
      <c r="CCW304" s="6"/>
      <c r="CCX304" s="6"/>
      <c r="CCY304" s="6"/>
      <c r="CCZ304" s="6"/>
      <c r="CDA304" s="6"/>
      <c r="CDB304" s="6"/>
      <c r="CDC304" s="6"/>
      <c r="CDD304" s="6"/>
      <c r="CDE304" s="6"/>
      <c r="CDF304" s="6"/>
      <c r="CDG304" s="6"/>
      <c r="CDH304" s="6"/>
      <c r="CDI304" s="6"/>
      <c r="CDJ304" s="6"/>
      <c r="CDK304" s="6"/>
      <c r="CDL304" s="6"/>
      <c r="CDM304" s="6"/>
      <c r="CDN304" s="6"/>
      <c r="CDO304" s="6"/>
      <c r="CDP304" s="6"/>
      <c r="CDQ304" s="6"/>
      <c r="CDR304" s="6"/>
      <c r="CDS304" s="6"/>
      <c r="CDT304" s="6"/>
      <c r="CDU304" s="6"/>
      <c r="CDV304" s="6"/>
      <c r="CDW304" s="6"/>
      <c r="CDX304" s="6"/>
      <c r="CDY304" s="6"/>
      <c r="CDZ304" s="6"/>
      <c r="CEA304" s="6"/>
      <c r="CEB304" s="6"/>
      <c r="CEC304" s="6"/>
      <c r="CED304" s="6"/>
      <c r="CEE304" s="6"/>
      <c r="CEF304" s="6"/>
      <c r="CEG304" s="6"/>
      <c r="CEH304" s="6"/>
      <c r="CEI304" s="6"/>
      <c r="CEJ304" s="6"/>
      <c r="CEK304" s="6"/>
      <c r="CEL304" s="6"/>
      <c r="CEM304" s="6"/>
      <c r="CEN304" s="6"/>
      <c r="CEO304" s="6"/>
      <c r="CEP304" s="6"/>
      <c r="CEQ304" s="6"/>
      <c r="CER304" s="6"/>
      <c r="CES304" s="6"/>
      <c r="CET304" s="6"/>
      <c r="CEU304" s="6"/>
      <c r="CEV304" s="6"/>
      <c r="CEW304" s="6"/>
      <c r="CEX304" s="6"/>
      <c r="CEY304" s="6"/>
      <c r="CEZ304" s="6"/>
      <c r="CFA304" s="6"/>
      <c r="CFB304" s="6"/>
      <c r="CFC304" s="6"/>
      <c r="CFD304" s="6"/>
      <c r="CFE304" s="6"/>
      <c r="CFF304" s="6"/>
      <c r="CFG304" s="6"/>
      <c r="CFH304" s="6"/>
      <c r="CFI304" s="6"/>
      <c r="CFJ304" s="6"/>
      <c r="CFK304" s="6"/>
      <c r="CFL304" s="6"/>
      <c r="CFM304" s="6"/>
      <c r="CFN304" s="6"/>
      <c r="CFO304" s="6"/>
      <c r="CFP304" s="6"/>
      <c r="CFQ304" s="6"/>
      <c r="CFR304" s="6"/>
      <c r="CFS304" s="6"/>
      <c r="CFT304" s="6"/>
      <c r="CFU304" s="6"/>
      <c r="CFV304" s="6"/>
      <c r="CFW304" s="6"/>
      <c r="CFX304" s="6"/>
      <c r="CFY304" s="6"/>
      <c r="CFZ304" s="6"/>
      <c r="CGA304" s="6"/>
      <c r="CGB304" s="6"/>
      <c r="CGC304" s="6"/>
      <c r="CGD304" s="6"/>
      <c r="CGE304" s="6"/>
      <c r="CGF304" s="6"/>
      <c r="CGG304" s="6"/>
      <c r="CGH304" s="6"/>
      <c r="CGI304" s="6"/>
      <c r="CGJ304" s="6"/>
      <c r="CGK304" s="6"/>
      <c r="CGL304" s="6"/>
      <c r="CGM304" s="6"/>
      <c r="CGN304" s="6"/>
      <c r="CGO304" s="6"/>
      <c r="CGP304" s="6"/>
      <c r="CGQ304" s="6"/>
      <c r="CGR304" s="6"/>
      <c r="CGS304" s="6"/>
      <c r="CGT304" s="6"/>
      <c r="CGU304" s="6"/>
      <c r="CGV304" s="6"/>
      <c r="CGW304" s="6"/>
      <c r="CGX304" s="6"/>
      <c r="CGY304" s="6"/>
      <c r="CGZ304" s="6"/>
      <c r="CHA304" s="6"/>
      <c r="CHB304" s="6"/>
      <c r="CHC304" s="6"/>
      <c r="CHD304" s="6"/>
      <c r="CHE304" s="6"/>
      <c r="CHF304" s="6"/>
      <c r="CHG304" s="6"/>
      <c r="CHH304" s="6"/>
      <c r="CHI304" s="6"/>
      <c r="CHJ304" s="6"/>
      <c r="CHK304" s="6"/>
      <c r="CHL304" s="6"/>
      <c r="CHM304" s="6"/>
      <c r="CHN304" s="6"/>
      <c r="CHO304" s="6"/>
      <c r="CHP304" s="6"/>
      <c r="CHQ304" s="6"/>
      <c r="CHR304" s="6"/>
      <c r="CHS304" s="6"/>
      <c r="CHT304" s="6"/>
      <c r="CHU304" s="6"/>
      <c r="CHV304" s="6"/>
      <c r="CHW304" s="6"/>
      <c r="CHX304" s="6"/>
      <c r="CHY304" s="6"/>
      <c r="CHZ304" s="6"/>
      <c r="CIA304" s="6"/>
      <c r="CIB304" s="6"/>
      <c r="CIC304" s="6"/>
      <c r="CID304" s="6"/>
      <c r="CIE304" s="6"/>
      <c r="CIF304" s="6"/>
      <c r="CIG304" s="6"/>
      <c r="CIH304" s="6"/>
      <c r="CII304" s="6"/>
      <c r="CIJ304" s="6"/>
      <c r="CIK304" s="6"/>
      <c r="CIL304" s="6"/>
      <c r="CIM304" s="6"/>
      <c r="CIN304" s="6"/>
      <c r="CIO304" s="6"/>
      <c r="CIP304" s="6"/>
      <c r="CIQ304" s="6"/>
      <c r="CIR304" s="6"/>
      <c r="CIS304" s="6"/>
      <c r="CIT304" s="6"/>
      <c r="CIU304" s="6"/>
      <c r="CIV304" s="6"/>
      <c r="CIW304" s="6"/>
      <c r="CIX304" s="6"/>
      <c r="CIY304" s="6"/>
      <c r="CIZ304" s="6"/>
      <c r="CJA304" s="6"/>
      <c r="CJB304" s="6"/>
      <c r="CJC304" s="6"/>
      <c r="CJD304" s="6"/>
      <c r="CJE304" s="6"/>
      <c r="CJF304" s="6"/>
      <c r="CJG304" s="6"/>
      <c r="CJH304" s="6"/>
      <c r="CJI304" s="6"/>
      <c r="CJJ304" s="6"/>
      <c r="CJK304" s="6"/>
      <c r="CJL304" s="6"/>
      <c r="CJM304" s="6"/>
      <c r="CJN304" s="6"/>
      <c r="CJO304" s="6"/>
      <c r="CJP304" s="6"/>
      <c r="CJQ304" s="6"/>
      <c r="CJR304" s="6"/>
      <c r="CJS304" s="6"/>
      <c r="CJT304" s="6"/>
      <c r="CJU304" s="6"/>
      <c r="CJV304" s="6"/>
      <c r="CJW304" s="6"/>
      <c r="CJX304" s="6"/>
      <c r="CJY304" s="6"/>
      <c r="CJZ304" s="6"/>
      <c r="CKA304" s="6"/>
      <c r="CKB304" s="6"/>
      <c r="CKC304" s="6"/>
      <c r="CKD304" s="6"/>
      <c r="CKE304" s="6"/>
      <c r="CKF304" s="6"/>
      <c r="CKG304" s="6"/>
      <c r="CKH304" s="6"/>
      <c r="CKI304" s="6"/>
      <c r="CKJ304" s="6"/>
      <c r="CKK304" s="6"/>
      <c r="CKL304" s="6"/>
      <c r="CKM304" s="6"/>
      <c r="CKN304" s="6"/>
      <c r="CKO304" s="6"/>
      <c r="CKP304" s="6"/>
      <c r="CKQ304" s="6"/>
      <c r="CKR304" s="6"/>
      <c r="CKS304" s="6"/>
      <c r="CKT304" s="6"/>
      <c r="CKU304" s="6"/>
      <c r="CKV304" s="6"/>
      <c r="CKW304" s="6"/>
      <c r="CKX304" s="6"/>
      <c r="CKY304" s="6"/>
      <c r="CKZ304" s="6"/>
      <c r="CLA304" s="6"/>
      <c r="CLB304" s="6"/>
      <c r="CLC304" s="6"/>
      <c r="CLD304" s="6"/>
      <c r="CLE304" s="6"/>
      <c r="CLF304" s="6"/>
      <c r="CLG304" s="6"/>
      <c r="CLH304" s="6"/>
      <c r="CLI304" s="6"/>
      <c r="CLJ304" s="6"/>
      <c r="CLK304" s="6"/>
      <c r="CLL304" s="6"/>
      <c r="CLM304" s="6"/>
      <c r="CLN304" s="6"/>
      <c r="CLO304" s="6"/>
      <c r="CLP304" s="6"/>
      <c r="CLQ304" s="6"/>
      <c r="CLR304" s="6"/>
      <c r="CLS304" s="6"/>
      <c r="CLT304" s="6"/>
      <c r="CLU304" s="6"/>
      <c r="CLV304" s="6"/>
      <c r="CLW304" s="6"/>
      <c r="CLX304" s="6"/>
      <c r="CLY304" s="6"/>
      <c r="CLZ304" s="6"/>
      <c r="CMA304" s="6"/>
      <c r="CMB304" s="6"/>
      <c r="CMC304" s="6"/>
      <c r="CMD304" s="6"/>
      <c r="CME304" s="6"/>
      <c r="CMF304" s="6"/>
      <c r="CMG304" s="6"/>
      <c r="CMH304" s="6"/>
      <c r="CMI304" s="6"/>
      <c r="CMJ304" s="6"/>
      <c r="CMK304" s="6"/>
      <c r="CML304" s="6"/>
      <c r="CMM304" s="6"/>
      <c r="CMN304" s="6"/>
      <c r="CMO304" s="6"/>
      <c r="CMP304" s="6"/>
      <c r="CMQ304" s="6"/>
      <c r="CMR304" s="6"/>
      <c r="CMS304" s="6"/>
      <c r="CMT304" s="6"/>
      <c r="CMU304" s="6"/>
      <c r="CMV304" s="6"/>
      <c r="CMW304" s="6"/>
      <c r="CMX304" s="6"/>
      <c r="CMY304" s="6"/>
      <c r="CMZ304" s="6"/>
      <c r="CNA304" s="6"/>
      <c r="CNB304" s="6"/>
      <c r="CNC304" s="6"/>
      <c r="CND304" s="6"/>
      <c r="CNE304" s="6"/>
      <c r="CNF304" s="6"/>
      <c r="CNG304" s="6"/>
      <c r="CNH304" s="6"/>
      <c r="CNI304" s="6"/>
      <c r="CNJ304" s="6"/>
      <c r="CNK304" s="6"/>
      <c r="CNL304" s="6"/>
      <c r="CNM304" s="6"/>
      <c r="CNN304" s="6"/>
      <c r="CNO304" s="6"/>
      <c r="CNP304" s="6"/>
      <c r="CNQ304" s="6"/>
      <c r="CNR304" s="6"/>
      <c r="CNS304" s="6"/>
      <c r="CNT304" s="6"/>
      <c r="CNU304" s="6"/>
      <c r="CNV304" s="6"/>
      <c r="CNW304" s="6"/>
      <c r="CNX304" s="6"/>
      <c r="CNY304" s="6"/>
      <c r="CNZ304" s="6"/>
      <c r="COA304" s="6"/>
      <c r="COB304" s="6"/>
      <c r="COC304" s="6"/>
      <c r="COD304" s="6"/>
      <c r="COE304" s="6"/>
      <c r="COF304" s="6"/>
      <c r="COG304" s="6"/>
      <c r="COH304" s="6"/>
      <c r="COI304" s="6"/>
      <c r="COJ304" s="6"/>
      <c r="COK304" s="6"/>
      <c r="COL304" s="6"/>
      <c r="COM304" s="6"/>
      <c r="CON304" s="6"/>
      <c r="COO304" s="6"/>
      <c r="COP304" s="6"/>
      <c r="COQ304" s="6"/>
      <c r="COR304" s="6"/>
      <c r="COS304" s="6"/>
      <c r="COT304" s="6"/>
      <c r="COU304" s="6"/>
      <c r="COV304" s="6"/>
      <c r="COW304" s="6"/>
      <c r="COX304" s="6"/>
      <c r="COY304" s="6"/>
      <c r="COZ304" s="6"/>
      <c r="CPA304" s="6"/>
      <c r="CPB304" s="6"/>
      <c r="CPC304" s="6"/>
      <c r="CPD304" s="6"/>
      <c r="CPE304" s="6"/>
      <c r="CPF304" s="6"/>
      <c r="CPG304" s="6"/>
      <c r="CPH304" s="6"/>
      <c r="CPI304" s="6"/>
      <c r="CPJ304" s="6"/>
      <c r="CPK304" s="6"/>
      <c r="CPL304" s="6"/>
      <c r="CPM304" s="6"/>
      <c r="CPN304" s="6"/>
      <c r="CPO304" s="6"/>
      <c r="CPP304" s="6"/>
      <c r="CPQ304" s="6"/>
      <c r="CPR304" s="6"/>
      <c r="CPS304" s="6"/>
      <c r="CPT304" s="6"/>
      <c r="CPU304" s="6"/>
      <c r="CPV304" s="6"/>
      <c r="CPW304" s="6"/>
      <c r="CPX304" s="6"/>
      <c r="CPY304" s="6"/>
      <c r="CPZ304" s="6"/>
      <c r="CQA304" s="6"/>
      <c r="CQB304" s="6"/>
      <c r="CQC304" s="6"/>
      <c r="CQD304" s="6"/>
      <c r="CQE304" s="6"/>
      <c r="CQF304" s="6"/>
      <c r="CQG304" s="6"/>
      <c r="CQH304" s="6"/>
      <c r="CQI304" s="6"/>
      <c r="CQJ304" s="6"/>
      <c r="CQK304" s="6"/>
      <c r="CQL304" s="6"/>
      <c r="CQM304" s="6"/>
      <c r="CQN304" s="6"/>
      <c r="CQO304" s="6"/>
      <c r="CQP304" s="6"/>
      <c r="CQQ304" s="6"/>
      <c r="CQR304" s="6"/>
      <c r="CQS304" s="6"/>
      <c r="CQT304" s="6"/>
      <c r="CQU304" s="6"/>
      <c r="CQV304" s="6"/>
      <c r="CQW304" s="6"/>
      <c r="CQX304" s="6"/>
      <c r="CQY304" s="6"/>
      <c r="CQZ304" s="6"/>
      <c r="CRA304" s="6"/>
      <c r="CRB304" s="6"/>
      <c r="CRC304" s="6"/>
      <c r="CRD304" s="6"/>
      <c r="CRE304" s="6"/>
      <c r="CRF304" s="6"/>
      <c r="CRG304" s="6"/>
      <c r="CRH304" s="6"/>
      <c r="CRI304" s="6"/>
      <c r="CRJ304" s="6"/>
      <c r="CRK304" s="6"/>
      <c r="CRL304" s="6"/>
      <c r="CRM304" s="6"/>
      <c r="CRN304" s="6"/>
      <c r="CRO304" s="6"/>
      <c r="CRP304" s="6"/>
      <c r="CRQ304" s="6"/>
      <c r="CRR304" s="6"/>
      <c r="CRS304" s="6"/>
      <c r="CRT304" s="6"/>
      <c r="CRU304" s="6"/>
      <c r="CRV304" s="6"/>
      <c r="CRW304" s="6"/>
      <c r="CRX304" s="6"/>
      <c r="CRY304" s="6"/>
      <c r="CRZ304" s="6"/>
      <c r="CSA304" s="6"/>
      <c r="CSB304" s="6"/>
      <c r="CSC304" s="6"/>
      <c r="CSD304" s="6"/>
      <c r="CSE304" s="6"/>
      <c r="CSF304" s="6"/>
      <c r="CSG304" s="6"/>
      <c r="CSH304" s="6"/>
      <c r="CSI304" s="6"/>
      <c r="CSJ304" s="6"/>
      <c r="CSK304" s="6"/>
      <c r="CSL304" s="6"/>
      <c r="CSM304" s="6"/>
      <c r="CSN304" s="6"/>
      <c r="CSO304" s="6"/>
      <c r="CSP304" s="6"/>
      <c r="CSQ304" s="6"/>
      <c r="CSR304" s="6"/>
      <c r="CSS304" s="6"/>
      <c r="CST304" s="6"/>
      <c r="CSU304" s="6"/>
      <c r="CSV304" s="6"/>
      <c r="CSW304" s="6"/>
      <c r="CSX304" s="6"/>
      <c r="CSY304" s="6"/>
      <c r="CSZ304" s="6"/>
      <c r="CTA304" s="6"/>
      <c r="CTB304" s="6"/>
      <c r="CTC304" s="6"/>
      <c r="CTD304" s="6"/>
      <c r="CTE304" s="6"/>
      <c r="CTF304" s="6"/>
      <c r="CTG304" s="6"/>
      <c r="CTH304" s="6"/>
      <c r="CTI304" s="6"/>
      <c r="CTJ304" s="6"/>
      <c r="CTK304" s="6"/>
      <c r="CTL304" s="6"/>
      <c r="CTM304" s="6"/>
      <c r="CTN304" s="6"/>
      <c r="CTO304" s="6"/>
      <c r="CTP304" s="6"/>
      <c r="CTQ304" s="6"/>
      <c r="CTR304" s="6"/>
      <c r="CTS304" s="6"/>
      <c r="CTT304" s="6"/>
      <c r="CTU304" s="6"/>
      <c r="CTV304" s="6"/>
      <c r="CTW304" s="6"/>
      <c r="CTX304" s="6"/>
      <c r="CTY304" s="6"/>
      <c r="CTZ304" s="6"/>
      <c r="CUA304" s="6"/>
      <c r="CUB304" s="6"/>
      <c r="CUC304" s="6"/>
      <c r="CUD304" s="6"/>
      <c r="CUE304" s="6"/>
      <c r="CUF304" s="6"/>
      <c r="CUG304" s="6"/>
      <c r="CUH304" s="6"/>
      <c r="CUI304" s="6"/>
      <c r="CUJ304" s="6"/>
      <c r="CUK304" s="6"/>
      <c r="CUL304" s="6"/>
      <c r="CUM304" s="6"/>
      <c r="CUN304" s="6"/>
      <c r="CUO304" s="6"/>
      <c r="CUP304" s="6"/>
      <c r="CUQ304" s="6"/>
      <c r="CUR304" s="6"/>
      <c r="CUS304" s="6"/>
      <c r="CUT304" s="6"/>
      <c r="CUU304" s="6"/>
      <c r="CUV304" s="6"/>
      <c r="CUW304" s="6"/>
      <c r="CUX304" s="6"/>
      <c r="CUY304" s="6"/>
      <c r="CUZ304" s="6"/>
      <c r="CVA304" s="6"/>
      <c r="CVB304" s="6"/>
      <c r="CVC304" s="6"/>
      <c r="CVD304" s="6"/>
      <c r="CVE304" s="6"/>
      <c r="CVF304" s="6"/>
      <c r="CVG304" s="6"/>
      <c r="CVH304" s="6"/>
      <c r="CVI304" s="6"/>
      <c r="CVJ304" s="6"/>
      <c r="CVK304" s="6"/>
      <c r="CVL304" s="6"/>
      <c r="CVM304" s="6"/>
      <c r="CVN304" s="6"/>
      <c r="CVO304" s="6"/>
      <c r="CVP304" s="6"/>
      <c r="CVQ304" s="6"/>
      <c r="CVR304" s="6"/>
      <c r="CVS304" s="6"/>
      <c r="CVT304" s="6"/>
      <c r="CVU304" s="6"/>
      <c r="CVV304" s="6"/>
      <c r="CVW304" s="6"/>
      <c r="CVX304" s="6"/>
      <c r="CVY304" s="6"/>
      <c r="CVZ304" s="6"/>
      <c r="CWA304" s="6"/>
      <c r="CWB304" s="6"/>
      <c r="CWC304" s="6"/>
      <c r="CWD304" s="6"/>
      <c r="CWE304" s="6"/>
      <c r="CWF304" s="6"/>
      <c r="CWG304" s="6"/>
      <c r="CWH304" s="6"/>
      <c r="CWI304" s="6"/>
      <c r="CWJ304" s="6"/>
      <c r="CWK304" s="6"/>
      <c r="CWL304" s="6"/>
      <c r="CWM304" s="6"/>
      <c r="CWN304" s="6"/>
      <c r="CWO304" s="6"/>
      <c r="CWP304" s="6"/>
      <c r="CWQ304" s="6"/>
      <c r="CWR304" s="6"/>
      <c r="CWS304" s="6"/>
      <c r="CWT304" s="6"/>
      <c r="CWU304" s="6"/>
      <c r="CWV304" s="6"/>
      <c r="CWW304" s="6"/>
      <c r="CWX304" s="6"/>
      <c r="CWY304" s="6"/>
      <c r="CWZ304" s="6"/>
      <c r="CXA304" s="6"/>
      <c r="CXB304" s="6"/>
      <c r="CXC304" s="6"/>
      <c r="CXD304" s="6"/>
      <c r="CXE304" s="6"/>
      <c r="CXF304" s="6"/>
      <c r="CXG304" s="6"/>
      <c r="CXH304" s="6"/>
      <c r="CXI304" s="6"/>
      <c r="CXJ304" s="6"/>
      <c r="CXK304" s="6"/>
      <c r="CXL304" s="6"/>
      <c r="CXM304" s="6"/>
      <c r="CXN304" s="6"/>
      <c r="CXO304" s="6"/>
      <c r="CXP304" s="6"/>
      <c r="CXQ304" s="6"/>
      <c r="CXR304" s="6"/>
      <c r="CXS304" s="6"/>
      <c r="CXT304" s="6"/>
      <c r="CXU304" s="6"/>
      <c r="CXV304" s="6"/>
      <c r="CXW304" s="6"/>
      <c r="CXX304" s="6"/>
      <c r="CXY304" s="6"/>
      <c r="CXZ304" s="6"/>
      <c r="CYA304" s="6"/>
      <c r="CYB304" s="6"/>
      <c r="CYC304" s="6"/>
      <c r="CYD304" s="6"/>
      <c r="CYE304" s="6"/>
      <c r="CYF304" s="6"/>
      <c r="CYG304" s="6"/>
      <c r="CYH304" s="6"/>
      <c r="CYI304" s="6"/>
      <c r="CYJ304" s="6"/>
      <c r="CYK304" s="6"/>
      <c r="CYL304" s="6"/>
      <c r="CYM304" s="6"/>
      <c r="CYN304" s="6"/>
      <c r="CYO304" s="6"/>
      <c r="CYP304" s="6"/>
      <c r="CYQ304" s="6"/>
      <c r="CYR304" s="6"/>
      <c r="CYS304" s="6"/>
      <c r="CYT304" s="6"/>
      <c r="CYU304" s="6"/>
      <c r="CYV304" s="6"/>
      <c r="CYW304" s="6"/>
      <c r="CYX304" s="6"/>
      <c r="CYY304" s="6"/>
      <c r="CYZ304" s="6"/>
      <c r="CZA304" s="6"/>
      <c r="CZB304" s="6"/>
      <c r="CZC304" s="6"/>
      <c r="CZD304" s="6"/>
      <c r="CZE304" s="6"/>
      <c r="CZF304" s="6"/>
      <c r="CZG304" s="6"/>
      <c r="CZH304" s="6"/>
      <c r="CZI304" s="6"/>
      <c r="CZJ304" s="6"/>
      <c r="CZK304" s="6"/>
      <c r="CZL304" s="6"/>
      <c r="CZM304" s="6"/>
      <c r="CZN304" s="6"/>
      <c r="CZO304" s="6"/>
      <c r="CZP304" s="6"/>
      <c r="CZQ304" s="6"/>
      <c r="CZR304" s="6"/>
      <c r="CZS304" s="6"/>
      <c r="CZT304" s="6"/>
      <c r="CZU304" s="6"/>
      <c r="CZV304" s="6"/>
      <c r="CZW304" s="6"/>
      <c r="CZX304" s="6"/>
      <c r="CZY304" s="6"/>
      <c r="CZZ304" s="6"/>
      <c r="DAA304" s="6"/>
      <c r="DAB304" s="6"/>
      <c r="DAC304" s="6"/>
      <c r="DAD304" s="6"/>
      <c r="DAE304" s="6"/>
      <c r="DAF304" s="6"/>
      <c r="DAG304" s="6"/>
      <c r="DAH304" s="6"/>
      <c r="DAI304" s="6"/>
      <c r="DAJ304" s="6"/>
      <c r="DAK304" s="6"/>
      <c r="DAL304" s="6"/>
      <c r="DAM304" s="6"/>
      <c r="DAN304" s="6"/>
      <c r="DAO304" s="6"/>
      <c r="DAP304" s="6"/>
      <c r="DAQ304" s="6"/>
      <c r="DAR304" s="6"/>
      <c r="DAS304" s="6"/>
      <c r="DAT304" s="6"/>
      <c r="DAU304" s="6"/>
      <c r="DAV304" s="6"/>
      <c r="DAW304" s="6"/>
      <c r="DAX304" s="6"/>
      <c r="DAY304" s="6"/>
      <c r="DAZ304" s="6"/>
      <c r="DBA304" s="6"/>
      <c r="DBB304" s="6"/>
      <c r="DBC304" s="6"/>
      <c r="DBD304" s="6"/>
      <c r="DBE304" s="6"/>
      <c r="DBF304" s="6"/>
      <c r="DBG304" s="6"/>
      <c r="DBH304" s="6"/>
      <c r="DBI304" s="6"/>
      <c r="DBJ304" s="6"/>
      <c r="DBK304" s="6"/>
      <c r="DBL304" s="6"/>
      <c r="DBM304" s="6"/>
      <c r="DBN304" s="6"/>
      <c r="DBO304" s="6"/>
      <c r="DBP304" s="6"/>
      <c r="DBQ304" s="6"/>
      <c r="DBR304" s="6"/>
      <c r="DBS304" s="6"/>
      <c r="DBT304" s="6"/>
      <c r="DBU304" s="6"/>
      <c r="DBV304" s="6"/>
      <c r="DBW304" s="6"/>
      <c r="DBX304" s="6"/>
      <c r="DBY304" s="6"/>
      <c r="DBZ304" s="6"/>
      <c r="DCA304" s="6"/>
      <c r="DCB304" s="6"/>
      <c r="DCC304" s="6"/>
      <c r="DCD304" s="6"/>
      <c r="DCE304" s="6"/>
      <c r="DCF304" s="6"/>
      <c r="DCG304" s="6"/>
      <c r="DCH304" s="6"/>
      <c r="DCI304" s="6"/>
      <c r="DCJ304" s="6"/>
      <c r="DCK304" s="6"/>
      <c r="DCL304" s="6"/>
      <c r="DCM304" s="6"/>
      <c r="DCN304" s="6"/>
      <c r="DCO304" s="6"/>
      <c r="DCP304" s="6"/>
      <c r="DCQ304" s="6"/>
      <c r="DCR304" s="6"/>
      <c r="DCS304" s="6"/>
      <c r="DCT304" s="6"/>
      <c r="DCU304" s="6"/>
      <c r="DCV304" s="6"/>
      <c r="DCW304" s="6"/>
      <c r="DCX304" s="6"/>
      <c r="DCY304" s="6"/>
      <c r="DCZ304" s="6"/>
      <c r="DDA304" s="6"/>
      <c r="DDB304" s="6"/>
      <c r="DDC304" s="6"/>
      <c r="DDD304" s="6"/>
      <c r="DDE304" s="6"/>
      <c r="DDF304" s="6"/>
      <c r="DDG304" s="6"/>
      <c r="DDH304" s="6"/>
      <c r="DDI304" s="6"/>
      <c r="DDJ304" s="6"/>
      <c r="DDK304" s="6"/>
      <c r="DDL304" s="6"/>
      <c r="DDM304" s="6"/>
      <c r="DDN304" s="6"/>
      <c r="DDO304" s="6"/>
      <c r="DDP304" s="6"/>
      <c r="DDQ304" s="6"/>
      <c r="DDR304" s="6"/>
      <c r="DDS304" s="6"/>
      <c r="DDT304" s="6"/>
      <c r="DDU304" s="6"/>
      <c r="DDV304" s="6"/>
      <c r="DDW304" s="6"/>
      <c r="DDX304" s="6"/>
      <c r="DDY304" s="6"/>
      <c r="DDZ304" s="6"/>
      <c r="DEA304" s="6"/>
      <c r="DEB304" s="6"/>
      <c r="DEC304" s="6"/>
      <c r="DED304" s="6"/>
      <c r="DEE304" s="6"/>
      <c r="DEF304" s="6"/>
      <c r="DEG304" s="6"/>
      <c r="DEH304" s="6"/>
      <c r="DEI304" s="6"/>
      <c r="DEJ304" s="6"/>
      <c r="DEK304" s="6"/>
      <c r="DEL304" s="6"/>
      <c r="DEM304" s="6"/>
      <c r="DEN304" s="6"/>
      <c r="DEO304" s="6"/>
      <c r="DEP304" s="6"/>
      <c r="DEQ304" s="6"/>
      <c r="DER304" s="6"/>
      <c r="DES304" s="6"/>
      <c r="DET304" s="6"/>
      <c r="DEU304" s="6"/>
      <c r="DEV304" s="6"/>
      <c r="DEW304" s="6"/>
      <c r="DEX304" s="6"/>
      <c r="DEY304" s="6"/>
      <c r="DEZ304" s="6"/>
      <c r="DFA304" s="6"/>
      <c r="DFB304" s="6"/>
      <c r="DFC304" s="6"/>
      <c r="DFD304" s="6"/>
      <c r="DFE304" s="6"/>
      <c r="DFF304" s="6"/>
      <c r="DFG304" s="6"/>
      <c r="DFH304" s="6"/>
      <c r="DFI304" s="6"/>
      <c r="DFJ304" s="6"/>
      <c r="DFK304" s="6"/>
      <c r="DFL304" s="6"/>
      <c r="DFM304" s="6"/>
      <c r="DFN304" s="6"/>
      <c r="DFO304" s="6"/>
      <c r="DFP304" s="6"/>
      <c r="DFQ304" s="6"/>
      <c r="DFR304" s="6"/>
      <c r="DFS304" s="6"/>
      <c r="DFT304" s="6"/>
      <c r="DFU304" s="6"/>
      <c r="DFV304" s="6"/>
      <c r="DFW304" s="6"/>
      <c r="DFX304" s="6"/>
      <c r="DFY304" s="6"/>
      <c r="DFZ304" s="6"/>
      <c r="DGA304" s="6"/>
      <c r="DGB304" s="6"/>
      <c r="DGC304" s="6"/>
      <c r="DGD304" s="6"/>
      <c r="DGE304" s="6"/>
      <c r="DGF304" s="6"/>
      <c r="DGG304" s="6"/>
      <c r="DGH304" s="6"/>
      <c r="DGI304" s="6"/>
      <c r="DGJ304" s="6"/>
      <c r="DGK304" s="6"/>
      <c r="DGL304" s="6"/>
      <c r="DGM304" s="6"/>
      <c r="DGN304" s="6"/>
      <c r="DGO304" s="6"/>
      <c r="DGP304" s="6"/>
      <c r="DGQ304" s="6"/>
      <c r="DGR304" s="6"/>
      <c r="DGS304" s="6"/>
      <c r="DGT304" s="6"/>
      <c r="DGU304" s="6"/>
      <c r="DGV304" s="6"/>
      <c r="DGW304" s="6"/>
      <c r="DGX304" s="6"/>
      <c r="DGY304" s="6"/>
      <c r="DGZ304" s="6"/>
      <c r="DHA304" s="6"/>
      <c r="DHB304" s="6"/>
      <c r="DHC304" s="6"/>
      <c r="DHD304" s="6"/>
      <c r="DHE304" s="6"/>
      <c r="DHF304" s="6"/>
      <c r="DHG304" s="6"/>
      <c r="DHH304" s="6"/>
      <c r="DHI304" s="6"/>
      <c r="DHJ304" s="6"/>
      <c r="DHK304" s="6"/>
      <c r="DHL304" s="6"/>
      <c r="DHM304" s="6"/>
      <c r="DHN304" s="6"/>
      <c r="DHO304" s="6"/>
      <c r="DHP304" s="6"/>
      <c r="DHQ304" s="6"/>
      <c r="DHR304" s="6"/>
      <c r="DHS304" s="6"/>
      <c r="DHT304" s="6"/>
      <c r="DHU304" s="6"/>
      <c r="DHV304" s="6"/>
      <c r="DHW304" s="6"/>
      <c r="DHX304" s="6"/>
      <c r="DHY304" s="6"/>
      <c r="DHZ304" s="6"/>
      <c r="DIA304" s="6"/>
      <c r="DIB304" s="6"/>
      <c r="DIC304" s="6"/>
      <c r="DID304" s="6"/>
      <c r="DIE304" s="6"/>
      <c r="DIF304" s="6"/>
      <c r="DIG304" s="6"/>
      <c r="DIH304" s="6"/>
      <c r="DII304" s="6"/>
      <c r="DIJ304" s="6"/>
      <c r="DIK304" s="6"/>
      <c r="DIL304" s="6"/>
      <c r="DIM304" s="6"/>
      <c r="DIN304" s="6"/>
      <c r="DIO304" s="6"/>
      <c r="DIP304" s="6"/>
      <c r="DIQ304" s="6"/>
      <c r="DIR304" s="6"/>
      <c r="DIS304" s="6"/>
      <c r="DIT304" s="6"/>
      <c r="DIU304" s="6"/>
      <c r="DIV304" s="6"/>
      <c r="DIW304" s="6"/>
      <c r="DIX304" s="6"/>
      <c r="DIY304" s="6"/>
      <c r="DIZ304" s="6"/>
      <c r="DJA304" s="6"/>
      <c r="DJB304" s="6"/>
      <c r="DJC304" s="6"/>
      <c r="DJD304" s="6"/>
      <c r="DJE304" s="6"/>
      <c r="DJF304" s="6"/>
      <c r="DJG304" s="6"/>
      <c r="DJH304" s="6"/>
      <c r="DJI304" s="6"/>
      <c r="DJJ304" s="6"/>
      <c r="DJK304" s="6"/>
      <c r="DJL304" s="6"/>
      <c r="DJM304" s="6"/>
      <c r="DJN304" s="6"/>
      <c r="DJO304" s="6"/>
      <c r="DJP304" s="6"/>
      <c r="DJQ304" s="6"/>
      <c r="DJR304" s="6"/>
      <c r="DJS304" s="6"/>
      <c r="DJT304" s="6"/>
      <c r="DJU304" s="6"/>
      <c r="DJV304" s="6"/>
      <c r="DJW304" s="6"/>
      <c r="DJX304" s="6"/>
      <c r="DJY304" s="6"/>
      <c r="DJZ304" s="6"/>
      <c r="DKA304" s="6"/>
      <c r="DKB304" s="6"/>
      <c r="DKC304" s="6"/>
      <c r="DKD304" s="6"/>
      <c r="DKE304" s="6"/>
      <c r="DKF304" s="6"/>
      <c r="DKG304" s="6"/>
      <c r="DKH304" s="6"/>
      <c r="DKI304" s="6"/>
      <c r="DKJ304" s="6"/>
      <c r="DKK304" s="6"/>
      <c r="DKL304" s="6"/>
      <c r="DKM304" s="6"/>
      <c r="DKN304" s="6"/>
      <c r="DKO304" s="6"/>
      <c r="DKP304" s="6"/>
      <c r="DKQ304" s="6"/>
      <c r="DKR304" s="6"/>
      <c r="DKS304" s="6"/>
      <c r="DKT304" s="6"/>
      <c r="DKU304" s="6"/>
      <c r="DKV304" s="6"/>
      <c r="DKW304" s="6"/>
      <c r="DKX304" s="6"/>
      <c r="DKY304" s="6"/>
      <c r="DKZ304" s="6"/>
      <c r="DLA304" s="6"/>
      <c r="DLB304" s="6"/>
      <c r="DLC304" s="6"/>
      <c r="DLD304" s="6"/>
      <c r="DLE304" s="6"/>
      <c r="DLF304" s="6"/>
      <c r="DLG304" s="6"/>
      <c r="DLH304" s="6"/>
      <c r="DLI304" s="6"/>
      <c r="DLJ304" s="6"/>
      <c r="DLK304" s="6"/>
      <c r="DLL304" s="6"/>
      <c r="DLM304" s="6"/>
      <c r="DLN304" s="6"/>
      <c r="DLO304" s="6"/>
      <c r="DLP304" s="6"/>
      <c r="DLQ304" s="6"/>
      <c r="DLR304" s="6"/>
      <c r="DLS304" s="6"/>
      <c r="DLT304" s="6"/>
      <c r="DLU304" s="6"/>
      <c r="DLV304" s="6"/>
      <c r="DLW304" s="6"/>
      <c r="DLX304" s="6"/>
      <c r="DLY304" s="6"/>
      <c r="DLZ304" s="6"/>
      <c r="DMA304" s="6"/>
      <c r="DMB304" s="6"/>
      <c r="DMC304" s="6"/>
      <c r="DMD304" s="6"/>
      <c r="DME304" s="6"/>
      <c r="DMF304" s="6"/>
      <c r="DMG304" s="6"/>
      <c r="DMH304" s="6"/>
      <c r="DMI304" s="6"/>
      <c r="DMJ304" s="6"/>
      <c r="DMK304" s="6"/>
      <c r="DML304" s="6"/>
      <c r="DMM304" s="6"/>
      <c r="DMN304" s="6"/>
      <c r="DMO304" s="6"/>
      <c r="DMP304" s="6"/>
      <c r="DMQ304" s="6"/>
      <c r="DMR304" s="6"/>
      <c r="DMS304" s="6"/>
      <c r="DMT304" s="6"/>
      <c r="DMU304" s="6"/>
      <c r="DMV304" s="6"/>
      <c r="DMW304" s="6"/>
      <c r="DMX304" s="6"/>
      <c r="DMY304" s="6"/>
      <c r="DMZ304" s="6"/>
      <c r="DNA304" s="6"/>
      <c r="DNB304" s="6"/>
      <c r="DNC304" s="6"/>
      <c r="DND304" s="6"/>
      <c r="DNE304" s="6"/>
      <c r="DNF304" s="6"/>
      <c r="DNG304" s="6"/>
      <c r="DNH304" s="6"/>
      <c r="DNI304" s="6"/>
      <c r="DNJ304" s="6"/>
      <c r="DNK304" s="6"/>
      <c r="DNL304" s="6"/>
      <c r="DNM304" s="6"/>
      <c r="DNN304" s="6"/>
      <c r="DNO304" s="6"/>
      <c r="DNP304" s="6"/>
      <c r="DNQ304" s="6"/>
      <c r="DNR304" s="6"/>
      <c r="DNS304" s="6"/>
      <c r="DNT304" s="6"/>
      <c r="DNU304" s="6"/>
      <c r="DNV304" s="6"/>
      <c r="DNW304" s="6"/>
      <c r="DNX304" s="6"/>
      <c r="DNY304" s="6"/>
      <c r="DNZ304" s="6"/>
      <c r="DOA304" s="6"/>
      <c r="DOB304" s="6"/>
      <c r="DOC304" s="6"/>
      <c r="DOD304" s="6"/>
      <c r="DOE304" s="6"/>
      <c r="DOF304" s="6"/>
      <c r="DOG304" s="6"/>
      <c r="DOH304" s="6"/>
      <c r="DOI304" s="6"/>
      <c r="DOJ304" s="6"/>
      <c r="DOK304" s="6"/>
      <c r="DOL304" s="6"/>
      <c r="DOM304" s="6"/>
      <c r="DON304" s="6"/>
      <c r="DOO304" s="6"/>
      <c r="DOP304" s="6"/>
      <c r="DOQ304" s="6"/>
      <c r="DOR304" s="6"/>
      <c r="DOS304" s="6"/>
      <c r="DOT304" s="6"/>
      <c r="DOU304" s="6"/>
      <c r="DOV304" s="6"/>
      <c r="DOW304" s="6"/>
      <c r="DOX304" s="6"/>
      <c r="DOY304" s="6"/>
      <c r="DOZ304" s="6"/>
      <c r="DPA304" s="6"/>
      <c r="DPB304" s="6"/>
      <c r="DPC304" s="6"/>
      <c r="DPD304" s="6"/>
      <c r="DPE304" s="6"/>
      <c r="DPF304" s="6"/>
      <c r="DPG304" s="6"/>
      <c r="DPH304" s="6"/>
      <c r="DPI304" s="6"/>
      <c r="DPJ304" s="6"/>
      <c r="DPK304" s="6"/>
      <c r="DPL304" s="6"/>
      <c r="DPM304" s="6"/>
      <c r="DPN304" s="6"/>
      <c r="DPO304" s="6"/>
      <c r="DPP304" s="6"/>
      <c r="DPQ304" s="6"/>
      <c r="DPR304" s="6"/>
      <c r="DPS304" s="6"/>
      <c r="DPT304" s="6"/>
      <c r="DPU304" s="6"/>
      <c r="DPV304" s="6"/>
      <c r="DPW304" s="6"/>
      <c r="DPX304" s="6"/>
      <c r="DPY304" s="6"/>
      <c r="DPZ304" s="6"/>
      <c r="DQA304" s="6"/>
      <c r="DQB304" s="6"/>
      <c r="DQC304" s="6"/>
      <c r="DQD304" s="6"/>
      <c r="DQE304" s="6"/>
      <c r="DQF304" s="6"/>
      <c r="DQG304" s="6"/>
      <c r="DQH304" s="6"/>
      <c r="DQI304" s="6"/>
      <c r="DQJ304" s="6"/>
      <c r="DQK304" s="6"/>
      <c r="DQL304" s="6"/>
      <c r="DQM304" s="6"/>
      <c r="DQN304" s="6"/>
      <c r="DQO304" s="6"/>
      <c r="DQP304" s="6"/>
      <c r="DQQ304" s="6"/>
      <c r="DQR304" s="6"/>
      <c r="DQS304" s="6"/>
      <c r="DQT304" s="6"/>
      <c r="DQU304" s="6"/>
      <c r="DQV304" s="6"/>
      <c r="DQW304" s="6"/>
      <c r="DQX304" s="6"/>
      <c r="DQY304" s="6"/>
      <c r="DQZ304" s="6"/>
      <c r="DRA304" s="6"/>
      <c r="DRB304" s="6"/>
      <c r="DRC304" s="6"/>
      <c r="DRD304" s="6"/>
      <c r="DRE304" s="6"/>
      <c r="DRF304" s="6"/>
      <c r="DRG304" s="6"/>
      <c r="DRH304" s="6"/>
      <c r="DRI304" s="6"/>
      <c r="DRJ304" s="6"/>
      <c r="DRK304" s="6"/>
      <c r="DRL304" s="6"/>
      <c r="DRM304" s="6"/>
      <c r="DRN304" s="6"/>
      <c r="DRO304" s="6"/>
      <c r="DRP304" s="6"/>
      <c r="DRQ304" s="6"/>
      <c r="DRR304" s="6"/>
      <c r="DRS304" s="6"/>
      <c r="DRT304" s="6"/>
      <c r="DRU304" s="6"/>
      <c r="DRV304" s="6"/>
      <c r="DRW304" s="6"/>
      <c r="DRX304" s="6"/>
      <c r="DRY304" s="6"/>
      <c r="DRZ304" s="6"/>
      <c r="DSA304" s="6"/>
      <c r="DSB304" s="6"/>
      <c r="DSC304" s="6"/>
      <c r="DSD304" s="6"/>
      <c r="DSE304" s="6"/>
      <c r="DSF304" s="6"/>
      <c r="DSG304" s="6"/>
      <c r="DSH304" s="6"/>
      <c r="DSI304" s="6"/>
      <c r="DSJ304" s="6"/>
      <c r="DSK304" s="6"/>
      <c r="DSL304" s="6"/>
      <c r="DSM304" s="6"/>
      <c r="DSN304" s="6"/>
      <c r="DSO304" s="6"/>
      <c r="DSP304" s="6"/>
      <c r="DSQ304" s="6"/>
      <c r="DSR304" s="6"/>
      <c r="DSS304" s="6"/>
      <c r="DST304" s="6"/>
      <c r="DSU304" s="6"/>
      <c r="DSV304" s="6"/>
      <c r="DSW304" s="6"/>
      <c r="DSX304" s="6"/>
      <c r="DSY304" s="6"/>
      <c r="DSZ304" s="6"/>
      <c r="DTA304" s="6"/>
      <c r="DTB304" s="6"/>
      <c r="DTC304" s="6"/>
      <c r="DTD304" s="6"/>
      <c r="DTE304" s="6"/>
      <c r="DTF304" s="6"/>
      <c r="DTG304" s="6"/>
      <c r="DTH304" s="6"/>
      <c r="DTI304" s="6"/>
      <c r="DTJ304" s="6"/>
      <c r="DTK304" s="6"/>
      <c r="DTL304" s="6"/>
      <c r="DTM304" s="6"/>
      <c r="DTN304" s="6"/>
      <c r="DTO304" s="6"/>
      <c r="DTP304" s="6"/>
      <c r="DTQ304" s="6"/>
      <c r="DTR304" s="6"/>
      <c r="DTS304" s="6"/>
      <c r="DTT304" s="6"/>
      <c r="DTU304" s="6"/>
      <c r="DTV304" s="6"/>
      <c r="DTW304" s="6"/>
      <c r="DTX304" s="6"/>
      <c r="DTY304" s="6"/>
      <c r="DTZ304" s="6"/>
      <c r="DUA304" s="6"/>
      <c r="DUB304" s="6"/>
      <c r="DUC304" s="6"/>
      <c r="DUD304" s="6"/>
      <c r="DUE304" s="6"/>
      <c r="DUF304" s="6"/>
      <c r="DUG304" s="6"/>
      <c r="DUH304" s="6"/>
      <c r="DUI304" s="6"/>
      <c r="DUJ304" s="6"/>
      <c r="DUK304" s="6"/>
      <c r="DUL304" s="6"/>
      <c r="DUM304" s="6"/>
      <c r="DUN304" s="6"/>
      <c r="DUO304" s="6"/>
      <c r="DUP304" s="6"/>
      <c r="DUQ304" s="6"/>
      <c r="DUR304" s="6"/>
      <c r="DUS304" s="6"/>
      <c r="DUT304" s="6"/>
      <c r="DUU304" s="6"/>
      <c r="DUV304" s="6"/>
      <c r="DUW304" s="6"/>
      <c r="DUX304" s="6"/>
      <c r="DUY304" s="6"/>
      <c r="DUZ304" s="6"/>
      <c r="DVA304" s="6"/>
      <c r="DVB304" s="6"/>
      <c r="DVC304" s="6"/>
      <c r="DVD304" s="6"/>
      <c r="DVE304" s="6"/>
      <c r="DVF304" s="6"/>
      <c r="DVG304" s="6"/>
      <c r="DVH304" s="6"/>
      <c r="DVI304" s="6"/>
      <c r="DVJ304" s="6"/>
      <c r="DVK304" s="6"/>
      <c r="DVL304" s="6"/>
      <c r="DVM304" s="6"/>
      <c r="DVN304" s="6"/>
      <c r="DVO304" s="6"/>
      <c r="DVP304" s="6"/>
      <c r="DVQ304" s="6"/>
      <c r="DVR304" s="6"/>
      <c r="DVS304" s="6"/>
      <c r="DVT304" s="6"/>
      <c r="DVU304" s="6"/>
      <c r="DVV304" s="6"/>
      <c r="DVW304" s="6"/>
      <c r="DVX304" s="6"/>
      <c r="DVY304" s="6"/>
      <c r="DVZ304" s="6"/>
      <c r="DWA304" s="6"/>
      <c r="DWB304" s="6"/>
      <c r="DWC304" s="6"/>
      <c r="DWD304" s="6"/>
      <c r="DWE304" s="6"/>
      <c r="DWF304" s="6"/>
      <c r="DWG304" s="6"/>
      <c r="DWH304" s="6"/>
      <c r="DWI304" s="6"/>
      <c r="DWJ304" s="6"/>
      <c r="DWK304" s="6"/>
      <c r="DWL304" s="6"/>
      <c r="DWM304" s="6"/>
      <c r="DWN304" s="6"/>
      <c r="DWO304" s="6"/>
      <c r="DWP304" s="6"/>
      <c r="DWQ304" s="6"/>
      <c r="DWR304" s="6"/>
      <c r="DWS304" s="6"/>
      <c r="DWT304" s="6"/>
      <c r="DWU304" s="6"/>
      <c r="DWV304" s="6"/>
      <c r="DWW304" s="6"/>
      <c r="DWX304" s="6"/>
      <c r="DWY304" s="6"/>
      <c r="DWZ304" s="6"/>
      <c r="DXA304" s="6"/>
      <c r="DXB304" s="6"/>
      <c r="DXC304" s="6"/>
      <c r="DXD304" s="6"/>
      <c r="DXE304" s="6"/>
      <c r="DXF304" s="6"/>
      <c r="DXG304" s="6"/>
      <c r="DXH304" s="6"/>
      <c r="DXI304" s="6"/>
      <c r="DXJ304" s="6"/>
      <c r="DXK304" s="6"/>
      <c r="DXL304" s="6"/>
      <c r="DXM304" s="6"/>
      <c r="DXN304" s="6"/>
      <c r="DXO304" s="6"/>
      <c r="DXP304" s="6"/>
      <c r="DXQ304" s="6"/>
      <c r="DXR304" s="6"/>
      <c r="DXS304" s="6"/>
      <c r="DXT304" s="6"/>
      <c r="DXU304" s="6"/>
      <c r="DXV304" s="6"/>
      <c r="DXW304" s="6"/>
      <c r="DXX304" s="6"/>
      <c r="DXY304" s="6"/>
      <c r="DXZ304" s="6"/>
      <c r="DYA304" s="6"/>
      <c r="DYB304" s="6"/>
      <c r="DYC304" s="6"/>
      <c r="DYD304" s="6"/>
      <c r="DYE304" s="6"/>
      <c r="DYF304" s="6"/>
      <c r="DYG304" s="6"/>
      <c r="DYH304" s="6"/>
      <c r="DYI304" s="6"/>
      <c r="DYJ304" s="6"/>
      <c r="DYK304" s="6"/>
      <c r="DYL304" s="6"/>
      <c r="DYM304" s="6"/>
      <c r="DYN304" s="6"/>
      <c r="DYO304" s="6"/>
      <c r="DYP304" s="6"/>
      <c r="DYQ304" s="6"/>
      <c r="DYR304" s="6"/>
      <c r="DYS304" s="6"/>
      <c r="DYT304" s="6"/>
      <c r="DYU304" s="6"/>
      <c r="DYV304" s="6"/>
      <c r="DYW304" s="6"/>
      <c r="DYX304" s="6"/>
      <c r="DYY304" s="6"/>
      <c r="DYZ304" s="6"/>
      <c r="DZA304" s="6"/>
      <c r="DZB304" s="6"/>
      <c r="DZC304" s="6"/>
      <c r="DZD304" s="6"/>
      <c r="DZE304" s="6"/>
      <c r="DZF304" s="6"/>
      <c r="DZG304" s="6"/>
      <c r="DZH304" s="6"/>
      <c r="DZI304" s="6"/>
      <c r="DZJ304" s="6"/>
      <c r="DZK304" s="6"/>
      <c r="DZL304" s="6"/>
      <c r="DZM304" s="6"/>
      <c r="DZN304" s="6"/>
      <c r="DZO304" s="6"/>
      <c r="DZP304" s="6"/>
      <c r="DZQ304" s="6"/>
      <c r="DZR304" s="6"/>
      <c r="DZS304" s="6"/>
      <c r="DZT304" s="6"/>
      <c r="DZU304" s="6"/>
      <c r="DZV304" s="6"/>
      <c r="DZW304" s="6"/>
      <c r="DZX304" s="6"/>
      <c r="DZY304" s="6"/>
      <c r="DZZ304" s="6"/>
      <c r="EAA304" s="6"/>
      <c r="EAB304" s="6"/>
      <c r="EAC304" s="6"/>
      <c r="EAD304" s="6"/>
      <c r="EAE304" s="6"/>
      <c r="EAF304" s="6"/>
      <c r="EAG304" s="6"/>
      <c r="EAH304" s="6"/>
      <c r="EAI304" s="6"/>
      <c r="EAJ304" s="6"/>
      <c r="EAK304" s="6"/>
      <c r="EAL304" s="6"/>
      <c r="EAM304" s="6"/>
      <c r="EAN304" s="6"/>
      <c r="EAO304" s="6"/>
      <c r="EAP304" s="6"/>
      <c r="EAQ304" s="6"/>
      <c r="EAR304" s="6"/>
      <c r="EAS304" s="6"/>
      <c r="EAT304" s="6"/>
      <c r="EAU304" s="6"/>
      <c r="EAV304" s="6"/>
      <c r="EAW304" s="6"/>
      <c r="EAX304" s="6"/>
      <c r="EAY304" s="6"/>
      <c r="EAZ304" s="6"/>
      <c r="EBA304" s="6"/>
      <c r="EBB304" s="6"/>
      <c r="EBC304" s="6"/>
      <c r="EBD304" s="6"/>
      <c r="EBE304" s="6"/>
      <c r="EBF304" s="6"/>
      <c r="EBG304" s="6"/>
      <c r="EBH304" s="6"/>
      <c r="EBI304" s="6"/>
      <c r="EBJ304" s="6"/>
      <c r="EBK304" s="6"/>
      <c r="EBL304" s="6"/>
      <c r="EBM304" s="6"/>
      <c r="EBN304" s="6"/>
      <c r="EBO304" s="6"/>
      <c r="EBP304" s="6"/>
      <c r="EBQ304" s="6"/>
      <c r="EBR304" s="6"/>
      <c r="EBS304" s="6"/>
      <c r="EBT304" s="6"/>
      <c r="EBU304" s="6"/>
      <c r="EBV304" s="6"/>
      <c r="EBW304" s="6"/>
      <c r="EBX304" s="6"/>
      <c r="EBY304" s="6"/>
      <c r="EBZ304" s="6"/>
      <c r="ECA304" s="6"/>
      <c r="ECB304" s="6"/>
      <c r="ECC304" s="6"/>
      <c r="ECD304" s="6"/>
      <c r="ECE304" s="6"/>
      <c r="ECF304" s="6"/>
      <c r="ECG304" s="6"/>
      <c r="ECH304" s="6"/>
      <c r="ECI304" s="6"/>
      <c r="ECJ304" s="6"/>
      <c r="ECK304" s="6"/>
      <c r="ECL304" s="6"/>
      <c r="ECM304" s="6"/>
      <c r="ECN304" s="6"/>
      <c r="ECO304" s="6"/>
      <c r="ECP304" s="6"/>
      <c r="ECQ304" s="6"/>
      <c r="ECR304" s="6"/>
      <c r="ECS304" s="6"/>
      <c r="ECT304" s="6"/>
      <c r="ECU304" s="6"/>
      <c r="ECV304" s="6"/>
      <c r="ECW304" s="6"/>
      <c r="ECX304" s="6"/>
      <c r="ECY304" s="6"/>
      <c r="ECZ304" s="6"/>
      <c r="EDA304" s="6"/>
      <c r="EDB304" s="6"/>
      <c r="EDC304" s="6"/>
      <c r="EDD304" s="6"/>
      <c r="EDE304" s="6"/>
      <c r="EDF304" s="6"/>
      <c r="EDG304" s="6"/>
      <c r="EDH304" s="6"/>
      <c r="EDI304" s="6"/>
      <c r="EDJ304" s="6"/>
      <c r="EDK304" s="6"/>
      <c r="EDL304" s="6"/>
      <c r="EDM304" s="6"/>
      <c r="EDN304" s="6"/>
      <c r="EDO304" s="6"/>
      <c r="EDP304" s="6"/>
      <c r="EDQ304" s="6"/>
      <c r="EDR304" s="6"/>
      <c r="EDS304" s="6"/>
      <c r="EDT304" s="6"/>
      <c r="EDU304" s="6"/>
      <c r="EDV304" s="6"/>
      <c r="EDW304" s="6"/>
      <c r="EDX304" s="6"/>
      <c r="EDY304" s="6"/>
      <c r="EDZ304" s="6"/>
      <c r="EEA304" s="6"/>
      <c r="EEB304" s="6"/>
      <c r="EEC304" s="6"/>
      <c r="EED304" s="6"/>
      <c r="EEE304" s="6"/>
      <c r="EEF304" s="6"/>
      <c r="EEG304" s="6"/>
      <c r="EEH304" s="6"/>
      <c r="EEI304" s="6"/>
      <c r="EEJ304" s="6"/>
      <c r="EEK304" s="6"/>
      <c r="EEL304" s="6"/>
      <c r="EEM304" s="6"/>
      <c r="EEN304" s="6"/>
      <c r="EEO304" s="6"/>
      <c r="EEP304" s="6"/>
      <c r="EEQ304" s="6"/>
      <c r="EER304" s="6"/>
      <c r="EES304" s="6"/>
      <c r="EET304" s="6"/>
      <c r="EEU304" s="6"/>
      <c r="EEV304" s="6"/>
      <c r="EEW304" s="6"/>
      <c r="EEX304" s="6"/>
      <c r="EEY304" s="6"/>
      <c r="EEZ304" s="6"/>
      <c r="EFA304" s="6"/>
      <c r="EFB304" s="6"/>
      <c r="EFC304" s="6"/>
      <c r="EFD304" s="6"/>
      <c r="EFE304" s="6"/>
      <c r="EFF304" s="6"/>
      <c r="EFG304" s="6"/>
      <c r="EFH304" s="6"/>
      <c r="EFI304" s="6"/>
      <c r="EFJ304" s="6"/>
      <c r="EFK304" s="6"/>
      <c r="EFL304" s="6"/>
      <c r="EFM304" s="6"/>
      <c r="EFN304" s="6"/>
      <c r="EFO304" s="6"/>
      <c r="EFP304" s="6"/>
      <c r="EFQ304" s="6"/>
      <c r="EFR304" s="6"/>
      <c r="EFS304" s="6"/>
      <c r="EFT304" s="6"/>
      <c r="EFU304" s="6"/>
      <c r="EFV304" s="6"/>
      <c r="EFW304" s="6"/>
      <c r="EFX304" s="6"/>
      <c r="EFY304" s="6"/>
      <c r="EFZ304" s="6"/>
      <c r="EGA304" s="6"/>
      <c r="EGB304" s="6"/>
      <c r="EGC304" s="6"/>
      <c r="EGD304" s="6"/>
      <c r="EGE304" s="6"/>
      <c r="EGF304" s="6"/>
      <c r="EGG304" s="6"/>
      <c r="EGH304" s="6"/>
      <c r="EGI304" s="6"/>
      <c r="EGJ304" s="6"/>
      <c r="EGK304" s="6"/>
      <c r="EGL304" s="6"/>
      <c r="EGM304" s="6"/>
      <c r="EGN304" s="6"/>
      <c r="EGO304" s="6"/>
      <c r="EGP304" s="6"/>
      <c r="EGQ304" s="6"/>
      <c r="EGR304" s="6"/>
      <c r="EGS304" s="6"/>
      <c r="EGT304" s="6"/>
      <c r="EGU304" s="6"/>
      <c r="EGV304" s="6"/>
      <c r="EGW304" s="6"/>
      <c r="EGX304" s="6"/>
      <c r="EGY304" s="6"/>
      <c r="EGZ304" s="6"/>
      <c r="EHA304" s="6"/>
      <c r="EHB304" s="6"/>
      <c r="EHC304" s="6"/>
      <c r="EHD304" s="6"/>
      <c r="EHE304" s="6"/>
      <c r="EHF304" s="6"/>
      <c r="EHG304" s="6"/>
      <c r="EHH304" s="6"/>
      <c r="EHI304" s="6"/>
      <c r="EHJ304" s="6"/>
      <c r="EHK304" s="6"/>
      <c r="EHL304" s="6"/>
      <c r="EHM304" s="6"/>
      <c r="EHN304" s="6"/>
      <c r="EHO304" s="6"/>
      <c r="EHP304" s="6"/>
      <c r="EHQ304" s="6"/>
      <c r="EHR304" s="6"/>
      <c r="EHS304" s="6"/>
      <c r="EHT304" s="6"/>
      <c r="EHU304" s="6"/>
      <c r="EHV304" s="6"/>
      <c r="EHW304" s="6"/>
      <c r="EHX304" s="6"/>
      <c r="EHY304" s="6"/>
      <c r="EHZ304" s="6"/>
      <c r="EIA304" s="6"/>
      <c r="EIB304" s="6"/>
      <c r="EIC304" s="6"/>
      <c r="EID304" s="6"/>
      <c r="EIE304" s="6"/>
      <c r="EIF304" s="6"/>
      <c r="EIG304" s="6"/>
      <c r="EIH304" s="6"/>
      <c r="EII304" s="6"/>
      <c r="EIJ304" s="6"/>
      <c r="EIK304" s="6"/>
      <c r="EIL304" s="6"/>
      <c r="EIM304" s="6"/>
      <c r="EIN304" s="6"/>
      <c r="EIO304" s="6"/>
      <c r="EIP304" s="6"/>
      <c r="EIQ304" s="6"/>
      <c r="EIR304" s="6"/>
      <c r="EIS304" s="6"/>
      <c r="EIT304" s="6"/>
      <c r="EIU304" s="6"/>
      <c r="EIV304" s="6"/>
      <c r="EIW304" s="6"/>
      <c r="EIX304" s="6"/>
      <c r="EIY304" s="6"/>
      <c r="EIZ304" s="6"/>
      <c r="EJA304" s="6"/>
      <c r="EJB304" s="6"/>
      <c r="EJC304" s="6"/>
      <c r="EJD304" s="6"/>
      <c r="EJE304" s="6"/>
      <c r="EJF304" s="6"/>
      <c r="EJG304" s="6"/>
      <c r="EJH304" s="6"/>
      <c r="EJI304" s="6"/>
      <c r="EJJ304" s="6"/>
      <c r="EJK304" s="6"/>
      <c r="EJL304" s="6"/>
      <c r="EJM304" s="6"/>
      <c r="EJN304" s="6"/>
      <c r="EJO304" s="6"/>
      <c r="EJP304" s="6"/>
      <c r="EJQ304" s="6"/>
      <c r="EJR304" s="6"/>
      <c r="EJS304" s="6"/>
      <c r="EJT304" s="6"/>
      <c r="EJU304" s="6"/>
      <c r="EJV304" s="6"/>
      <c r="EJW304" s="6"/>
      <c r="EJX304" s="6"/>
      <c r="EJY304" s="6"/>
      <c r="EJZ304" s="6"/>
      <c r="EKA304" s="6"/>
      <c r="EKB304" s="6"/>
      <c r="EKC304" s="6"/>
      <c r="EKD304" s="6"/>
      <c r="EKE304" s="6"/>
      <c r="EKF304" s="6"/>
      <c r="EKG304" s="6"/>
      <c r="EKH304" s="6"/>
      <c r="EKI304" s="6"/>
      <c r="EKJ304" s="6"/>
      <c r="EKK304" s="6"/>
      <c r="EKL304" s="6"/>
      <c r="EKM304" s="6"/>
      <c r="EKN304" s="6"/>
      <c r="EKO304" s="6"/>
      <c r="EKP304" s="6"/>
      <c r="EKQ304" s="6"/>
      <c r="EKR304" s="6"/>
      <c r="EKS304" s="6"/>
      <c r="EKT304" s="6"/>
      <c r="EKU304" s="6"/>
      <c r="EKV304" s="6"/>
      <c r="EKW304" s="6"/>
      <c r="EKX304" s="6"/>
      <c r="EKY304" s="6"/>
      <c r="EKZ304" s="6"/>
      <c r="ELA304" s="6"/>
      <c r="ELB304" s="6"/>
      <c r="ELC304" s="6"/>
      <c r="ELD304" s="6"/>
      <c r="ELE304" s="6"/>
      <c r="ELF304" s="6"/>
      <c r="ELG304" s="6"/>
      <c r="ELH304" s="6"/>
      <c r="ELI304" s="6"/>
      <c r="ELJ304" s="6"/>
      <c r="ELK304" s="6"/>
      <c r="ELL304" s="6"/>
      <c r="ELM304" s="6"/>
      <c r="ELN304" s="6"/>
      <c r="ELO304" s="6"/>
      <c r="ELP304" s="6"/>
      <c r="ELQ304" s="6"/>
      <c r="ELR304" s="6"/>
      <c r="ELS304" s="6"/>
      <c r="ELT304" s="6"/>
      <c r="ELU304" s="6"/>
      <c r="ELV304" s="6"/>
      <c r="ELW304" s="6"/>
      <c r="ELX304" s="6"/>
      <c r="ELY304" s="6"/>
      <c r="ELZ304" s="6"/>
      <c r="EMA304" s="6"/>
      <c r="EMB304" s="6"/>
      <c r="EMC304" s="6"/>
      <c r="EMD304" s="6"/>
      <c r="EME304" s="6"/>
      <c r="EMF304" s="6"/>
      <c r="EMG304" s="6"/>
      <c r="EMH304" s="6"/>
      <c r="EMI304" s="6"/>
      <c r="EMJ304" s="6"/>
      <c r="EMK304" s="6"/>
      <c r="EML304" s="6"/>
      <c r="EMM304" s="6"/>
      <c r="EMN304" s="6"/>
      <c r="EMO304" s="6"/>
      <c r="EMP304" s="6"/>
      <c r="EMQ304" s="6"/>
      <c r="EMR304" s="6"/>
      <c r="EMS304" s="6"/>
      <c r="EMT304" s="6"/>
      <c r="EMU304" s="6"/>
      <c r="EMV304" s="6"/>
      <c r="EMW304" s="6"/>
      <c r="EMX304" s="6"/>
      <c r="EMY304" s="6"/>
      <c r="EMZ304" s="6"/>
      <c r="ENA304" s="6"/>
      <c r="ENB304" s="6"/>
      <c r="ENC304" s="6"/>
      <c r="END304" s="6"/>
      <c r="ENE304" s="6"/>
      <c r="ENF304" s="6"/>
      <c r="ENG304" s="6"/>
      <c r="ENH304" s="6"/>
      <c r="ENI304" s="6"/>
      <c r="ENJ304" s="6"/>
      <c r="ENK304" s="6"/>
      <c r="ENL304" s="6"/>
      <c r="ENM304" s="6"/>
      <c r="ENN304" s="6"/>
      <c r="ENO304" s="6"/>
      <c r="ENP304" s="6"/>
      <c r="ENQ304" s="6"/>
      <c r="ENR304" s="6"/>
      <c r="ENS304" s="6"/>
      <c r="ENT304" s="6"/>
      <c r="ENU304" s="6"/>
      <c r="ENV304" s="6"/>
      <c r="ENW304" s="6"/>
      <c r="ENX304" s="6"/>
      <c r="ENY304" s="6"/>
      <c r="ENZ304" s="6"/>
      <c r="EOA304" s="6"/>
      <c r="EOB304" s="6"/>
      <c r="EOC304" s="6"/>
      <c r="EOD304" s="6"/>
      <c r="EOE304" s="6"/>
      <c r="EOF304" s="6"/>
      <c r="EOG304" s="6"/>
      <c r="EOH304" s="6"/>
      <c r="EOI304" s="6"/>
      <c r="EOJ304" s="6"/>
      <c r="EOK304" s="6"/>
      <c r="EOL304" s="6"/>
      <c r="EOM304" s="6"/>
      <c r="EON304" s="6"/>
      <c r="EOO304" s="6"/>
      <c r="EOP304" s="6"/>
      <c r="EOQ304" s="6"/>
      <c r="EOR304" s="6"/>
      <c r="EOS304" s="6"/>
      <c r="EOT304" s="6"/>
      <c r="EOU304" s="6"/>
      <c r="EOV304" s="6"/>
      <c r="EOW304" s="6"/>
      <c r="EOX304" s="6"/>
      <c r="EOY304" s="6"/>
      <c r="EOZ304" s="6"/>
      <c r="EPA304" s="6"/>
      <c r="EPB304" s="6"/>
      <c r="EPC304" s="6"/>
      <c r="EPD304" s="6"/>
      <c r="EPE304" s="6"/>
      <c r="EPF304" s="6"/>
      <c r="EPG304" s="6"/>
      <c r="EPH304" s="6"/>
      <c r="EPI304" s="6"/>
      <c r="EPJ304" s="6"/>
      <c r="EPK304" s="6"/>
      <c r="EPL304" s="6"/>
      <c r="EPM304" s="6"/>
      <c r="EPN304" s="6"/>
      <c r="EPO304" s="6"/>
      <c r="EPP304" s="6"/>
      <c r="EPQ304" s="6"/>
      <c r="EPR304" s="6"/>
      <c r="EPS304" s="6"/>
      <c r="EPT304" s="6"/>
      <c r="EPU304" s="6"/>
      <c r="EPV304" s="6"/>
      <c r="EPW304" s="6"/>
      <c r="EPX304" s="6"/>
      <c r="EPY304" s="6"/>
      <c r="EPZ304" s="6"/>
      <c r="EQA304" s="6"/>
      <c r="EQB304" s="6"/>
      <c r="EQC304" s="6"/>
      <c r="EQD304" s="6"/>
      <c r="EQE304" s="6"/>
      <c r="EQF304" s="6"/>
      <c r="EQG304" s="6"/>
      <c r="EQH304" s="6"/>
      <c r="EQI304" s="6"/>
      <c r="EQJ304" s="6"/>
      <c r="EQK304" s="6"/>
      <c r="EQL304" s="6"/>
      <c r="EQM304" s="6"/>
      <c r="EQN304" s="6"/>
      <c r="EQO304" s="6"/>
      <c r="EQP304" s="6"/>
      <c r="EQQ304" s="6"/>
      <c r="EQR304" s="6"/>
      <c r="EQS304" s="6"/>
      <c r="EQT304" s="6"/>
      <c r="EQU304" s="6"/>
      <c r="EQV304" s="6"/>
      <c r="EQW304" s="6"/>
      <c r="EQX304" s="6"/>
      <c r="EQY304" s="6"/>
      <c r="EQZ304" s="6"/>
      <c r="ERA304" s="6"/>
      <c r="ERB304" s="6"/>
      <c r="ERC304" s="6"/>
      <c r="ERD304" s="6"/>
      <c r="ERE304" s="6"/>
      <c r="ERF304" s="6"/>
      <c r="ERG304" s="6"/>
      <c r="ERH304" s="6"/>
      <c r="ERI304" s="6"/>
      <c r="ERJ304" s="6"/>
      <c r="ERK304" s="6"/>
      <c r="ERL304" s="6"/>
      <c r="ERM304" s="6"/>
      <c r="ERN304" s="6"/>
      <c r="ERO304" s="6"/>
      <c r="ERP304" s="6"/>
      <c r="ERQ304" s="6"/>
      <c r="ERR304" s="6"/>
      <c r="ERS304" s="6"/>
      <c r="ERT304" s="6"/>
      <c r="ERU304" s="6"/>
      <c r="ERV304" s="6"/>
      <c r="ERW304" s="6"/>
      <c r="ERX304" s="6"/>
      <c r="ERY304" s="6"/>
      <c r="ERZ304" s="6"/>
      <c r="ESA304" s="6"/>
      <c r="ESB304" s="6"/>
      <c r="ESC304" s="6"/>
      <c r="ESD304" s="6"/>
      <c r="ESE304" s="6"/>
      <c r="ESF304" s="6"/>
      <c r="ESG304" s="6"/>
      <c r="ESH304" s="6"/>
      <c r="ESI304" s="6"/>
      <c r="ESJ304" s="6"/>
      <c r="ESK304" s="6"/>
      <c r="ESL304" s="6"/>
      <c r="ESM304" s="6"/>
      <c r="ESN304" s="6"/>
      <c r="ESO304" s="6"/>
      <c r="ESP304" s="6"/>
      <c r="ESQ304" s="6"/>
      <c r="ESR304" s="6"/>
      <c r="ESS304" s="6"/>
      <c r="EST304" s="6"/>
      <c r="ESU304" s="6"/>
      <c r="ESV304" s="6"/>
      <c r="ESW304" s="6"/>
      <c r="ESX304" s="6"/>
      <c r="ESY304" s="6"/>
      <c r="ESZ304" s="6"/>
      <c r="ETA304" s="6"/>
      <c r="ETB304" s="6"/>
      <c r="ETC304" s="6"/>
      <c r="ETD304" s="6"/>
      <c r="ETE304" s="6"/>
      <c r="ETF304" s="6"/>
      <c r="ETG304" s="6"/>
      <c r="ETH304" s="6"/>
      <c r="ETI304" s="6"/>
      <c r="ETJ304" s="6"/>
      <c r="ETK304" s="6"/>
      <c r="ETL304" s="6"/>
      <c r="ETM304" s="6"/>
      <c r="ETN304" s="6"/>
      <c r="ETO304" s="6"/>
      <c r="ETP304" s="6"/>
      <c r="ETQ304" s="6"/>
      <c r="ETR304" s="6"/>
      <c r="ETS304" s="6"/>
      <c r="ETT304" s="6"/>
      <c r="ETU304" s="6"/>
      <c r="ETV304" s="6"/>
      <c r="ETW304" s="6"/>
      <c r="ETX304" s="6"/>
      <c r="ETY304" s="6"/>
      <c r="ETZ304" s="6"/>
      <c r="EUA304" s="6"/>
      <c r="EUB304" s="6"/>
      <c r="EUC304" s="6"/>
      <c r="EUD304" s="6"/>
      <c r="EUE304" s="6"/>
      <c r="EUF304" s="6"/>
      <c r="EUG304" s="6"/>
      <c r="EUH304" s="6"/>
      <c r="EUI304" s="6"/>
      <c r="EUJ304" s="6"/>
      <c r="EUK304" s="6"/>
      <c r="EUL304" s="6"/>
      <c r="EUM304" s="6"/>
      <c r="EUN304" s="6"/>
      <c r="EUO304" s="6"/>
      <c r="EUP304" s="6"/>
      <c r="EUQ304" s="6"/>
      <c r="EUR304" s="6"/>
      <c r="EUS304" s="6"/>
      <c r="EUT304" s="6"/>
      <c r="EUU304" s="6"/>
      <c r="EUV304" s="6"/>
      <c r="EUW304" s="6"/>
      <c r="EUX304" s="6"/>
      <c r="EUY304" s="6"/>
      <c r="EUZ304" s="6"/>
      <c r="EVA304" s="6"/>
      <c r="EVB304" s="6"/>
      <c r="EVC304" s="6"/>
      <c r="EVD304" s="6"/>
      <c r="EVE304" s="6"/>
      <c r="EVF304" s="6"/>
      <c r="EVG304" s="6"/>
      <c r="EVH304" s="6"/>
      <c r="EVI304" s="6"/>
      <c r="EVJ304" s="6"/>
      <c r="EVK304" s="6"/>
      <c r="EVL304" s="6"/>
      <c r="EVM304" s="6"/>
      <c r="EVN304" s="6"/>
      <c r="EVO304" s="6"/>
      <c r="EVP304" s="6"/>
      <c r="EVQ304" s="6"/>
      <c r="EVR304" s="6"/>
      <c r="EVS304" s="6"/>
      <c r="EVT304" s="6"/>
      <c r="EVU304" s="6"/>
      <c r="EVV304" s="6"/>
      <c r="EVW304" s="6"/>
      <c r="EVX304" s="6"/>
      <c r="EVY304" s="6"/>
      <c r="EVZ304" s="6"/>
      <c r="EWA304" s="6"/>
      <c r="EWB304" s="6"/>
      <c r="EWC304" s="6"/>
      <c r="EWD304" s="6"/>
      <c r="EWE304" s="6"/>
      <c r="EWF304" s="6"/>
      <c r="EWG304" s="6"/>
      <c r="EWH304" s="6"/>
      <c r="EWI304" s="6"/>
      <c r="EWJ304" s="6"/>
      <c r="EWK304" s="6"/>
      <c r="EWL304" s="6"/>
      <c r="EWM304" s="6"/>
      <c r="EWN304" s="6"/>
      <c r="EWO304" s="6"/>
      <c r="EWP304" s="6"/>
      <c r="EWQ304" s="6"/>
      <c r="EWR304" s="6"/>
      <c r="EWS304" s="6"/>
      <c r="EWT304" s="6"/>
      <c r="EWU304" s="6"/>
      <c r="EWV304" s="6"/>
      <c r="EWW304" s="6"/>
      <c r="EWX304" s="6"/>
      <c r="EWY304" s="6"/>
      <c r="EWZ304" s="6"/>
      <c r="EXA304" s="6"/>
      <c r="EXB304" s="6"/>
      <c r="EXC304" s="6"/>
      <c r="EXD304" s="6"/>
      <c r="EXE304" s="6"/>
      <c r="EXF304" s="6"/>
      <c r="EXG304" s="6"/>
      <c r="EXH304" s="6"/>
      <c r="EXI304" s="6"/>
      <c r="EXJ304" s="6"/>
      <c r="EXK304" s="6"/>
      <c r="EXL304" s="6"/>
      <c r="EXM304" s="6"/>
      <c r="EXN304" s="6"/>
      <c r="EXO304" s="6"/>
      <c r="EXP304" s="6"/>
      <c r="EXQ304" s="6"/>
      <c r="EXR304" s="6"/>
      <c r="EXS304" s="6"/>
      <c r="EXT304" s="6"/>
      <c r="EXU304" s="6"/>
      <c r="EXV304" s="6"/>
      <c r="EXW304" s="6"/>
      <c r="EXX304" s="6"/>
      <c r="EXY304" s="6"/>
      <c r="EXZ304" s="6"/>
      <c r="EYA304" s="6"/>
      <c r="EYB304" s="6"/>
      <c r="EYC304" s="6"/>
      <c r="EYD304" s="6"/>
      <c r="EYE304" s="6"/>
      <c r="EYF304" s="6"/>
      <c r="EYG304" s="6"/>
      <c r="EYH304" s="6"/>
      <c r="EYI304" s="6"/>
      <c r="EYJ304" s="6"/>
      <c r="EYK304" s="6"/>
      <c r="EYL304" s="6"/>
      <c r="EYM304" s="6"/>
      <c r="EYN304" s="6"/>
      <c r="EYO304" s="6"/>
      <c r="EYP304" s="6"/>
      <c r="EYQ304" s="6"/>
      <c r="EYR304" s="6"/>
      <c r="EYS304" s="6"/>
      <c r="EYT304" s="6"/>
      <c r="EYU304" s="6"/>
      <c r="EYV304" s="6"/>
      <c r="EYW304" s="6"/>
      <c r="EYX304" s="6"/>
      <c r="EYY304" s="6"/>
      <c r="EYZ304" s="6"/>
      <c r="EZA304" s="6"/>
      <c r="EZB304" s="6"/>
      <c r="EZC304" s="6"/>
      <c r="EZD304" s="6"/>
      <c r="EZE304" s="6"/>
      <c r="EZF304" s="6"/>
      <c r="EZG304" s="6"/>
      <c r="EZH304" s="6"/>
      <c r="EZI304" s="6"/>
      <c r="EZJ304" s="6"/>
      <c r="EZK304" s="6"/>
      <c r="EZL304" s="6"/>
      <c r="EZM304" s="6"/>
      <c r="EZN304" s="6"/>
      <c r="EZO304" s="6"/>
      <c r="EZP304" s="6"/>
      <c r="EZQ304" s="6"/>
      <c r="EZR304" s="6"/>
      <c r="EZS304" s="6"/>
      <c r="EZT304" s="6"/>
      <c r="EZU304" s="6"/>
      <c r="EZV304" s="6"/>
      <c r="EZW304" s="6"/>
      <c r="EZX304" s="6"/>
      <c r="EZY304" s="6"/>
      <c r="EZZ304" s="6"/>
      <c r="FAA304" s="6"/>
      <c r="FAB304" s="6"/>
      <c r="FAC304" s="6"/>
      <c r="FAD304" s="6"/>
      <c r="FAE304" s="6"/>
      <c r="FAF304" s="6"/>
      <c r="FAG304" s="6"/>
      <c r="FAH304" s="6"/>
      <c r="FAI304" s="6"/>
      <c r="FAJ304" s="6"/>
      <c r="FAK304" s="6"/>
      <c r="FAL304" s="6"/>
      <c r="FAM304" s="6"/>
      <c r="FAN304" s="6"/>
      <c r="FAO304" s="6"/>
      <c r="FAP304" s="6"/>
      <c r="FAQ304" s="6"/>
      <c r="FAR304" s="6"/>
      <c r="FAS304" s="6"/>
      <c r="FAT304" s="6"/>
      <c r="FAU304" s="6"/>
      <c r="FAV304" s="6"/>
      <c r="FAW304" s="6"/>
      <c r="FAX304" s="6"/>
      <c r="FAY304" s="6"/>
      <c r="FAZ304" s="6"/>
      <c r="FBA304" s="6"/>
      <c r="FBB304" s="6"/>
      <c r="FBC304" s="6"/>
      <c r="FBD304" s="6"/>
      <c r="FBE304" s="6"/>
      <c r="FBF304" s="6"/>
      <c r="FBG304" s="6"/>
      <c r="FBH304" s="6"/>
      <c r="FBI304" s="6"/>
      <c r="FBJ304" s="6"/>
      <c r="FBK304" s="6"/>
      <c r="FBL304" s="6"/>
      <c r="FBM304" s="6"/>
      <c r="FBN304" s="6"/>
      <c r="FBO304" s="6"/>
      <c r="FBP304" s="6"/>
      <c r="FBQ304" s="6"/>
      <c r="FBR304" s="6"/>
      <c r="FBS304" s="6"/>
      <c r="FBT304" s="6"/>
      <c r="FBU304" s="6"/>
      <c r="FBV304" s="6"/>
      <c r="FBW304" s="6"/>
      <c r="FBX304" s="6"/>
      <c r="FBY304" s="6"/>
      <c r="FBZ304" s="6"/>
      <c r="FCA304" s="6"/>
      <c r="FCB304" s="6"/>
      <c r="FCC304" s="6"/>
      <c r="FCD304" s="6"/>
      <c r="FCE304" s="6"/>
      <c r="FCF304" s="6"/>
      <c r="FCG304" s="6"/>
      <c r="FCH304" s="6"/>
      <c r="FCI304" s="6"/>
      <c r="FCJ304" s="6"/>
      <c r="FCK304" s="6"/>
      <c r="FCL304" s="6"/>
      <c r="FCM304" s="6"/>
      <c r="FCN304" s="6"/>
      <c r="FCO304" s="6"/>
      <c r="FCP304" s="6"/>
      <c r="FCQ304" s="6"/>
      <c r="FCR304" s="6"/>
      <c r="FCS304" s="6"/>
      <c r="FCT304" s="6"/>
      <c r="FCU304" s="6"/>
      <c r="FCV304" s="6"/>
      <c r="FCW304" s="6"/>
      <c r="FCX304" s="6"/>
      <c r="FCY304" s="6"/>
      <c r="FCZ304" s="6"/>
      <c r="FDA304" s="6"/>
      <c r="FDB304" s="6"/>
      <c r="FDC304" s="6"/>
      <c r="FDD304" s="6"/>
      <c r="FDE304" s="6"/>
      <c r="FDF304" s="6"/>
      <c r="FDG304" s="6"/>
      <c r="FDH304" s="6"/>
      <c r="FDI304" s="6"/>
      <c r="FDJ304" s="6"/>
      <c r="FDK304" s="6"/>
      <c r="FDL304" s="6"/>
      <c r="FDM304" s="6"/>
      <c r="FDN304" s="6"/>
      <c r="FDO304" s="6"/>
      <c r="FDP304" s="6"/>
      <c r="FDQ304" s="6"/>
      <c r="FDR304" s="6"/>
      <c r="FDS304" s="6"/>
      <c r="FDT304" s="6"/>
      <c r="FDU304" s="6"/>
      <c r="FDV304" s="6"/>
      <c r="FDW304" s="6"/>
      <c r="FDX304" s="6"/>
      <c r="FDY304" s="6"/>
      <c r="FDZ304" s="6"/>
      <c r="FEA304" s="6"/>
      <c r="FEB304" s="6"/>
      <c r="FEC304" s="6"/>
      <c r="FED304" s="6"/>
      <c r="FEE304" s="6"/>
      <c r="FEF304" s="6"/>
      <c r="FEG304" s="6"/>
      <c r="FEH304" s="6"/>
      <c r="FEI304" s="6"/>
      <c r="FEJ304" s="6"/>
      <c r="FEK304" s="6"/>
      <c r="FEL304" s="6"/>
      <c r="FEM304" s="6"/>
      <c r="FEN304" s="6"/>
      <c r="FEO304" s="6"/>
      <c r="FEP304" s="6"/>
      <c r="FEQ304" s="6"/>
      <c r="FER304" s="6"/>
      <c r="FES304" s="6"/>
      <c r="FET304" s="6"/>
      <c r="FEU304" s="6"/>
      <c r="FEV304" s="6"/>
      <c r="FEW304" s="6"/>
      <c r="FEX304" s="6"/>
      <c r="FEY304" s="6"/>
      <c r="FEZ304" s="6"/>
      <c r="FFA304" s="6"/>
      <c r="FFB304" s="6"/>
      <c r="FFC304" s="6"/>
      <c r="FFD304" s="6"/>
      <c r="FFE304" s="6"/>
      <c r="FFF304" s="6"/>
      <c r="FFG304" s="6"/>
      <c r="FFH304" s="6"/>
      <c r="FFI304" s="6"/>
      <c r="FFJ304" s="6"/>
      <c r="FFK304" s="6"/>
      <c r="FFL304" s="6"/>
      <c r="FFM304" s="6"/>
      <c r="FFN304" s="6"/>
      <c r="FFO304" s="6"/>
      <c r="FFP304" s="6"/>
      <c r="FFQ304" s="6"/>
      <c r="FFR304" s="6"/>
      <c r="FFS304" s="6"/>
      <c r="FFT304" s="6"/>
      <c r="FFU304" s="6"/>
      <c r="FFV304" s="6"/>
      <c r="FFW304" s="6"/>
      <c r="FFX304" s="6"/>
      <c r="FFY304" s="6"/>
      <c r="FFZ304" s="6"/>
      <c r="FGA304" s="6"/>
      <c r="FGB304" s="6"/>
      <c r="FGC304" s="6"/>
      <c r="FGD304" s="6"/>
      <c r="FGE304" s="6"/>
      <c r="FGF304" s="6"/>
      <c r="FGG304" s="6"/>
      <c r="FGH304" s="6"/>
      <c r="FGI304" s="6"/>
      <c r="FGJ304" s="6"/>
      <c r="FGK304" s="6"/>
      <c r="FGL304" s="6"/>
      <c r="FGM304" s="6"/>
      <c r="FGN304" s="6"/>
      <c r="FGO304" s="6"/>
      <c r="FGP304" s="6"/>
      <c r="FGQ304" s="6"/>
      <c r="FGR304" s="6"/>
      <c r="FGS304" s="6"/>
      <c r="FGT304" s="6"/>
      <c r="FGU304" s="6"/>
      <c r="FGV304" s="6"/>
      <c r="FGW304" s="6"/>
      <c r="FGX304" s="6"/>
      <c r="FGY304" s="6"/>
      <c r="FGZ304" s="6"/>
      <c r="FHA304" s="6"/>
      <c r="FHB304" s="6"/>
      <c r="FHC304" s="6"/>
      <c r="FHD304" s="6"/>
      <c r="FHE304" s="6"/>
      <c r="FHF304" s="6"/>
      <c r="FHG304" s="6"/>
      <c r="FHH304" s="6"/>
      <c r="FHI304" s="6"/>
      <c r="FHJ304" s="6"/>
      <c r="FHK304" s="6"/>
      <c r="FHL304" s="6"/>
      <c r="FHM304" s="6"/>
      <c r="FHN304" s="6"/>
      <c r="FHO304" s="6"/>
      <c r="FHP304" s="6"/>
      <c r="FHQ304" s="6"/>
      <c r="FHR304" s="6"/>
      <c r="FHS304" s="6"/>
      <c r="FHT304" s="6"/>
      <c r="FHU304" s="6"/>
      <c r="FHV304" s="6"/>
      <c r="FHW304" s="6"/>
      <c r="FHX304" s="6"/>
      <c r="FHY304" s="6"/>
      <c r="FHZ304" s="6"/>
      <c r="FIA304" s="6"/>
      <c r="FIB304" s="6"/>
      <c r="FIC304" s="6"/>
      <c r="FID304" s="6"/>
      <c r="FIE304" s="6"/>
      <c r="FIF304" s="6"/>
      <c r="FIG304" s="6"/>
      <c r="FIH304" s="6"/>
      <c r="FII304" s="6"/>
      <c r="FIJ304" s="6"/>
      <c r="FIK304" s="6"/>
      <c r="FIL304" s="6"/>
      <c r="FIM304" s="6"/>
      <c r="FIN304" s="6"/>
      <c r="FIO304" s="6"/>
      <c r="FIP304" s="6"/>
      <c r="FIQ304" s="6"/>
      <c r="FIR304" s="6"/>
      <c r="FIS304" s="6"/>
      <c r="FIT304" s="6"/>
      <c r="FIU304" s="6"/>
      <c r="FIV304" s="6"/>
      <c r="FIW304" s="6"/>
      <c r="FIX304" s="6"/>
      <c r="FIY304" s="6"/>
      <c r="FIZ304" s="6"/>
      <c r="FJA304" s="6"/>
      <c r="FJB304" s="6"/>
      <c r="FJC304" s="6"/>
      <c r="FJD304" s="6"/>
      <c r="FJE304" s="6"/>
      <c r="FJF304" s="6"/>
      <c r="FJG304" s="6"/>
      <c r="FJH304" s="6"/>
      <c r="FJI304" s="6"/>
      <c r="FJJ304" s="6"/>
      <c r="FJK304" s="6"/>
      <c r="FJL304" s="6"/>
      <c r="FJM304" s="6"/>
      <c r="FJN304" s="6"/>
      <c r="FJO304" s="6"/>
      <c r="FJP304" s="6"/>
      <c r="FJQ304" s="6"/>
      <c r="FJR304" s="6"/>
      <c r="FJS304" s="6"/>
      <c r="FJT304" s="6"/>
      <c r="FJU304" s="6"/>
      <c r="FJV304" s="6"/>
      <c r="FJW304" s="6"/>
      <c r="FJX304" s="6"/>
      <c r="FJY304" s="6"/>
      <c r="FJZ304" s="6"/>
      <c r="FKA304" s="6"/>
      <c r="FKB304" s="6"/>
      <c r="FKC304" s="6"/>
      <c r="FKD304" s="6"/>
      <c r="FKE304" s="6"/>
      <c r="FKF304" s="6"/>
      <c r="FKG304" s="6"/>
      <c r="FKH304" s="6"/>
      <c r="FKI304" s="6"/>
      <c r="FKJ304" s="6"/>
      <c r="FKK304" s="6"/>
      <c r="FKL304" s="6"/>
      <c r="FKM304" s="6"/>
      <c r="FKN304" s="6"/>
      <c r="FKO304" s="6"/>
      <c r="FKP304" s="6"/>
      <c r="FKQ304" s="6"/>
      <c r="FKR304" s="6"/>
      <c r="FKS304" s="6"/>
      <c r="FKT304" s="6"/>
      <c r="FKU304" s="6"/>
      <c r="FKV304" s="6"/>
      <c r="FKW304" s="6"/>
      <c r="FKX304" s="6"/>
      <c r="FKY304" s="6"/>
      <c r="FKZ304" s="6"/>
      <c r="FLA304" s="6"/>
      <c r="FLB304" s="6"/>
      <c r="FLC304" s="6"/>
      <c r="FLD304" s="6"/>
      <c r="FLE304" s="6"/>
      <c r="FLF304" s="6"/>
      <c r="FLG304" s="6"/>
      <c r="FLH304" s="6"/>
      <c r="FLI304" s="6"/>
      <c r="FLJ304" s="6"/>
      <c r="FLK304" s="6"/>
      <c r="FLL304" s="6"/>
      <c r="FLM304" s="6"/>
      <c r="FLN304" s="6"/>
      <c r="FLO304" s="6"/>
      <c r="FLP304" s="6"/>
      <c r="FLQ304" s="6"/>
      <c r="FLR304" s="6"/>
      <c r="FLS304" s="6"/>
      <c r="FLT304" s="6"/>
      <c r="FLU304" s="6"/>
      <c r="FLV304" s="6"/>
      <c r="FLW304" s="6"/>
      <c r="FLX304" s="6"/>
      <c r="FLY304" s="6"/>
      <c r="FLZ304" s="6"/>
      <c r="FMA304" s="6"/>
      <c r="FMB304" s="6"/>
      <c r="FMC304" s="6"/>
      <c r="FMD304" s="6"/>
      <c r="FME304" s="6"/>
      <c r="FMF304" s="6"/>
      <c r="FMG304" s="6"/>
      <c r="FMH304" s="6"/>
      <c r="FMI304" s="6"/>
      <c r="FMJ304" s="6"/>
      <c r="FMK304" s="6"/>
      <c r="FML304" s="6"/>
      <c r="FMM304" s="6"/>
      <c r="FMN304" s="6"/>
      <c r="FMO304" s="6"/>
      <c r="FMP304" s="6"/>
      <c r="FMQ304" s="6"/>
      <c r="FMR304" s="6"/>
      <c r="FMS304" s="6"/>
      <c r="FMT304" s="6"/>
      <c r="FMU304" s="6"/>
      <c r="FMV304" s="6"/>
      <c r="FMW304" s="6"/>
      <c r="FMX304" s="6"/>
      <c r="FMY304" s="6"/>
      <c r="FMZ304" s="6"/>
      <c r="FNA304" s="6"/>
      <c r="FNB304" s="6"/>
      <c r="FNC304" s="6"/>
      <c r="FND304" s="6"/>
      <c r="FNE304" s="6"/>
      <c r="FNF304" s="6"/>
      <c r="FNG304" s="6"/>
      <c r="FNH304" s="6"/>
      <c r="FNI304" s="6"/>
      <c r="FNJ304" s="6"/>
      <c r="FNK304" s="6"/>
      <c r="FNL304" s="6"/>
      <c r="FNM304" s="6"/>
      <c r="FNN304" s="6"/>
      <c r="FNO304" s="6"/>
      <c r="FNP304" s="6"/>
      <c r="FNQ304" s="6"/>
      <c r="FNR304" s="6"/>
      <c r="FNS304" s="6"/>
      <c r="FNT304" s="6"/>
      <c r="FNU304" s="6"/>
      <c r="FNV304" s="6"/>
      <c r="FNW304" s="6"/>
      <c r="FNX304" s="6"/>
      <c r="FNY304" s="6"/>
      <c r="FNZ304" s="6"/>
      <c r="FOA304" s="6"/>
      <c r="FOB304" s="6"/>
      <c r="FOC304" s="6"/>
      <c r="FOD304" s="6"/>
      <c r="FOE304" s="6"/>
      <c r="FOF304" s="6"/>
      <c r="FOG304" s="6"/>
      <c r="FOH304" s="6"/>
      <c r="FOI304" s="6"/>
      <c r="FOJ304" s="6"/>
      <c r="FOK304" s="6"/>
      <c r="FOL304" s="6"/>
      <c r="FOM304" s="6"/>
      <c r="FON304" s="6"/>
      <c r="FOO304" s="6"/>
      <c r="FOP304" s="6"/>
      <c r="FOQ304" s="6"/>
      <c r="FOR304" s="6"/>
      <c r="FOS304" s="6"/>
      <c r="FOT304" s="6"/>
      <c r="FOU304" s="6"/>
      <c r="FOV304" s="6"/>
      <c r="FOW304" s="6"/>
      <c r="FOX304" s="6"/>
      <c r="FOY304" s="6"/>
      <c r="FOZ304" s="6"/>
      <c r="FPA304" s="6"/>
      <c r="FPB304" s="6"/>
      <c r="FPC304" s="6"/>
      <c r="FPD304" s="6"/>
      <c r="FPE304" s="6"/>
      <c r="FPF304" s="6"/>
      <c r="FPG304" s="6"/>
      <c r="FPH304" s="6"/>
      <c r="FPI304" s="6"/>
      <c r="FPJ304" s="6"/>
      <c r="FPK304" s="6"/>
      <c r="FPL304" s="6"/>
      <c r="FPM304" s="6"/>
      <c r="FPN304" s="6"/>
      <c r="FPO304" s="6"/>
      <c r="FPP304" s="6"/>
      <c r="FPQ304" s="6"/>
      <c r="FPR304" s="6"/>
      <c r="FPS304" s="6"/>
      <c r="FPT304" s="6"/>
      <c r="FPU304" s="6"/>
      <c r="FPV304" s="6"/>
      <c r="FPW304" s="6"/>
      <c r="FPX304" s="6"/>
      <c r="FPY304" s="6"/>
      <c r="FPZ304" s="6"/>
      <c r="FQA304" s="6"/>
      <c r="FQB304" s="6"/>
      <c r="FQC304" s="6"/>
      <c r="FQD304" s="6"/>
      <c r="FQE304" s="6"/>
      <c r="FQF304" s="6"/>
      <c r="FQG304" s="6"/>
      <c r="FQH304" s="6"/>
      <c r="FQI304" s="6"/>
      <c r="FQJ304" s="6"/>
      <c r="FQK304" s="6"/>
      <c r="FQL304" s="6"/>
      <c r="FQM304" s="6"/>
      <c r="FQN304" s="6"/>
      <c r="FQO304" s="6"/>
      <c r="FQP304" s="6"/>
      <c r="FQQ304" s="6"/>
      <c r="FQR304" s="6"/>
      <c r="FQS304" s="6"/>
      <c r="FQT304" s="6"/>
      <c r="FQU304" s="6"/>
      <c r="FQV304" s="6"/>
      <c r="FQW304" s="6"/>
      <c r="FQX304" s="6"/>
      <c r="FQY304" s="6"/>
      <c r="FQZ304" s="6"/>
      <c r="FRA304" s="6"/>
      <c r="FRB304" s="6"/>
      <c r="FRC304" s="6"/>
      <c r="FRD304" s="6"/>
      <c r="FRE304" s="6"/>
      <c r="FRF304" s="6"/>
      <c r="FRG304" s="6"/>
      <c r="FRH304" s="6"/>
      <c r="FRI304" s="6"/>
      <c r="FRJ304" s="6"/>
      <c r="FRK304" s="6"/>
      <c r="FRL304" s="6"/>
      <c r="FRM304" s="6"/>
      <c r="FRN304" s="6"/>
      <c r="FRO304" s="6"/>
      <c r="FRP304" s="6"/>
      <c r="FRQ304" s="6"/>
      <c r="FRR304" s="6"/>
      <c r="FRS304" s="6"/>
      <c r="FRT304" s="6"/>
      <c r="FRU304" s="6"/>
      <c r="FRV304" s="6"/>
      <c r="FRW304" s="6"/>
      <c r="FRX304" s="6"/>
      <c r="FRY304" s="6"/>
      <c r="FRZ304" s="6"/>
      <c r="FSA304" s="6"/>
      <c r="FSB304" s="6"/>
      <c r="FSC304" s="6"/>
      <c r="FSD304" s="6"/>
      <c r="FSE304" s="6"/>
      <c r="FSF304" s="6"/>
      <c r="FSG304" s="6"/>
      <c r="FSH304" s="6"/>
      <c r="FSI304" s="6"/>
      <c r="FSJ304" s="6"/>
      <c r="FSK304" s="6"/>
      <c r="FSL304" s="6"/>
      <c r="FSM304" s="6"/>
      <c r="FSN304" s="6"/>
      <c r="FSO304" s="6"/>
      <c r="FSP304" s="6"/>
      <c r="FSQ304" s="6"/>
      <c r="FSR304" s="6"/>
      <c r="FSS304" s="6"/>
      <c r="FST304" s="6"/>
      <c r="FSU304" s="6"/>
      <c r="FSV304" s="6"/>
      <c r="FSW304" s="6"/>
      <c r="FSX304" s="6"/>
      <c r="FSY304" s="6"/>
      <c r="FSZ304" s="6"/>
      <c r="FTA304" s="6"/>
      <c r="FTB304" s="6"/>
      <c r="FTC304" s="6"/>
      <c r="FTD304" s="6"/>
      <c r="FTE304" s="6"/>
      <c r="FTF304" s="6"/>
      <c r="FTG304" s="6"/>
      <c r="FTH304" s="6"/>
      <c r="FTI304" s="6"/>
      <c r="FTJ304" s="6"/>
      <c r="FTK304" s="6"/>
      <c r="FTL304" s="6"/>
      <c r="FTM304" s="6"/>
      <c r="FTN304" s="6"/>
      <c r="FTO304" s="6"/>
      <c r="FTP304" s="6"/>
      <c r="FTQ304" s="6"/>
      <c r="FTR304" s="6"/>
      <c r="FTS304" s="6"/>
      <c r="FTT304" s="6"/>
      <c r="FTU304" s="6"/>
      <c r="FTV304" s="6"/>
      <c r="FTW304" s="6"/>
      <c r="FTX304" s="6"/>
      <c r="FTY304" s="6"/>
      <c r="FTZ304" s="6"/>
      <c r="FUA304" s="6"/>
      <c r="FUB304" s="6"/>
      <c r="FUC304" s="6"/>
      <c r="FUD304" s="6"/>
      <c r="FUE304" s="6"/>
      <c r="FUF304" s="6"/>
      <c r="FUG304" s="6"/>
      <c r="FUH304" s="6"/>
      <c r="FUI304" s="6"/>
      <c r="FUJ304" s="6"/>
      <c r="FUK304" s="6"/>
      <c r="FUL304" s="6"/>
      <c r="FUM304" s="6"/>
      <c r="FUN304" s="6"/>
      <c r="FUO304" s="6"/>
      <c r="FUP304" s="6"/>
      <c r="FUQ304" s="6"/>
      <c r="FUR304" s="6"/>
      <c r="FUS304" s="6"/>
      <c r="FUT304" s="6"/>
      <c r="FUU304" s="6"/>
      <c r="FUV304" s="6"/>
      <c r="FUW304" s="6"/>
      <c r="FUX304" s="6"/>
      <c r="FUY304" s="6"/>
      <c r="FUZ304" s="6"/>
      <c r="FVA304" s="6"/>
      <c r="FVB304" s="6"/>
      <c r="FVC304" s="6"/>
      <c r="FVD304" s="6"/>
      <c r="FVE304" s="6"/>
      <c r="FVF304" s="6"/>
      <c r="FVG304" s="6"/>
      <c r="FVH304" s="6"/>
      <c r="FVI304" s="6"/>
      <c r="FVJ304" s="6"/>
      <c r="FVK304" s="6"/>
      <c r="FVL304" s="6"/>
      <c r="FVM304" s="6"/>
      <c r="FVN304" s="6"/>
      <c r="FVO304" s="6"/>
      <c r="FVP304" s="6"/>
      <c r="FVQ304" s="6"/>
      <c r="FVR304" s="6"/>
      <c r="FVS304" s="6"/>
      <c r="FVT304" s="6"/>
      <c r="FVU304" s="6"/>
      <c r="FVV304" s="6"/>
      <c r="FVW304" s="6"/>
      <c r="FVX304" s="6"/>
      <c r="FVY304" s="6"/>
      <c r="FVZ304" s="6"/>
      <c r="FWA304" s="6"/>
      <c r="FWB304" s="6"/>
      <c r="FWC304" s="6"/>
      <c r="FWD304" s="6"/>
      <c r="FWE304" s="6"/>
      <c r="FWF304" s="6"/>
      <c r="FWG304" s="6"/>
      <c r="FWH304" s="6"/>
      <c r="FWI304" s="6"/>
      <c r="FWJ304" s="6"/>
      <c r="FWK304" s="6"/>
      <c r="FWL304" s="6"/>
      <c r="FWM304" s="6"/>
      <c r="FWN304" s="6"/>
      <c r="FWO304" s="6"/>
      <c r="FWP304" s="6"/>
      <c r="FWQ304" s="6"/>
      <c r="FWR304" s="6"/>
      <c r="FWS304" s="6"/>
      <c r="FWT304" s="6"/>
      <c r="FWU304" s="6"/>
      <c r="FWV304" s="6"/>
      <c r="FWW304" s="6"/>
      <c r="FWX304" s="6"/>
      <c r="FWY304" s="6"/>
      <c r="FWZ304" s="6"/>
      <c r="FXA304" s="6"/>
      <c r="FXB304" s="6"/>
      <c r="FXC304" s="6"/>
      <c r="FXD304" s="6"/>
      <c r="FXE304" s="6"/>
      <c r="FXF304" s="6"/>
      <c r="FXG304" s="6"/>
      <c r="FXH304" s="6"/>
      <c r="FXI304" s="6"/>
      <c r="FXJ304" s="6"/>
      <c r="FXK304" s="6"/>
      <c r="FXL304" s="6"/>
      <c r="FXM304" s="6"/>
      <c r="FXN304" s="6"/>
      <c r="FXO304" s="6"/>
      <c r="FXP304" s="6"/>
      <c r="FXQ304" s="6"/>
      <c r="FXR304" s="6"/>
      <c r="FXS304" s="6"/>
      <c r="FXT304" s="6"/>
      <c r="FXU304" s="6"/>
      <c r="FXV304" s="6"/>
      <c r="FXW304" s="6"/>
      <c r="FXX304" s="6"/>
      <c r="FXY304" s="6"/>
      <c r="FXZ304" s="6"/>
      <c r="FYA304" s="6"/>
      <c r="FYB304" s="6"/>
      <c r="FYC304" s="6"/>
      <c r="FYD304" s="6"/>
      <c r="FYE304" s="6"/>
      <c r="FYF304" s="6"/>
      <c r="FYG304" s="6"/>
      <c r="FYH304" s="6"/>
      <c r="FYI304" s="6"/>
      <c r="FYJ304" s="6"/>
      <c r="FYK304" s="6"/>
      <c r="FYL304" s="6"/>
      <c r="FYM304" s="6"/>
      <c r="FYN304" s="6"/>
      <c r="FYO304" s="6"/>
      <c r="FYP304" s="6"/>
      <c r="FYQ304" s="6"/>
      <c r="FYR304" s="6"/>
      <c r="FYS304" s="6"/>
      <c r="FYT304" s="6"/>
      <c r="FYU304" s="6"/>
      <c r="FYV304" s="6"/>
      <c r="FYW304" s="6"/>
      <c r="FYX304" s="6"/>
      <c r="FYY304" s="6"/>
      <c r="FYZ304" s="6"/>
      <c r="FZA304" s="6"/>
      <c r="FZB304" s="6"/>
      <c r="FZC304" s="6"/>
      <c r="FZD304" s="6"/>
      <c r="FZE304" s="6"/>
      <c r="FZF304" s="6"/>
      <c r="FZG304" s="6"/>
      <c r="FZH304" s="6"/>
      <c r="FZI304" s="6"/>
      <c r="FZJ304" s="6"/>
      <c r="FZK304" s="6"/>
      <c r="FZL304" s="6"/>
      <c r="FZM304" s="6"/>
      <c r="FZN304" s="6"/>
      <c r="FZO304" s="6"/>
      <c r="FZP304" s="6"/>
      <c r="FZQ304" s="6"/>
      <c r="FZR304" s="6"/>
      <c r="FZS304" s="6"/>
      <c r="FZT304" s="6"/>
      <c r="FZU304" s="6"/>
      <c r="FZV304" s="6"/>
      <c r="FZW304" s="6"/>
      <c r="FZX304" s="6"/>
      <c r="FZY304" s="6"/>
      <c r="FZZ304" s="6"/>
      <c r="GAA304" s="6"/>
      <c r="GAB304" s="6"/>
      <c r="GAC304" s="6"/>
      <c r="GAD304" s="6"/>
      <c r="GAE304" s="6"/>
      <c r="GAF304" s="6"/>
      <c r="GAG304" s="6"/>
      <c r="GAH304" s="6"/>
      <c r="GAI304" s="6"/>
      <c r="GAJ304" s="6"/>
      <c r="GAK304" s="6"/>
      <c r="GAL304" s="6"/>
      <c r="GAM304" s="6"/>
      <c r="GAN304" s="6"/>
      <c r="GAO304" s="6"/>
      <c r="GAP304" s="6"/>
      <c r="GAQ304" s="6"/>
      <c r="GAR304" s="6"/>
      <c r="GAS304" s="6"/>
      <c r="GAT304" s="6"/>
      <c r="GAU304" s="6"/>
      <c r="GAV304" s="6"/>
      <c r="GAW304" s="6"/>
      <c r="GAX304" s="6"/>
      <c r="GAY304" s="6"/>
      <c r="GAZ304" s="6"/>
      <c r="GBA304" s="6"/>
      <c r="GBB304" s="6"/>
      <c r="GBC304" s="6"/>
      <c r="GBD304" s="6"/>
      <c r="GBE304" s="6"/>
      <c r="GBF304" s="6"/>
      <c r="GBG304" s="6"/>
      <c r="GBH304" s="6"/>
      <c r="GBI304" s="6"/>
      <c r="GBJ304" s="6"/>
      <c r="GBK304" s="6"/>
      <c r="GBL304" s="6"/>
      <c r="GBM304" s="6"/>
      <c r="GBN304" s="6"/>
      <c r="GBO304" s="6"/>
      <c r="GBP304" s="6"/>
      <c r="GBQ304" s="6"/>
      <c r="GBR304" s="6"/>
      <c r="GBS304" s="6"/>
      <c r="GBT304" s="6"/>
      <c r="GBU304" s="6"/>
      <c r="GBV304" s="6"/>
      <c r="GBW304" s="6"/>
      <c r="GBX304" s="6"/>
      <c r="GBY304" s="6"/>
      <c r="GBZ304" s="6"/>
      <c r="GCA304" s="6"/>
      <c r="GCB304" s="6"/>
      <c r="GCC304" s="6"/>
      <c r="GCD304" s="6"/>
      <c r="GCE304" s="6"/>
      <c r="GCF304" s="6"/>
      <c r="GCG304" s="6"/>
      <c r="GCH304" s="6"/>
      <c r="GCI304" s="6"/>
      <c r="GCJ304" s="6"/>
      <c r="GCK304" s="6"/>
      <c r="GCL304" s="6"/>
      <c r="GCM304" s="6"/>
      <c r="GCN304" s="6"/>
      <c r="GCO304" s="6"/>
      <c r="GCP304" s="6"/>
      <c r="GCQ304" s="6"/>
      <c r="GCR304" s="6"/>
      <c r="GCS304" s="6"/>
      <c r="GCT304" s="6"/>
      <c r="GCU304" s="6"/>
      <c r="GCV304" s="6"/>
      <c r="GCW304" s="6"/>
      <c r="GCX304" s="6"/>
      <c r="GCY304" s="6"/>
      <c r="GCZ304" s="6"/>
      <c r="GDA304" s="6"/>
      <c r="GDB304" s="6"/>
      <c r="GDC304" s="6"/>
      <c r="GDD304" s="6"/>
      <c r="GDE304" s="6"/>
      <c r="GDF304" s="6"/>
      <c r="GDG304" s="6"/>
      <c r="GDH304" s="6"/>
      <c r="GDI304" s="6"/>
      <c r="GDJ304" s="6"/>
      <c r="GDK304" s="6"/>
      <c r="GDL304" s="6"/>
      <c r="GDM304" s="6"/>
      <c r="GDN304" s="6"/>
      <c r="GDO304" s="6"/>
      <c r="GDP304" s="6"/>
      <c r="GDQ304" s="6"/>
      <c r="GDR304" s="6"/>
      <c r="GDS304" s="6"/>
      <c r="GDT304" s="6"/>
      <c r="GDU304" s="6"/>
      <c r="GDV304" s="6"/>
      <c r="GDW304" s="6"/>
      <c r="GDX304" s="6"/>
      <c r="GDY304" s="6"/>
      <c r="GDZ304" s="6"/>
      <c r="GEA304" s="6"/>
      <c r="GEB304" s="6"/>
      <c r="GEC304" s="6"/>
      <c r="GED304" s="6"/>
      <c r="GEE304" s="6"/>
      <c r="GEF304" s="6"/>
      <c r="GEG304" s="6"/>
      <c r="GEH304" s="6"/>
      <c r="GEI304" s="6"/>
      <c r="GEJ304" s="6"/>
      <c r="GEK304" s="6"/>
      <c r="GEL304" s="6"/>
      <c r="GEM304" s="6"/>
      <c r="GEN304" s="6"/>
      <c r="GEO304" s="6"/>
      <c r="GEP304" s="6"/>
      <c r="GEQ304" s="6"/>
      <c r="GER304" s="6"/>
      <c r="GES304" s="6"/>
      <c r="GET304" s="6"/>
      <c r="GEU304" s="6"/>
      <c r="GEV304" s="6"/>
      <c r="GEW304" s="6"/>
      <c r="GEX304" s="6"/>
      <c r="GEY304" s="6"/>
      <c r="GEZ304" s="6"/>
      <c r="GFA304" s="6"/>
      <c r="GFB304" s="6"/>
      <c r="GFC304" s="6"/>
      <c r="GFD304" s="6"/>
      <c r="GFE304" s="6"/>
      <c r="GFF304" s="6"/>
      <c r="GFG304" s="6"/>
      <c r="GFH304" s="6"/>
      <c r="GFI304" s="6"/>
      <c r="GFJ304" s="6"/>
      <c r="GFK304" s="6"/>
      <c r="GFL304" s="6"/>
      <c r="GFM304" s="6"/>
      <c r="GFN304" s="6"/>
      <c r="GFO304" s="6"/>
      <c r="GFP304" s="6"/>
      <c r="GFQ304" s="6"/>
      <c r="GFR304" s="6"/>
      <c r="GFS304" s="6"/>
      <c r="GFT304" s="6"/>
      <c r="GFU304" s="6"/>
      <c r="GFV304" s="6"/>
      <c r="GFW304" s="6"/>
      <c r="GFX304" s="6"/>
      <c r="GFY304" s="6"/>
      <c r="GFZ304" s="6"/>
      <c r="GGA304" s="6"/>
      <c r="GGB304" s="6"/>
      <c r="GGC304" s="6"/>
      <c r="GGD304" s="6"/>
      <c r="GGE304" s="6"/>
      <c r="GGF304" s="6"/>
      <c r="GGG304" s="6"/>
      <c r="GGH304" s="6"/>
      <c r="GGI304" s="6"/>
      <c r="GGJ304" s="6"/>
      <c r="GGK304" s="6"/>
      <c r="GGL304" s="6"/>
      <c r="GGM304" s="6"/>
      <c r="GGN304" s="6"/>
      <c r="GGO304" s="6"/>
      <c r="GGP304" s="6"/>
      <c r="GGQ304" s="6"/>
      <c r="GGR304" s="6"/>
      <c r="GGS304" s="6"/>
      <c r="GGT304" s="6"/>
      <c r="GGU304" s="6"/>
      <c r="GGV304" s="6"/>
      <c r="GGW304" s="6"/>
      <c r="GGX304" s="6"/>
      <c r="GGY304" s="6"/>
      <c r="GGZ304" s="6"/>
      <c r="GHA304" s="6"/>
      <c r="GHB304" s="6"/>
      <c r="GHC304" s="6"/>
      <c r="GHD304" s="6"/>
      <c r="GHE304" s="6"/>
      <c r="GHF304" s="6"/>
      <c r="GHG304" s="6"/>
      <c r="GHH304" s="6"/>
      <c r="GHI304" s="6"/>
      <c r="GHJ304" s="6"/>
      <c r="GHK304" s="6"/>
      <c r="GHL304" s="6"/>
      <c r="GHM304" s="6"/>
      <c r="GHN304" s="6"/>
      <c r="GHO304" s="6"/>
      <c r="GHP304" s="6"/>
      <c r="GHQ304" s="6"/>
      <c r="GHR304" s="6"/>
      <c r="GHS304" s="6"/>
      <c r="GHT304" s="6"/>
      <c r="GHU304" s="6"/>
      <c r="GHV304" s="6"/>
      <c r="GHW304" s="6"/>
      <c r="GHX304" s="6"/>
      <c r="GHY304" s="6"/>
      <c r="GHZ304" s="6"/>
      <c r="GIA304" s="6"/>
      <c r="GIB304" s="6"/>
      <c r="GIC304" s="6"/>
      <c r="GID304" s="6"/>
      <c r="GIE304" s="6"/>
      <c r="GIF304" s="6"/>
      <c r="GIG304" s="6"/>
      <c r="GIH304" s="6"/>
      <c r="GII304" s="6"/>
      <c r="GIJ304" s="6"/>
      <c r="GIK304" s="6"/>
      <c r="GIL304" s="6"/>
      <c r="GIM304" s="6"/>
      <c r="GIN304" s="6"/>
      <c r="GIO304" s="6"/>
      <c r="GIP304" s="6"/>
      <c r="GIQ304" s="6"/>
      <c r="GIR304" s="6"/>
      <c r="GIS304" s="6"/>
      <c r="GIT304" s="6"/>
      <c r="GIU304" s="6"/>
      <c r="GIV304" s="6"/>
      <c r="GIW304" s="6"/>
      <c r="GIX304" s="6"/>
      <c r="GIY304" s="6"/>
      <c r="GIZ304" s="6"/>
      <c r="GJA304" s="6"/>
      <c r="GJB304" s="6"/>
      <c r="GJC304" s="6"/>
      <c r="GJD304" s="6"/>
      <c r="GJE304" s="6"/>
      <c r="GJF304" s="6"/>
      <c r="GJG304" s="6"/>
      <c r="GJH304" s="6"/>
      <c r="GJI304" s="6"/>
      <c r="GJJ304" s="6"/>
      <c r="GJK304" s="6"/>
      <c r="GJL304" s="6"/>
      <c r="GJM304" s="6"/>
      <c r="GJN304" s="6"/>
      <c r="GJO304" s="6"/>
      <c r="GJP304" s="6"/>
      <c r="GJQ304" s="6"/>
      <c r="GJR304" s="6"/>
      <c r="GJS304" s="6"/>
      <c r="GJT304" s="6"/>
      <c r="GJU304" s="6"/>
      <c r="GJV304" s="6"/>
      <c r="GJW304" s="6"/>
      <c r="GJX304" s="6"/>
      <c r="GJY304" s="6"/>
      <c r="GJZ304" s="6"/>
      <c r="GKA304" s="6"/>
      <c r="GKB304" s="6"/>
      <c r="GKC304" s="6"/>
      <c r="GKD304" s="6"/>
      <c r="GKE304" s="6"/>
      <c r="GKF304" s="6"/>
      <c r="GKG304" s="6"/>
      <c r="GKH304" s="6"/>
      <c r="GKI304" s="6"/>
      <c r="GKJ304" s="6"/>
      <c r="GKK304" s="6"/>
      <c r="GKL304" s="6"/>
      <c r="GKM304" s="6"/>
      <c r="GKN304" s="6"/>
      <c r="GKO304" s="6"/>
      <c r="GKP304" s="6"/>
      <c r="GKQ304" s="6"/>
      <c r="GKR304" s="6"/>
      <c r="GKS304" s="6"/>
      <c r="GKT304" s="6"/>
      <c r="GKU304" s="6"/>
      <c r="GKV304" s="6"/>
      <c r="GKW304" s="6"/>
      <c r="GKX304" s="6"/>
      <c r="GKY304" s="6"/>
      <c r="GKZ304" s="6"/>
      <c r="GLA304" s="6"/>
      <c r="GLB304" s="6"/>
      <c r="GLC304" s="6"/>
      <c r="GLD304" s="6"/>
      <c r="GLE304" s="6"/>
      <c r="GLF304" s="6"/>
      <c r="GLG304" s="6"/>
      <c r="GLH304" s="6"/>
      <c r="GLI304" s="6"/>
      <c r="GLJ304" s="6"/>
      <c r="GLK304" s="6"/>
      <c r="GLL304" s="6"/>
      <c r="GLM304" s="6"/>
      <c r="GLN304" s="6"/>
      <c r="GLO304" s="6"/>
      <c r="GLP304" s="6"/>
      <c r="GLQ304" s="6"/>
      <c r="GLR304" s="6"/>
      <c r="GLS304" s="6"/>
      <c r="GLT304" s="6"/>
      <c r="GLU304" s="6"/>
      <c r="GLV304" s="6"/>
      <c r="GLW304" s="6"/>
      <c r="GLX304" s="6"/>
      <c r="GLY304" s="6"/>
      <c r="GLZ304" s="6"/>
      <c r="GMA304" s="6"/>
      <c r="GMB304" s="6"/>
      <c r="GMC304" s="6"/>
      <c r="GMD304" s="6"/>
      <c r="GME304" s="6"/>
      <c r="GMF304" s="6"/>
      <c r="GMG304" s="6"/>
      <c r="GMH304" s="6"/>
      <c r="GMI304" s="6"/>
      <c r="GMJ304" s="6"/>
      <c r="GMK304" s="6"/>
      <c r="GML304" s="6"/>
      <c r="GMM304" s="6"/>
      <c r="GMN304" s="6"/>
      <c r="GMO304" s="6"/>
      <c r="GMP304" s="6"/>
      <c r="GMQ304" s="6"/>
      <c r="GMR304" s="6"/>
      <c r="GMS304" s="6"/>
      <c r="GMT304" s="6"/>
      <c r="GMU304" s="6"/>
      <c r="GMV304" s="6"/>
      <c r="GMW304" s="6"/>
      <c r="GMX304" s="6"/>
      <c r="GMY304" s="6"/>
      <c r="GMZ304" s="6"/>
      <c r="GNA304" s="6"/>
      <c r="GNB304" s="6"/>
      <c r="GNC304" s="6"/>
      <c r="GND304" s="6"/>
      <c r="GNE304" s="6"/>
      <c r="GNF304" s="6"/>
      <c r="GNG304" s="6"/>
      <c r="GNH304" s="6"/>
      <c r="GNI304" s="6"/>
      <c r="GNJ304" s="6"/>
      <c r="GNK304" s="6"/>
      <c r="GNL304" s="6"/>
      <c r="GNM304" s="6"/>
      <c r="GNN304" s="6"/>
      <c r="GNO304" s="6"/>
      <c r="GNP304" s="6"/>
      <c r="GNQ304" s="6"/>
      <c r="GNR304" s="6"/>
      <c r="GNS304" s="6"/>
      <c r="GNT304" s="6"/>
      <c r="GNU304" s="6"/>
      <c r="GNV304" s="6"/>
      <c r="GNW304" s="6"/>
      <c r="GNX304" s="6"/>
      <c r="GNY304" s="6"/>
      <c r="GNZ304" s="6"/>
      <c r="GOA304" s="6"/>
      <c r="GOB304" s="6"/>
      <c r="GOC304" s="6"/>
      <c r="GOD304" s="6"/>
      <c r="GOE304" s="6"/>
      <c r="GOF304" s="6"/>
      <c r="GOG304" s="6"/>
      <c r="GOH304" s="6"/>
      <c r="GOI304" s="6"/>
      <c r="GOJ304" s="6"/>
      <c r="GOK304" s="6"/>
      <c r="GOL304" s="6"/>
      <c r="GOM304" s="6"/>
      <c r="GON304" s="6"/>
      <c r="GOO304" s="6"/>
      <c r="GOP304" s="6"/>
      <c r="GOQ304" s="6"/>
      <c r="GOR304" s="6"/>
      <c r="GOS304" s="6"/>
      <c r="GOT304" s="6"/>
      <c r="GOU304" s="6"/>
      <c r="GOV304" s="6"/>
      <c r="GOW304" s="6"/>
      <c r="GOX304" s="6"/>
      <c r="GOY304" s="6"/>
      <c r="GOZ304" s="6"/>
      <c r="GPA304" s="6"/>
      <c r="GPB304" s="6"/>
      <c r="GPC304" s="6"/>
      <c r="GPD304" s="6"/>
      <c r="GPE304" s="6"/>
      <c r="GPF304" s="6"/>
      <c r="GPG304" s="6"/>
      <c r="GPH304" s="6"/>
      <c r="GPI304" s="6"/>
      <c r="GPJ304" s="6"/>
      <c r="GPK304" s="6"/>
      <c r="GPL304" s="6"/>
      <c r="GPM304" s="6"/>
      <c r="GPN304" s="6"/>
      <c r="GPO304" s="6"/>
      <c r="GPP304" s="6"/>
      <c r="GPQ304" s="6"/>
      <c r="GPR304" s="6"/>
      <c r="GPS304" s="6"/>
      <c r="GPT304" s="6"/>
      <c r="GPU304" s="6"/>
      <c r="GPV304" s="6"/>
      <c r="GPW304" s="6"/>
      <c r="GPX304" s="6"/>
      <c r="GPY304" s="6"/>
      <c r="GPZ304" s="6"/>
      <c r="GQA304" s="6"/>
      <c r="GQB304" s="6"/>
      <c r="GQC304" s="6"/>
      <c r="GQD304" s="6"/>
      <c r="GQE304" s="6"/>
      <c r="GQF304" s="6"/>
      <c r="GQG304" s="6"/>
      <c r="GQH304" s="6"/>
      <c r="GQI304" s="6"/>
      <c r="GQJ304" s="6"/>
      <c r="GQK304" s="6"/>
      <c r="GQL304" s="6"/>
      <c r="GQM304" s="6"/>
      <c r="GQN304" s="6"/>
      <c r="GQO304" s="6"/>
      <c r="GQP304" s="6"/>
      <c r="GQQ304" s="6"/>
      <c r="GQR304" s="6"/>
      <c r="GQS304" s="6"/>
      <c r="GQT304" s="6"/>
      <c r="GQU304" s="6"/>
      <c r="GQV304" s="6"/>
      <c r="GQW304" s="6"/>
      <c r="GQX304" s="6"/>
      <c r="GQY304" s="6"/>
      <c r="GQZ304" s="6"/>
      <c r="GRA304" s="6"/>
      <c r="GRB304" s="6"/>
      <c r="GRC304" s="6"/>
      <c r="GRD304" s="6"/>
      <c r="GRE304" s="6"/>
      <c r="GRF304" s="6"/>
      <c r="GRG304" s="6"/>
      <c r="GRH304" s="6"/>
      <c r="GRI304" s="6"/>
      <c r="GRJ304" s="6"/>
      <c r="GRK304" s="6"/>
      <c r="GRL304" s="6"/>
      <c r="GRM304" s="6"/>
      <c r="GRN304" s="6"/>
      <c r="GRO304" s="6"/>
      <c r="GRP304" s="6"/>
      <c r="GRQ304" s="6"/>
      <c r="GRR304" s="6"/>
      <c r="GRS304" s="6"/>
      <c r="GRT304" s="6"/>
      <c r="GRU304" s="6"/>
      <c r="GRV304" s="6"/>
      <c r="GRW304" s="6"/>
      <c r="GRX304" s="6"/>
      <c r="GRY304" s="6"/>
      <c r="GRZ304" s="6"/>
      <c r="GSA304" s="6"/>
      <c r="GSB304" s="6"/>
      <c r="GSC304" s="6"/>
      <c r="GSD304" s="6"/>
      <c r="GSE304" s="6"/>
      <c r="GSF304" s="6"/>
      <c r="GSG304" s="6"/>
      <c r="GSH304" s="6"/>
      <c r="GSI304" s="6"/>
      <c r="GSJ304" s="6"/>
      <c r="GSK304" s="6"/>
      <c r="GSL304" s="6"/>
      <c r="GSM304" s="6"/>
      <c r="GSN304" s="6"/>
      <c r="GSO304" s="6"/>
      <c r="GSP304" s="6"/>
      <c r="GSQ304" s="6"/>
      <c r="GSR304" s="6"/>
      <c r="GSS304" s="6"/>
      <c r="GST304" s="6"/>
      <c r="GSU304" s="6"/>
      <c r="GSV304" s="6"/>
      <c r="GSW304" s="6"/>
      <c r="GSX304" s="6"/>
      <c r="GSY304" s="6"/>
      <c r="GSZ304" s="6"/>
      <c r="GTA304" s="6"/>
      <c r="GTB304" s="6"/>
      <c r="GTC304" s="6"/>
      <c r="GTD304" s="6"/>
      <c r="GTE304" s="6"/>
      <c r="GTF304" s="6"/>
      <c r="GTG304" s="6"/>
      <c r="GTH304" s="6"/>
      <c r="GTI304" s="6"/>
      <c r="GTJ304" s="6"/>
      <c r="GTK304" s="6"/>
      <c r="GTL304" s="6"/>
      <c r="GTM304" s="6"/>
      <c r="GTN304" s="6"/>
      <c r="GTO304" s="6"/>
      <c r="GTP304" s="6"/>
      <c r="GTQ304" s="6"/>
      <c r="GTR304" s="6"/>
      <c r="GTS304" s="6"/>
      <c r="GTT304" s="6"/>
      <c r="GTU304" s="6"/>
      <c r="GTV304" s="6"/>
      <c r="GTW304" s="6"/>
      <c r="GTX304" s="6"/>
      <c r="GTY304" s="6"/>
      <c r="GTZ304" s="6"/>
      <c r="GUA304" s="6"/>
      <c r="GUB304" s="6"/>
      <c r="GUC304" s="6"/>
      <c r="GUD304" s="6"/>
      <c r="GUE304" s="6"/>
      <c r="GUF304" s="6"/>
      <c r="GUG304" s="6"/>
      <c r="GUH304" s="6"/>
      <c r="GUI304" s="6"/>
      <c r="GUJ304" s="6"/>
      <c r="GUK304" s="6"/>
      <c r="GUL304" s="6"/>
      <c r="GUM304" s="6"/>
      <c r="GUN304" s="6"/>
      <c r="GUO304" s="6"/>
      <c r="GUP304" s="6"/>
      <c r="GUQ304" s="6"/>
      <c r="GUR304" s="6"/>
      <c r="GUS304" s="6"/>
      <c r="GUT304" s="6"/>
      <c r="GUU304" s="6"/>
      <c r="GUV304" s="6"/>
      <c r="GUW304" s="6"/>
      <c r="GUX304" s="6"/>
      <c r="GUY304" s="6"/>
      <c r="GUZ304" s="6"/>
      <c r="GVA304" s="6"/>
      <c r="GVB304" s="6"/>
      <c r="GVC304" s="6"/>
      <c r="GVD304" s="6"/>
      <c r="GVE304" s="6"/>
      <c r="GVF304" s="6"/>
      <c r="GVG304" s="6"/>
      <c r="GVH304" s="6"/>
      <c r="GVI304" s="6"/>
      <c r="GVJ304" s="6"/>
      <c r="GVK304" s="6"/>
      <c r="GVL304" s="6"/>
      <c r="GVM304" s="6"/>
      <c r="GVN304" s="6"/>
      <c r="GVO304" s="6"/>
      <c r="GVP304" s="6"/>
      <c r="GVQ304" s="6"/>
      <c r="GVR304" s="6"/>
      <c r="GVS304" s="6"/>
      <c r="GVT304" s="6"/>
      <c r="GVU304" s="6"/>
      <c r="GVV304" s="6"/>
      <c r="GVW304" s="6"/>
      <c r="GVX304" s="6"/>
      <c r="GVY304" s="6"/>
      <c r="GVZ304" s="6"/>
      <c r="GWA304" s="6"/>
      <c r="GWB304" s="6"/>
      <c r="GWC304" s="6"/>
      <c r="GWD304" s="6"/>
      <c r="GWE304" s="6"/>
      <c r="GWF304" s="6"/>
      <c r="GWG304" s="6"/>
      <c r="GWH304" s="6"/>
      <c r="GWI304" s="6"/>
      <c r="GWJ304" s="6"/>
      <c r="GWK304" s="6"/>
      <c r="GWL304" s="6"/>
      <c r="GWM304" s="6"/>
      <c r="GWN304" s="6"/>
      <c r="GWO304" s="6"/>
      <c r="GWP304" s="6"/>
      <c r="GWQ304" s="6"/>
      <c r="GWR304" s="6"/>
      <c r="GWS304" s="6"/>
      <c r="GWT304" s="6"/>
      <c r="GWU304" s="6"/>
      <c r="GWV304" s="6"/>
      <c r="GWW304" s="6"/>
      <c r="GWX304" s="6"/>
      <c r="GWY304" s="6"/>
      <c r="GWZ304" s="6"/>
      <c r="GXA304" s="6"/>
      <c r="GXB304" s="6"/>
      <c r="GXC304" s="6"/>
      <c r="GXD304" s="6"/>
      <c r="GXE304" s="6"/>
      <c r="GXF304" s="6"/>
      <c r="GXG304" s="6"/>
      <c r="GXH304" s="6"/>
      <c r="GXI304" s="6"/>
      <c r="GXJ304" s="6"/>
      <c r="GXK304" s="6"/>
      <c r="GXL304" s="6"/>
      <c r="GXM304" s="6"/>
      <c r="GXN304" s="6"/>
      <c r="GXO304" s="6"/>
      <c r="GXP304" s="6"/>
      <c r="GXQ304" s="6"/>
      <c r="GXR304" s="6"/>
      <c r="GXS304" s="6"/>
      <c r="GXT304" s="6"/>
      <c r="GXU304" s="6"/>
      <c r="GXV304" s="6"/>
      <c r="GXW304" s="6"/>
      <c r="GXX304" s="6"/>
      <c r="GXY304" s="6"/>
      <c r="GXZ304" s="6"/>
      <c r="GYA304" s="6"/>
      <c r="GYB304" s="6"/>
      <c r="GYC304" s="6"/>
      <c r="GYD304" s="6"/>
      <c r="GYE304" s="6"/>
      <c r="GYF304" s="6"/>
      <c r="GYG304" s="6"/>
      <c r="GYH304" s="6"/>
      <c r="GYI304" s="6"/>
      <c r="GYJ304" s="6"/>
      <c r="GYK304" s="6"/>
      <c r="GYL304" s="6"/>
      <c r="GYM304" s="6"/>
      <c r="GYN304" s="6"/>
      <c r="GYO304" s="6"/>
      <c r="GYP304" s="6"/>
      <c r="GYQ304" s="6"/>
      <c r="GYR304" s="6"/>
      <c r="GYS304" s="6"/>
      <c r="GYT304" s="6"/>
      <c r="GYU304" s="6"/>
      <c r="GYV304" s="6"/>
      <c r="GYW304" s="6"/>
      <c r="GYX304" s="6"/>
      <c r="GYY304" s="6"/>
      <c r="GYZ304" s="6"/>
      <c r="GZA304" s="6"/>
      <c r="GZB304" s="6"/>
      <c r="GZC304" s="6"/>
      <c r="GZD304" s="6"/>
      <c r="GZE304" s="6"/>
      <c r="GZF304" s="6"/>
      <c r="GZG304" s="6"/>
      <c r="GZH304" s="6"/>
      <c r="GZI304" s="6"/>
      <c r="GZJ304" s="6"/>
      <c r="GZK304" s="6"/>
      <c r="GZL304" s="6"/>
      <c r="GZM304" s="6"/>
      <c r="GZN304" s="6"/>
      <c r="GZO304" s="6"/>
      <c r="GZP304" s="6"/>
      <c r="GZQ304" s="6"/>
      <c r="GZR304" s="6"/>
      <c r="GZS304" s="6"/>
      <c r="GZT304" s="6"/>
      <c r="GZU304" s="6"/>
      <c r="GZV304" s="6"/>
      <c r="GZW304" s="6"/>
      <c r="GZX304" s="6"/>
      <c r="GZY304" s="6"/>
      <c r="GZZ304" s="6"/>
      <c r="HAA304" s="6"/>
      <c r="HAB304" s="6"/>
      <c r="HAC304" s="6"/>
      <c r="HAD304" s="6"/>
      <c r="HAE304" s="6"/>
      <c r="HAF304" s="6"/>
      <c r="HAG304" s="6"/>
      <c r="HAH304" s="6"/>
      <c r="HAI304" s="6"/>
      <c r="HAJ304" s="6"/>
      <c r="HAK304" s="6"/>
      <c r="HAL304" s="6"/>
      <c r="HAM304" s="6"/>
      <c r="HAN304" s="6"/>
      <c r="HAO304" s="6"/>
      <c r="HAP304" s="6"/>
      <c r="HAQ304" s="6"/>
      <c r="HAR304" s="6"/>
      <c r="HAS304" s="6"/>
      <c r="HAT304" s="6"/>
      <c r="HAU304" s="6"/>
      <c r="HAV304" s="6"/>
      <c r="HAW304" s="6"/>
      <c r="HAX304" s="6"/>
      <c r="HAY304" s="6"/>
      <c r="HAZ304" s="6"/>
      <c r="HBA304" s="6"/>
      <c r="HBB304" s="6"/>
      <c r="HBC304" s="6"/>
      <c r="HBD304" s="6"/>
      <c r="HBE304" s="6"/>
      <c r="HBF304" s="6"/>
      <c r="HBG304" s="6"/>
      <c r="HBH304" s="6"/>
      <c r="HBI304" s="6"/>
      <c r="HBJ304" s="6"/>
      <c r="HBK304" s="6"/>
      <c r="HBL304" s="6"/>
      <c r="HBM304" s="6"/>
      <c r="HBN304" s="6"/>
      <c r="HBO304" s="6"/>
      <c r="HBP304" s="6"/>
      <c r="HBQ304" s="6"/>
      <c r="HBR304" s="6"/>
      <c r="HBS304" s="6"/>
      <c r="HBT304" s="6"/>
      <c r="HBU304" s="6"/>
      <c r="HBV304" s="6"/>
      <c r="HBW304" s="6"/>
      <c r="HBX304" s="6"/>
      <c r="HBY304" s="6"/>
      <c r="HBZ304" s="6"/>
      <c r="HCA304" s="6"/>
      <c r="HCB304" s="6"/>
      <c r="HCC304" s="6"/>
      <c r="HCD304" s="6"/>
      <c r="HCE304" s="6"/>
      <c r="HCF304" s="6"/>
      <c r="HCG304" s="6"/>
      <c r="HCH304" s="6"/>
      <c r="HCI304" s="6"/>
      <c r="HCJ304" s="6"/>
      <c r="HCK304" s="6"/>
      <c r="HCL304" s="6"/>
      <c r="HCM304" s="6"/>
      <c r="HCN304" s="6"/>
      <c r="HCO304" s="6"/>
      <c r="HCP304" s="6"/>
      <c r="HCQ304" s="6"/>
      <c r="HCR304" s="6"/>
      <c r="HCS304" s="6"/>
      <c r="HCT304" s="6"/>
      <c r="HCU304" s="6"/>
      <c r="HCV304" s="6"/>
      <c r="HCW304" s="6"/>
      <c r="HCX304" s="6"/>
      <c r="HCY304" s="6"/>
      <c r="HCZ304" s="6"/>
      <c r="HDA304" s="6"/>
      <c r="HDB304" s="6"/>
      <c r="HDC304" s="6"/>
      <c r="HDD304" s="6"/>
      <c r="HDE304" s="6"/>
      <c r="HDF304" s="6"/>
      <c r="HDG304" s="6"/>
      <c r="HDH304" s="6"/>
      <c r="HDI304" s="6"/>
      <c r="HDJ304" s="6"/>
      <c r="HDK304" s="6"/>
      <c r="HDL304" s="6"/>
      <c r="HDM304" s="6"/>
      <c r="HDN304" s="6"/>
      <c r="HDO304" s="6"/>
      <c r="HDP304" s="6"/>
      <c r="HDQ304" s="6"/>
      <c r="HDR304" s="6"/>
      <c r="HDS304" s="6"/>
      <c r="HDT304" s="6"/>
      <c r="HDU304" s="6"/>
      <c r="HDV304" s="6"/>
      <c r="HDW304" s="6"/>
      <c r="HDX304" s="6"/>
      <c r="HDY304" s="6"/>
      <c r="HDZ304" s="6"/>
      <c r="HEA304" s="6"/>
      <c r="HEB304" s="6"/>
      <c r="HEC304" s="6"/>
      <c r="HED304" s="6"/>
      <c r="HEE304" s="6"/>
      <c r="HEF304" s="6"/>
      <c r="HEG304" s="6"/>
      <c r="HEH304" s="6"/>
      <c r="HEI304" s="6"/>
      <c r="HEJ304" s="6"/>
      <c r="HEK304" s="6"/>
      <c r="HEL304" s="6"/>
      <c r="HEM304" s="6"/>
      <c r="HEN304" s="6"/>
      <c r="HEO304" s="6"/>
      <c r="HEP304" s="6"/>
      <c r="HEQ304" s="6"/>
      <c r="HER304" s="6"/>
      <c r="HES304" s="6"/>
      <c r="HET304" s="6"/>
      <c r="HEU304" s="6"/>
      <c r="HEV304" s="6"/>
      <c r="HEW304" s="6"/>
      <c r="HEX304" s="6"/>
      <c r="HEY304" s="6"/>
      <c r="HEZ304" s="6"/>
      <c r="HFA304" s="6"/>
      <c r="HFB304" s="6"/>
      <c r="HFC304" s="6"/>
      <c r="HFD304" s="6"/>
      <c r="HFE304" s="6"/>
      <c r="HFF304" s="6"/>
      <c r="HFG304" s="6"/>
      <c r="HFH304" s="6"/>
      <c r="HFI304" s="6"/>
      <c r="HFJ304" s="6"/>
      <c r="HFK304" s="6"/>
      <c r="HFL304" s="6"/>
      <c r="HFM304" s="6"/>
      <c r="HFN304" s="6"/>
      <c r="HFO304" s="6"/>
      <c r="HFP304" s="6"/>
      <c r="HFQ304" s="6"/>
      <c r="HFR304" s="6"/>
      <c r="HFS304" s="6"/>
      <c r="HFT304" s="6"/>
      <c r="HFU304" s="6"/>
      <c r="HFV304" s="6"/>
      <c r="HFW304" s="6"/>
      <c r="HFX304" s="6"/>
      <c r="HFY304" s="6"/>
      <c r="HFZ304" s="6"/>
      <c r="HGA304" s="6"/>
      <c r="HGB304" s="6"/>
      <c r="HGC304" s="6"/>
      <c r="HGD304" s="6"/>
      <c r="HGE304" s="6"/>
      <c r="HGF304" s="6"/>
      <c r="HGG304" s="6"/>
      <c r="HGH304" s="6"/>
      <c r="HGI304" s="6"/>
      <c r="HGJ304" s="6"/>
      <c r="HGK304" s="6"/>
      <c r="HGL304" s="6"/>
      <c r="HGM304" s="6"/>
      <c r="HGN304" s="6"/>
      <c r="HGO304" s="6"/>
      <c r="HGP304" s="6"/>
      <c r="HGQ304" s="6"/>
      <c r="HGR304" s="6"/>
      <c r="HGS304" s="6"/>
      <c r="HGT304" s="6"/>
      <c r="HGU304" s="6"/>
      <c r="HGV304" s="6"/>
      <c r="HGW304" s="6"/>
      <c r="HGX304" s="6"/>
      <c r="HGY304" s="6"/>
      <c r="HGZ304" s="6"/>
      <c r="HHA304" s="6"/>
      <c r="HHB304" s="6"/>
      <c r="HHC304" s="6"/>
      <c r="HHD304" s="6"/>
      <c r="HHE304" s="6"/>
      <c r="HHF304" s="6"/>
      <c r="HHG304" s="6"/>
      <c r="HHH304" s="6"/>
      <c r="HHI304" s="6"/>
      <c r="HHJ304" s="6"/>
      <c r="HHK304" s="6"/>
      <c r="HHL304" s="6"/>
      <c r="HHM304" s="6"/>
      <c r="HHN304" s="6"/>
      <c r="HHO304" s="6"/>
      <c r="HHP304" s="6"/>
      <c r="HHQ304" s="6"/>
      <c r="HHR304" s="6"/>
      <c r="HHS304" s="6"/>
      <c r="HHT304" s="6"/>
      <c r="HHU304" s="6"/>
      <c r="HHV304" s="6"/>
      <c r="HHW304" s="6"/>
      <c r="HHX304" s="6"/>
      <c r="HHY304" s="6"/>
      <c r="HHZ304" s="6"/>
      <c r="HIA304" s="6"/>
      <c r="HIB304" s="6"/>
      <c r="HIC304" s="6"/>
      <c r="HID304" s="6"/>
      <c r="HIE304" s="6"/>
      <c r="HIF304" s="6"/>
      <c r="HIG304" s="6"/>
      <c r="HIH304" s="6"/>
      <c r="HII304" s="6"/>
      <c r="HIJ304" s="6"/>
      <c r="HIK304" s="6"/>
      <c r="HIL304" s="6"/>
      <c r="HIM304" s="6"/>
      <c r="HIN304" s="6"/>
      <c r="HIO304" s="6"/>
      <c r="HIP304" s="6"/>
      <c r="HIQ304" s="6"/>
      <c r="HIR304" s="6"/>
      <c r="HIS304" s="6"/>
      <c r="HIT304" s="6"/>
      <c r="HIU304" s="6"/>
      <c r="HIV304" s="6"/>
      <c r="HIW304" s="6"/>
      <c r="HIX304" s="6"/>
      <c r="HIY304" s="6"/>
      <c r="HIZ304" s="6"/>
      <c r="HJA304" s="6"/>
      <c r="HJB304" s="6"/>
      <c r="HJC304" s="6"/>
      <c r="HJD304" s="6"/>
      <c r="HJE304" s="6"/>
      <c r="HJF304" s="6"/>
      <c r="HJG304" s="6"/>
      <c r="HJH304" s="6"/>
      <c r="HJI304" s="6"/>
      <c r="HJJ304" s="6"/>
      <c r="HJK304" s="6"/>
      <c r="HJL304" s="6"/>
      <c r="HJM304" s="6"/>
      <c r="HJN304" s="6"/>
      <c r="HJO304" s="6"/>
      <c r="HJP304" s="6"/>
      <c r="HJQ304" s="6"/>
      <c r="HJR304" s="6"/>
      <c r="HJS304" s="6"/>
      <c r="HJT304" s="6"/>
      <c r="HJU304" s="6"/>
      <c r="HJV304" s="6"/>
      <c r="HJW304" s="6"/>
      <c r="HJX304" s="6"/>
      <c r="HJY304" s="6"/>
      <c r="HJZ304" s="6"/>
      <c r="HKA304" s="6"/>
      <c r="HKB304" s="6"/>
      <c r="HKC304" s="6"/>
      <c r="HKD304" s="6"/>
      <c r="HKE304" s="6"/>
      <c r="HKF304" s="6"/>
      <c r="HKG304" s="6"/>
      <c r="HKH304" s="6"/>
      <c r="HKI304" s="6"/>
      <c r="HKJ304" s="6"/>
      <c r="HKK304" s="6"/>
      <c r="HKL304" s="6"/>
      <c r="HKM304" s="6"/>
      <c r="HKN304" s="6"/>
      <c r="HKO304" s="6"/>
      <c r="HKP304" s="6"/>
      <c r="HKQ304" s="6"/>
      <c r="HKR304" s="6"/>
      <c r="HKS304" s="6"/>
      <c r="HKT304" s="6"/>
      <c r="HKU304" s="6"/>
      <c r="HKV304" s="6"/>
      <c r="HKW304" s="6"/>
      <c r="HKX304" s="6"/>
      <c r="HKY304" s="6"/>
      <c r="HKZ304" s="6"/>
      <c r="HLA304" s="6"/>
      <c r="HLB304" s="6"/>
      <c r="HLC304" s="6"/>
      <c r="HLD304" s="6"/>
      <c r="HLE304" s="6"/>
      <c r="HLF304" s="6"/>
      <c r="HLG304" s="6"/>
      <c r="HLH304" s="6"/>
      <c r="HLI304" s="6"/>
      <c r="HLJ304" s="6"/>
      <c r="HLK304" s="6"/>
      <c r="HLL304" s="6"/>
      <c r="HLM304" s="6"/>
      <c r="HLN304" s="6"/>
      <c r="HLO304" s="6"/>
      <c r="HLP304" s="6"/>
      <c r="HLQ304" s="6"/>
      <c r="HLR304" s="6"/>
      <c r="HLS304" s="6"/>
      <c r="HLT304" s="6"/>
      <c r="HLU304" s="6"/>
      <c r="HLV304" s="6"/>
      <c r="HLW304" s="6"/>
      <c r="HLX304" s="6"/>
      <c r="HLY304" s="6"/>
      <c r="HLZ304" s="6"/>
      <c r="HMA304" s="6"/>
      <c r="HMB304" s="6"/>
      <c r="HMC304" s="6"/>
      <c r="HMD304" s="6"/>
      <c r="HME304" s="6"/>
      <c r="HMF304" s="6"/>
      <c r="HMG304" s="6"/>
      <c r="HMH304" s="6"/>
      <c r="HMI304" s="6"/>
      <c r="HMJ304" s="6"/>
      <c r="HMK304" s="6"/>
      <c r="HML304" s="6"/>
      <c r="HMM304" s="6"/>
      <c r="HMN304" s="6"/>
      <c r="HMO304" s="6"/>
      <c r="HMP304" s="6"/>
      <c r="HMQ304" s="6"/>
      <c r="HMR304" s="6"/>
      <c r="HMS304" s="6"/>
      <c r="HMT304" s="6"/>
      <c r="HMU304" s="6"/>
      <c r="HMV304" s="6"/>
      <c r="HMW304" s="6"/>
      <c r="HMX304" s="6"/>
      <c r="HMY304" s="6"/>
      <c r="HMZ304" s="6"/>
      <c r="HNA304" s="6"/>
      <c r="HNB304" s="6"/>
      <c r="HNC304" s="6"/>
      <c r="HND304" s="6"/>
      <c r="HNE304" s="6"/>
      <c r="HNF304" s="6"/>
      <c r="HNG304" s="6"/>
      <c r="HNH304" s="6"/>
      <c r="HNI304" s="6"/>
      <c r="HNJ304" s="6"/>
      <c r="HNK304" s="6"/>
      <c r="HNL304" s="6"/>
      <c r="HNM304" s="6"/>
      <c r="HNN304" s="6"/>
      <c r="HNO304" s="6"/>
      <c r="HNP304" s="6"/>
      <c r="HNQ304" s="6"/>
      <c r="HNR304" s="6"/>
      <c r="HNS304" s="6"/>
      <c r="HNT304" s="6"/>
      <c r="HNU304" s="6"/>
      <c r="HNV304" s="6"/>
      <c r="HNW304" s="6"/>
      <c r="HNX304" s="6"/>
      <c r="HNY304" s="6"/>
      <c r="HNZ304" s="6"/>
      <c r="HOA304" s="6"/>
      <c r="HOB304" s="6"/>
      <c r="HOC304" s="6"/>
      <c r="HOD304" s="6"/>
      <c r="HOE304" s="6"/>
      <c r="HOF304" s="6"/>
      <c r="HOG304" s="6"/>
      <c r="HOH304" s="6"/>
      <c r="HOI304" s="6"/>
      <c r="HOJ304" s="6"/>
      <c r="HOK304" s="6"/>
      <c r="HOL304" s="6"/>
      <c r="HOM304" s="6"/>
      <c r="HON304" s="6"/>
      <c r="HOO304" s="6"/>
      <c r="HOP304" s="6"/>
      <c r="HOQ304" s="6"/>
      <c r="HOR304" s="6"/>
      <c r="HOS304" s="6"/>
      <c r="HOT304" s="6"/>
      <c r="HOU304" s="6"/>
      <c r="HOV304" s="6"/>
      <c r="HOW304" s="6"/>
      <c r="HOX304" s="6"/>
      <c r="HOY304" s="6"/>
      <c r="HOZ304" s="6"/>
      <c r="HPA304" s="6"/>
      <c r="HPB304" s="6"/>
      <c r="HPC304" s="6"/>
      <c r="HPD304" s="6"/>
      <c r="HPE304" s="6"/>
      <c r="HPF304" s="6"/>
      <c r="HPG304" s="6"/>
      <c r="HPH304" s="6"/>
      <c r="HPI304" s="6"/>
      <c r="HPJ304" s="6"/>
      <c r="HPK304" s="6"/>
      <c r="HPL304" s="6"/>
      <c r="HPM304" s="6"/>
      <c r="HPN304" s="6"/>
      <c r="HPO304" s="6"/>
      <c r="HPP304" s="6"/>
      <c r="HPQ304" s="6"/>
      <c r="HPR304" s="6"/>
      <c r="HPS304" s="6"/>
      <c r="HPT304" s="6"/>
      <c r="HPU304" s="6"/>
      <c r="HPV304" s="6"/>
      <c r="HPW304" s="6"/>
      <c r="HPX304" s="6"/>
      <c r="HPY304" s="6"/>
      <c r="HPZ304" s="6"/>
      <c r="HQA304" s="6"/>
      <c r="HQB304" s="6"/>
      <c r="HQC304" s="6"/>
      <c r="HQD304" s="6"/>
      <c r="HQE304" s="6"/>
      <c r="HQF304" s="6"/>
      <c r="HQG304" s="6"/>
      <c r="HQH304" s="6"/>
      <c r="HQI304" s="6"/>
      <c r="HQJ304" s="6"/>
      <c r="HQK304" s="6"/>
      <c r="HQL304" s="6"/>
      <c r="HQM304" s="6"/>
      <c r="HQN304" s="6"/>
      <c r="HQO304" s="6"/>
      <c r="HQP304" s="6"/>
      <c r="HQQ304" s="6"/>
      <c r="HQR304" s="6"/>
      <c r="HQS304" s="6"/>
      <c r="HQT304" s="6"/>
      <c r="HQU304" s="6"/>
      <c r="HQV304" s="6"/>
      <c r="HQW304" s="6"/>
      <c r="HQX304" s="6"/>
      <c r="HQY304" s="6"/>
      <c r="HQZ304" s="6"/>
      <c r="HRA304" s="6"/>
      <c r="HRB304" s="6"/>
      <c r="HRC304" s="6"/>
      <c r="HRD304" s="6"/>
      <c r="HRE304" s="6"/>
      <c r="HRF304" s="6"/>
      <c r="HRG304" s="6"/>
      <c r="HRH304" s="6"/>
      <c r="HRI304" s="6"/>
      <c r="HRJ304" s="6"/>
      <c r="HRK304" s="6"/>
      <c r="HRL304" s="6"/>
      <c r="HRM304" s="6"/>
      <c r="HRN304" s="6"/>
      <c r="HRO304" s="6"/>
      <c r="HRP304" s="6"/>
      <c r="HRQ304" s="6"/>
      <c r="HRR304" s="6"/>
      <c r="HRS304" s="6"/>
      <c r="HRT304" s="6"/>
      <c r="HRU304" s="6"/>
      <c r="HRV304" s="6"/>
      <c r="HRW304" s="6"/>
      <c r="HRX304" s="6"/>
      <c r="HRY304" s="6"/>
      <c r="HRZ304" s="6"/>
      <c r="HSA304" s="6"/>
      <c r="HSB304" s="6"/>
      <c r="HSC304" s="6"/>
      <c r="HSD304" s="6"/>
      <c r="HSE304" s="6"/>
      <c r="HSF304" s="6"/>
      <c r="HSG304" s="6"/>
      <c r="HSH304" s="6"/>
      <c r="HSI304" s="6"/>
      <c r="HSJ304" s="6"/>
      <c r="HSK304" s="6"/>
      <c r="HSL304" s="6"/>
      <c r="HSM304" s="6"/>
      <c r="HSN304" s="6"/>
      <c r="HSO304" s="6"/>
      <c r="HSP304" s="6"/>
      <c r="HSQ304" s="6"/>
      <c r="HSR304" s="6"/>
      <c r="HSS304" s="6"/>
      <c r="HST304" s="6"/>
      <c r="HSU304" s="6"/>
      <c r="HSV304" s="6"/>
      <c r="HSW304" s="6"/>
      <c r="HSX304" s="6"/>
      <c r="HSY304" s="6"/>
      <c r="HSZ304" s="6"/>
      <c r="HTA304" s="6"/>
      <c r="HTB304" s="6"/>
      <c r="HTC304" s="6"/>
      <c r="HTD304" s="6"/>
      <c r="HTE304" s="6"/>
      <c r="HTF304" s="6"/>
      <c r="HTG304" s="6"/>
      <c r="HTH304" s="6"/>
      <c r="HTI304" s="6"/>
      <c r="HTJ304" s="6"/>
      <c r="HTK304" s="6"/>
      <c r="HTL304" s="6"/>
      <c r="HTM304" s="6"/>
      <c r="HTN304" s="6"/>
      <c r="HTO304" s="6"/>
      <c r="HTP304" s="6"/>
      <c r="HTQ304" s="6"/>
      <c r="HTR304" s="6"/>
      <c r="HTS304" s="6"/>
      <c r="HTT304" s="6"/>
      <c r="HTU304" s="6"/>
      <c r="HTV304" s="6"/>
      <c r="HTW304" s="6"/>
      <c r="HTX304" s="6"/>
      <c r="HTY304" s="6"/>
      <c r="HTZ304" s="6"/>
      <c r="HUA304" s="6"/>
      <c r="HUB304" s="6"/>
      <c r="HUC304" s="6"/>
      <c r="HUD304" s="6"/>
      <c r="HUE304" s="6"/>
      <c r="HUF304" s="6"/>
      <c r="HUG304" s="6"/>
      <c r="HUH304" s="6"/>
      <c r="HUI304" s="6"/>
      <c r="HUJ304" s="6"/>
      <c r="HUK304" s="6"/>
      <c r="HUL304" s="6"/>
      <c r="HUM304" s="6"/>
      <c r="HUN304" s="6"/>
      <c r="HUO304" s="6"/>
      <c r="HUP304" s="6"/>
      <c r="HUQ304" s="6"/>
      <c r="HUR304" s="6"/>
      <c r="HUS304" s="6"/>
      <c r="HUT304" s="6"/>
      <c r="HUU304" s="6"/>
      <c r="HUV304" s="6"/>
      <c r="HUW304" s="6"/>
      <c r="HUX304" s="6"/>
      <c r="HUY304" s="6"/>
      <c r="HUZ304" s="6"/>
      <c r="HVA304" s="6"/>
      <c r="HVB304" s="6"/>
      <c r="HVC304" s="6"/>
      <c r="HVD304" s="6"/>
      <c r="HVE304" s="6"/>
      <c r="HVF304" s="6"/>
      <c r="HVG304" s="6"/>
      <c r="HVH304" s="6"/>
      <c r="HVI304" s="6"/>
      <c r="HVJ304" s="6"/>
      <c r="HVK304" s="6"/>
      <c r="HVL304" s="6"/>
      <c r="HVM304" s="6"/>
      <c r="HVN304" s="6"/>
      <c r="HVO304" s="6"/>
      <c r="HVP304" s="6"/>
      <c r="HVQ304" s="6"/>
      <c r="HVR304" s="6"/>
      <c r="HVS304" s="6"/>
      <c r="HVT304" s="6"/>
      <c r="HVU304" s="6"/>
      <c r="HVV304" s="6"/>
      <c r="HVW304" s="6"/>
      <c r="HVX304" s="6"/>
      <c r="HVY304" s="6"/>
      <c r="HVZ304" s="6"/>
      <c r="HWA304" s="6"/>
      <c r="HWB304" s="6"/>
      <c r="HWC304" s="6"/>
      <c r="HWD304" s="6"/>
      <c r="HWE304" s="6"/>
      <c r="HWF304" s="6"/>
      <c r="HWG304" s="6"/>
      <c r="HWH304" s="6"/>
      <c r="HWI304" s="6"/>
      <c r="HWJ304" s="6"/>
      <c r="HWK304" s="6"/>
      <c r="HWL304" s="6"/>
      <c r="HWM304" s="6"/>
      <c r="HWN304" s="6"/>
      <c r="HWO304" s="6"/>
      <c r="HWP304" s="6"/>
      <c r="HWQ304" s="6"/>
      <c r="HWR304" s="6"/>
      <c r="HWS304" s="6"/>
      <c r="HWT304" s="6"/>
      <c r="HWU304" s="6"/>
      <c r="HWV304" s="6"/>
      <c r="HWW304" s="6"/>
      <c r="HWX304" s="6"/>
      <c r="HWY304" s="6"/>
      <c r="HWZ304" s="6"/>
      <c r="HXA304" s="6"/>
      <c r="HXB304" s="6"/>
      <c r="HXC304" s="6"/>
      <c r="HXD304" s="6"/>
      <c r="HXE304" s="6"/>
      <c r="HXF304" s="6"/>
      <c r="HXG304" s="6"/>
      <c r="HXH304" s="6"/>
      <c r="HXI304" s="6"/>
      <c r="HXJ304" s="6"/>
      <c r="HXK304" s="6"/>
      <c r="HXL304" s="6"/>
      <c r="HXM304" s="6"/>
      <c r="HXN304" s="6"/>
      <c r="HXO304" s="6"/>
      <c r="HXP304" s="6"/>
      <c r="HXQ304" s="6"/>
      <c r="HXR304" s="6"/>
      <c r="HXS304" s="6"/>
      <c r="HXT304" s="6"/>
      <c r="HXU304" s="6"/>
      <c r="HXV304" s="6"/>
      <c r="HXW304" s="6"/>
      <c r="HXX304" s="6"/>
      <c r="HXY304" s="6"/>
      <c r="HXZ304" s="6"/>
      <c r="HYA304" s="6"/>
      <c r="HYB304" s="6"/>
      <c r="HYC304" s="6"/>
      <c r="HYD304" s="6"/>
      <c r="HYE304" s="6"/>
      <c r="HYF304" s="6"/>
      <c r="HYG304" s="6"/>
      <c r="HYH304" s="6"/>
      <c r="HYI304" s="6"/>
      <c r="HYJ304" s="6"/>
      <c r="HYK304" s="6"/>
      <c r="HYL304" s="6"/>
      <c r="HYM304" s="6"/>
      <c r="HYN304" s="6"/>
      <c r="HYO304" s="6"/>
      <c r="HYP304" s="6"/>
      <c r="HYQ304" s="6"/>
      <c r="HYR304" s="6"/>
      <c r="HYS304" s="6"/>
      <c r="HYT304" s="6"/>
      <c r="HYU304" s="6"/>
      <c r="HYV304" s="6"/>
      <c r="HYW304" s="6"/>
      <c r="HYX304" s="6"/>
      <c r="HYY304" s="6"/>
      <c r="HYZ304" s="6"/>
      <c r="HZA304" s="6"/>
      <c r="HZB304" s="6"/>
      <c r="HZC304" s="6"/>
      <c r="HZD304" s="6"/>
      <c r="HZE304" s="6"/>
      <c r="HZF304" s="6"/>
      <c r="HZG304" s="6"/>
      <c r="HZH304" s="6"/>
      <c r="HZI304" s="6"/>
      <c r="HZJ304" s="6"/>
      <c r="HZK304" s="6"/>
      <c r="HZL304" s="6"/>
      <c r="HZM304" s="6"/>
      <c r="HZN304" s="6"/>
      <c r="HZO304" s="6"/>
      <c r="HZP304" s="6"/>
      <c r="HZQ304" s="6"/>
      <c r="HZR304" s="6"/>
      <c r="HZS304" s="6"/>
      <c r="HZT304" s="6"/>
      <c r="HZU304" s="6"/>
      <c r="HZV304" s="6"/>
      <c r="HZW304" s="6"/>
      <c r="HZX304" s="6"/>
      <c r="HZY304" s="6"/>
      <c r="HZZ304" s="6"/>
      <c r="IAA304" s="6"/>
      <c r="IAB304" s="6"/>
      <c r="IAC304" s="6"/>
      <c r="IAD304" s="6"/>
      <c r="IAE304" s="6"/>
      <c r="IAF304" s="6"/>
      <c r="IAG304" s="6"/>
      <c r="IAH304" s="6"/>
      <c r="IAI304" s="6"/>
      <c r="IAJ304" s="6"/>
      <c r="IAK304" s="6"/>
      <c r="IAL304" s="6"/>
      <c r="IAM304" s="6"/>
      <c r="IAN304" s="6"/>
      <c r="IAO304" s="6"/>
      <c r="IAP304" s="6"/>
      <c r="IAQ304" s="6"/>
      <c r="IAR304" s="6"/>
      <c r="IAS304" s="6"/>
      <c r="IAT304" s="6"/>
      <c r="IAU304" s="6"/>
      <c r="IAV304" s="6"/>
      <c r="IAW304" s="6"/>
      <c r="IAX304" s="6"/>
      <c r="IAY304" s="6"/>
      <c r="IAZ304" s="6"/>
      <c r="IBA304" s="6"/>
      <c r="IBB304" s="6"/>
      <c r="IBC304" s="6"/>
      <c r="IBD304" s="6"/>
      <c r="IBE304" s="6"/>
      <c r="IBF304" s="6"/>
      <c r="IBG304" s="6"/>
      <c r="IBH304" s="6"/>
      <c r="IBI304" s="6"/>
      <c r="IBJ304" s="6"/>
      <c r="IBK304" s="6"/>
      <c r="IBL304" s="6"/>
      <c r="IBM304" s="6"/>
      <c r="IBN304" s="6"/>
      <c r="IBO304" s="6"/>
      <c r="IBP304" s="6"/>
      <c r="IBQ304" s="6"/>
      <c r="IBR304" s="6"/>
      <c r="IBS304" s="6"/>
      <c r="IBT304" s="6"/>
      <c r="IBU304" s="6"/>
      <c r="IBV304" s="6"/>
      <c r="IBW304" s="6"/>
      <c r="IBX304" s="6"/>
      <c r="IBY304" s="6"/>
      <c r="IBZ304" s="6"/>
      <c r="ICA304" s="6"/>
      <c r="ICB304" s="6"/>
      <c r="ICC304" s="6"/>
      <c r="ICD304" s="6"/>
      <c r="ICE304" s="6"/>
      <c r="ICF304" s="6"/>
      <c r="ICG304" s="6"/>
      <c r="ICH304" s="6"/>
      <c r="ICI304" s="6"/>
      <c r="ICJ304" s="6"/>
      <c r="ICK304" s="6"/>
      <c r="ICL304" s="6"/>
      <c r="ICM304" s="6"/>
      <c r="ICN304" s="6"/>
      <c r="ICO304" s="6"/>
      <c r="ICP304" s="6"/>
      <c r="ICQ304" s="6"/>
      <c r="ICR304" s="6"/>
      <c r="ICS304" s="6"/>
      <c r="ICT304" s="6"/>
      <c r="ICU304" s="6"/>
      <c r="ICV304" s="6"/>
      <c r="ICW304" s="6"/>
      <c r="ICX304" s="6"/>
      <c r="ICY304" s="6"/>
      <c r="ICZ304" s="6"/>
      <c r="IDA304" s="6"/>
      <c r="IDB304" s="6"/>
      <c r="IDC304" s="6"/>
      <c r="IDD304" s="6"/>
      <c r="IDE304" s="6"/>
      <c r="IDF304" s="6"/>
      <c r="IDG304" s="6"/>
      <c r="IDH304" s="6"/>
      <c r="IDI304" s="6"/>
      <c r="IDJ304" s="6"/>
      <c r="IDK304" s="6"/>
      <c r="IDL304" s="6"/>
      <c r="IDM304" s="6"/>
      <c r="IDN304" s="6"/>
      <c r="IDO304" s="6"/>
      <c r="IDP304" s="6"/>
      <c r="IDQ304" s="6"/>
      <c r="IDR304" s="6"/>
      <c r="IDS304" s="6"/>
      <c r="IDT304" s="6"/>
      <c r="IDU304" s="6"/>
      <c r="IDV304" s="6"/>
      <c r="IDW304" s="6"/>
      <c r="IDX304" s="6"/>
      <c r="IDY304" s="6"/>
      <c r="IDZ304" s="6"/>
      <c r="IEA304" s="6"/>
      <c r="IEB304" s="6"/>
      <c r="IEC304" s="6"/>
      <c r="IED304" s="6"/>
      <c r="IEE304" s="6"/>
      <c r="IEF304" s="6"/>
      <c r="IEG304" s="6"/>
      <c r="IEH304" s="6"/>
      <c r="IEI304" s="6"/>
      <c r="IEJ304" s="6"/>
      <c r="IEK304" s="6"/>
      <c r="IEL304" s="6"/>
      <c r="IEM304" s="6"/>
      <c r="IEN304" s="6"/>
      <c r="IEO304" s="6"/>
      <c r="IEP304" s="6"/>
      <c r="IEQ304" s="6"/>
      <c r="IER304" s="6"/>
      <c r="IES304" s="6"/>
      <c r="IET304" s="6"/>
      <c r="IEU304" s="6"/>
      <c r="IEV304" s="6"/>
      <c r="IEW304" s="6"/>
      <c r="IEX304" s="6"/>
      <c r="IEY304" s="6"/>
      <c r="IEZ304" s="6"/>
      <c r="IFA304" s="6"/>
      <c r="IFB304" s="6"/>
      <c r="IFC304" s="6"/>
      <c r="IFD304" s="6"/>
      <c r="IFE304" s="6"/>
      <c r="IFF304" s="6"/>
      <c r="IFG304" s="6"/>
      <c r="IFH304" s="6"/>
      <c r="IFI304" s="6"/>
      <c r="IFJ304" s="6"/>
      <c r="IFK304" s="6"/>
      <c r="IFL304" s="6"/>
      <c r="IFM304" s="6"/>
      <c r="IFN304" s="6"/>
      <c r="IFO304" s="6"/>
      <c r="IFP304" s="6"/>
      <c r="IFQ304" s="6"/>
      <c r="IFR304" s="6"/>
      <c r="IFS304" s="6"/>
      <c r="IFT304" s="6"/>
      <c r="IFU304" s="6"/>
      <c r="IFV304" s="6"/>
      <c r="IFW304" s="6"/>
      <c r="IFX304" s="6"/>
      <c r="IFY304" s="6"/>
      <c r="IFZ304" s="6"/>
      <c r="IGA304" s="6"/>
      <c r="IGB304" s="6"/>
      <c r="IGC304" s="6"/>
      <c r="IGD304" s="6"/>
      <c r="IGE304" s="6"/>
      <c r="IGF304" s="6"/>
      <c r="IGG304" s="6"/>
      <c r="IGH304" s="6"/>
      <c r="IGI304" s="6"/>
      <c r="IGJ304" s="6"/>
      <c r="IGK304" s="6"/>
      <c r="IGL304" s="6"/>
      <c r="IGM304" s="6"/>
      <c r="IGN304" s="6"/>
      <c r="IGO304" s="6"/>
      <c r="IGP304" s="6"/>
      <c r="IGQ304" s="6"/>
      <c r="IGR304" s="6"/>
      <c r="IGS304" s="6"/>
      <c r="IGT304" s="6"/>
      <c r="IGU304" s="6"/>
      <c r="IGV304" s="6"/>
      <c r="IGW304" s="6"/>
      <c r="IGX304" s="6"/>
      <c r="IGY304" s="6"/>
      <c r="IGZ304" s="6"/>
      <c r="IHA304" s="6"/>
      <c r="IHB304" s="6"/>
      <c r="IHC304" s="6"/>
      <c r="IHD304" s="6"/>
      <c r="IHE304" s="6"/>
      <c r="IHF304" s="6"/>
      <c r="IHG304" s="6"/>
      <c r="IHH304" s="6"/>
      <c r="IHI304" s="6"/>
      <c r="IHJ304" s="6"/>
      <c r="IHK304" s="6"/>
      <c r="IHL304" s="6"/>
      <c r="IHM304" s="6"/>
      <c r="IHN304" s="6"/>
      <c r="IHO304" s="6"/>
      <c r="IHP304" s="6"/>
      <c r="IHQ304" s="6"/>
      <c r="IHR304" s="6"/>
      <c r="IHS304" s="6"/>
      <c r="IHT304" s="6"/>
      <c r="IHU304" s="6"/>
      <c r="IHV304" s="6"/>
      <c r="IHW304" s="6"/>
      <c r="IHX304" s="6"/>
      <c r="IHY304" s="6"/>
      <c r="IHZ304" s="6"/>
      <c r="IIA304" s="6"/>
      <c r="IIB304" s="6"/>
      <c r="IIC304" s="6"/>
      <c r="IID304" s="6"/>
      <c r="IIE304" s="6"/>
      <c r="IIF304" s="6"/>
      <c r="IIG304" s="6"/>
      <c r="IIH304" s="6"/>
      <c r="III304" s="6"/>
      <c r="IIJ304" s="6"/>
      <c r="IIK304" s="6"/>
      <c r="IIL304" s="6"/>
      <c r="IIM304" s="6"/>
      <c r="IIN304" s="6"/>
      <c r="IIO304" s="6"/>
      <c r="IIP304" s="6"/>
      <c r="IIQ304" s="6"/>
      <c r="IIR304" s="6"/>
      <c r="IIS304" s="6"/>
      <c r="IIT304" s="6"/>
      <c r="IIU304" s="6"/>
      <c r="IIV304" s="6"/>
      <c r="IIW304" s="6"/>
      <c r="IIX304" s="6"/>
      <c r="IIY304" s="6"/>
      <c r="IIZ304" s="6"/>
      <c r="IJA304" s="6"/>
      <c r="IJB304" s="6"/>
      <c r="IJC304" s="6"/>
      <c r="IJD304" s="6"/>
      <c r="IJE304" s="6"/>
      <c r="IJF304" s="6"/>
      <c r="IJG304" s="6"/>
      <c r="IJH304" s="6"/>
      <c r="IJI304" s="6"/>
      <c r="IJJ304" s="6"/>
      <c r="IJK304" s="6"/>
      <c r="IJL304" s="6"/>
      <c r="IJM304" s="6"/>
      <c r="IJN304" s="6"/>
      <c r="IJO304" s="6"/>
      <c r="IJP304" s="6"/>
      <c r="IJQ304" s="6"/>
      <c r="IJR304" s="6"/>
      <c r="IJS304" s="6"/>
      <c r="IJT304" s="6"/>
      <c r="IJU304" s="6"/>
      <c r="IJV304" s="6"/>
      <c r="IJW304" s="6"/>
      <c r="IJX304" s="6"/>
      <c r="IJY304" s="6"/>
      <c r="IJZ304" s="6"/>
      <c r="IKA304" s="6"/>
      <c r="IKB304" s="6"/>
      <c r="IKC304" s="6"/>
      <c r="IKD304" s="6"/>
      <c r="IKE304" s="6"/>
      <c r="IKF304" s="6"/>
      <c r="IKG304" s="6"/>
      <c r="IKH304" s="6"/>
      <c r="IKI304" s="6"/>
      <c r="IKJ304" s="6"/>
      <c r="IKK304" s="6"/>
      <c r="IKL304" s="6"/>
      <c r="IKM304" s="6"/>
      <c r="IKN304" s="6"/>
      <c r="IKO304" s="6"/>
      <c r="IKP304" s="6"/>
      <c r="IKQ304" s="6"/>
      <c r="IKR304" s="6"/>
      <c r="IKS304" s="6"/>
      <c r="IKT304" s="6"/>
      <c r="IKU304" s="6"/>
      <c r="IKV304" s="6"/>
      <c r="IKW304" s="6"/>
      <c r="IKX304" s="6"/>
      <c r="IKY304" s="6"/>
      <c r="IKZ304" s="6"/>
      <c r="ILA304" s="6"/>
      <c r="ILB304" s="6"/>
      <c r="ILC304" s="6"/>
      <c r="ILD304" s="6"/>
      <c r="ILE304" s="6"/>
      <c r="ILF304" s="6"/>
      <c r="ILG304" s="6"/>
      <c r="ILH304" s="6"/>
      <c r="ILI304" s="6"/>
      <c r="ILJ304" s="6"/>
      <c r="ILK304" s="6"/>
      <c r="ILL304" s="6"/>
      <c r="ILM304" s="6"/>
      <c r="ILN304" s="6"/>
      <c r="ILO304" s="6"/>
      <c r="ILP304" s="6"/>
      <c r="ILQ304" s="6"/>
      <c r="ILR304" s="6"/>
      <c r="ILS304" s="6"/>
      <c r="ILT304" s="6"/>
      <c r="ILU304" s="6"/>
      <c r="ILV304" s="6"/>
      <c r="ILW304" s="6"/>
      <c r="ILX304" s="6"/>
      <c r="ILY304" s="6"/>
      <c r="ILZ304" s="6"/>
      <c r="IMA304" s="6"/>
      <c r="IMB304" s="6"/>
      <c r="IMC304" s="6"/>
      <c r="IMD304" s="6"/>
      <c r="IME304" s="6"/>
      <c r="IMF304" s="6"/>
      <c r="IMG304" s="6"/>
      <c r="IMH304" s="6"/>
      <c r="IMI304" s="6"/>
      <c r="IMJ304" s="6"/>
      <c r="IMK304" s="6"/>
      <c r="IML304" s="6"/>
      <c r="IMM304" s="6"/>
      <c r="IMN304" s="6"/>
      <c r="IMO304" s="6"/>
      <c r="IMP304" s="6"/>
      <c r="IMQ304" s="6"/>
      <c r="IMR304" s="6"/>
      <c r="IMS304" s="6"/>
      <c r="IMT304" s="6"/>
      <c r="IMU304" s="6"/>
      <c r="IMV304" s="6"/>
      <c r="IMW304" s="6"/>
      <c r="IMX304" s="6"/>
      <c r="IMY304" s="6"/>
      <c r="IMZ304" s="6"/>
      <c r="INA304" s="6"/>
      <c r="INB304" s="6"/>
      <c r="INC304" s="6"/>
      <c r="IND304" s="6"/>
      <c r="INE304" s="6"/>
      <c r="INF304" s="6"/>
      <c r="ING304" s="6"/>
      <c r="INH304" s="6"/>
      <c r="INI304" s="6"/>
      <c r="INJ304" s="6"/>
      <c r="INK304" s="6"/>
      <c r="INL304" s="6"/>
      <c r="INM304" s="6"/>
      <c r="INN304" s="6"/>
      <c r="INO304" s="6"/>
      <c r="INP304" s="6"/>
      <c r="INQ304" s="6"/>
      <c r="INR304" s="6"/>
      <c r="INS304" s="6"/>
      <c r="INT304" s="6"/>
      <c r="INU304" s="6"/>
      <c r="INV304" s="6"/>
      <c r="INW304" s="6"/>
      <c r="INX304" s="6"/>
      <c r="INY304" s="6"/>
      <c r="INZ304" s="6"/>
      <c r="IOA304" s="6"/>
      <c r="IOB304" s="6"/>
      <c r="IOC304" s="6"/>
      <c r="IOD304" s="6"/>
      <c r="IOE304" s="6"/>
      <c r="IOF304" s="6"/>
      <c r="IOG304" s="6"/>
      <c r="IOH304" s="6"/>
      <c r="IOI304" s="6"/>
      <c r="IOJ304" s="6"/>
      <c r="IOK304" s="6"/>
      <c r="IOL304" s="6"/>
      <c r="IOM304" s="6"/>
      <c r="ION304" s="6"/>
      <c r="IOO304" s="6"/>
      <c r="IOP304" s="6"/>
      <c r="IOQ304" s="6"/>
      <c r="IOR304" s="6"/>
      <c r="IOS304" s="6"/>
      <c r="IOT304" s="6"/>
      <c r="IOU304" s="6"/>
      <c r="IOV304" s="6"/>
      <c r="IOW304" s="6"/>
      <c r="IOX304" s="6"/>
      <c r="IOY304" s="6"/>
      <c r="IOZ304" s="6"/>
      <c r="IPA304" s="6"/>
      <c r="IPB304" s="6"/>
      <c r="IPC304" s="6"/>
      <c r="IPD304" s="6"/>
      <c r="IPE304" s="6"/>
      <c r="IPF304" s="6"/>
      <c r="IPG304" s="6"/>
      <c r="IPH304" s="6"/>
      <c r="IPI304" s="6"/>
      <c r="IPJ304" s="6"/>
      <c r="IPK304" s="6"/>
      <c r="IPL304" s="6"/>
      <c r="IPM304" s="6"/>
      <c r="IPN304" s="6"/>
      <c r="IPO304" s="6"/>
      <c r="IPP304" s="6"/>
      <c r="IPQ304" s="6"/>
      <c r="IPR304" s="6"/>
      <c r="IPS304" s="6"/>
      <c r="IPT304" s="6"/>
      <c r="IPU304" s="6"/>
      <c r="IPV304" s="6"/>
      <c r="IPW304" s="6"/>
      <c r="IPX304" s="6"/>
      <c r="IPY304" s="6"/>
      <c r="IPZ304" s="6"/>
      <c r="IQA304" s="6"/>
      <c r="IQB304" s="6"/>
      <c r="IQC304" s="6"/>
      <c r="IQD304" s="6"/>
      <c r="IQE304" s="6"/>
      <c r="IQF304" s="6"/>
      <c r="IQG304" s="6"/>
      <c r="IQH304" s="6"/>
      <c r="IQI304" s="6"/>
      <c r="IQJ304" s="6"/>
      <c r="IQK304" s="6"/>
      <c r="IQL304" s="6"/>
      <c r="IQM304" s="6"/>
      <c r="IQN304" s="6"/>
      <c r="IQO304" s="6"/>
      <c r="IQP304" s="6"/>
      <c r="IQQ304" s="6"/>
      <c r="IQR304" s="6"/>
      <c r="IQS304" s="6"/>
      <c r="IQT304" s="6"/>
      <c r="IQU304" s="6"/>
      <c r="IQV304" s="6"/>
      <c r="IQW304" s="6"/>
      <c r="IQX304" s="6"/>
      <c r="IQY304" s="6"/>
      <c r="IQZ304" s="6"/>
      <c r="IRA304" s="6"/>
      <c r="IRB304" s="6"/>
      <c r="IRC304" s="6"/>
      <c r="IRD304" s="6"/>
      <c r="IRE304" s="6"/>
      <c r="IRF304" s="6"/>
      <c r="IRG304" s="6"/>
      <c r="IRH304" s="6"/>
      <c r="IRI304" s="6"/>
      <c r="IRJ304" s="6"/>
      <c r="IRK304" s="6"/>
      <c r="IRL304" s="6"/>
      <c r="IRM304" s="6"/>
      <c r="IRN304" s="6"/>
      <c r="IRO304" s="6"/>
      <c r="IRP304" s="6"/>
      <c r="IRQ304" s="6"/>
      <c r="IRR304" s="6"/>
      <c r="IRS304" s="6"/>
      <c r="IRT304" s="6"/>
      <c r="IRU304" s="6"/>
      <c r="IRV304" s="6"/>
      <c r="IRW304" s="6"/>
      <c r="IRX304" s="6"/>
      <c r="IRY304" s="6"/>
      <c r="IRZ304" s="6"/>
      <c r="ISA304" s="6"/>
      <c r="ISB304" s="6"/>
      <c r="ISC304" s="6"/>
      <c r="ISD304" s="6"/>
      <c r="ISE304" s="6"/>
      <c r="ISF304" s="6"/>
      <c r="ISG304" s="6"/>
      <c r="ISH304" s="6"/>
      <c r="ISI304" s="6"/>
      <c r="ISJ304" s="6"/>
      <c r="ISK304" s="6"/>
      <c r="ISL304" s="6"/>
      <c r="ISM304" s="6"/>
      <c r="ISN304" s="6"/>
      <c r="ISO304" s="6"/>
      <c r="ISP304" s="6"/>
      <c r="ISQ304" s="6"/>
      <c r="ISR304" s="6"/>
      <c r="ISS304" s="6"/>
      <c r="IST304" s="6"/>
      <c r="ISU304" s="6"/>
      <c r="ISV304" s="6"/>
      <c r="ISW304" s="6"/>
      <c r="ISX304" s="6"/>
      <c r="ISY304" s="6"/>
      <c r="ISZ304" s="6"/>
      <c r="ITA304" s="6"/>
      <c r="ITB304" s="6"/>
      <c r="ITC304" s="6"/>
      <c r="ITD304" s="6"/>
      <c r="ITE304" s="6"/>
      <c r="ITF304" s="6"/>
      <c r="ITG304" s="6"/>
      <c r="ITH304" s="6"/>
      <c r="ITI304" s="6"/>
      <c r="ITJ304" s="6"/>
      <c r="ITK304" s="6"/>
      <c r="ITL304" s="6"/>
      <c r="ITM304" s="6"/>
      <c r="ITN304" s="6"/>
      <c r="ITO304" s="6"/>
      <c r="ITP304" s="6"/>
      <c r="ITQ304" s="6"/>
      <c r="ITR304" s="6"/>
      <c r="ITS304" s="6"/>
      <c r="ITT304" s="6"/>
      <c r="ITU304" s="6"/>
      <c r="ITV304" s="6"/>
      <c r="ITW304" s="6"/>
      <c r="ITX304" s="6"/>
      <c r="ITY304" s="6"/>
      <c r="ITZ304" s="6"/>
      <c r="IUA304" s="6"/>
      <c r="IUB304" s="6"/>
      <c r="IUC304" s="6"/>
      <c r="IUD304" s="6"/>
      <c r="IUE304" s="6"/>
      <c r="IUF304" s="6"/>
      <c r="IUG304" s="6"/>
      <c r="IUH304" s="6"/>
      <c r="IUI304" s="6"/>
      <c r="IUJ304" s="6"/>
      <c r="IUK304" s="6"/>
      <c r="IUL304" s="6"/>
      <c r="IUM304" s="6"/>
      <c r="IUN304" s="6"/>
      <c r="IUO304" s="6"/>
      <c r="IUP304" s="6"/>
      <c r="IUQ304" s="6"/>
      <c r="IUR304" s="6"/>
      <c r="IUS304" s="6"/>
      <c r="IUT304" s="6"/>
      <c r="IUU304" s="6"/>
      <c r="IUV304" s="6"/>
      <c r="IUW304" s="6"/>
      <c r="IUX304" s="6"/>
      <c r="IUY304" s="6"/>
      <c r="IUZ304" s="6"/>
      <c r="IVA304" s="6"/>
      <c r="IVB304" s="6"/>
      <c r="IVC304" s="6"/>
      <c r="IVD304" s="6"/>
      <c r="IVE304" s="6"/>
      <c r="IVF304" s="6"/>
      <c r="IVG304" s="6"/>
      <c r="IVH304" s="6"/>
      <c r="IVI304" s="6"/>
      <c r="IVJ304" s="6"/>
      <c r="IVK304" s="6"/>
      <c r="IVL304" s="6"/>
      <c r="IVM304" s="6"/>
      <c r="IVN304" s="6"/>
      <c r="IVO304" s="6"/>
      <c r="IVP304" s="6"/>
      <c r="IVQ304" s="6"/>
      <c r="IVR304" s="6"/>
      <c r="IVS304" s="6"/>
      <c r="IVT304" s="6"/>
      <c r="IVU304" s="6"/>
      <c r="IVV304" s="6"/>
      <c r="IVW304" s="6"/>
      <c r="IVX304" s="6"/>
      <c r="IVY304" s="6"/>
      <c r="IVZ304" s="6"/>
      <c r="IWA304" s="6"/>
      <c r="IWB304" s="6"/>
      <c r="IWC304" s="6"/>
      <c r="IWD304" s="6"/>
      <c r="IWE304" s="6"/>
      <c r="IWF304" s="6"/>
      <c r="IWG304" s="6"/>
      <c r="IWH304" s="6"/>
      <c r="IWI304" s="6"/>
      <c r="IWJ304" s="6"/>
      <c r="IWK304" s="6"/>
      <c r="IWL304" s="6"/>
      <c r="IWM304" s="6"/>
      <c r="IWN304" s="6"/>
      <c r="IWO304" s="6"/>
      <c r="IWP304" s="6"/>
      <c r="IWQ304" s="6"/>
      <c r="IWR304" s="6"/>
      <c r="IWS304" s="6"/>
      <c r="IWT304" s="6"/>
      <c r="IWU304" s="6"/>
      <c r="IWV304" s="6"/>
      <c r="IWW304" s="6"/>
      <c r="IWX304" s="6"/>
      <c r="IWY304" s="6"/>
      <c r="IWZ304" s="6"/>
      <c r="IXA304" s="6"/>
      <c r="IXB304" s="6"/>
      <c r="IXC304" s="6"/>
      <c r="IXD304" s="6"/>
      <c r="IXE304" s="6"/>
      <c r="IXF304" s="6"/>
      <c r="IXG304" s="6"/>
      <c r="IXH304" s="6"/>
      <c r="IXI304" s="6"/>
      <c r="IXJ304" s="6"/>
      <c r="IXK304" s="6"/>
      <c r="IXL304" s="6"/>
      <c r="IXM304" s="6"/>
      <c r="IXN304" s="6"/>
      <c r="IXO304" s="6"/>
      <c r="IXP304" s="6"/>
      <c r="IXQ304" s="6"/>
      <c r="IXR304" s="6"/>
      <c r="IXS304" s="6"/>
      <c r="IXT304" s="6"/>
      <c r="IXU304" s="6"/>
      <c r="IXV304" s="6"/>
      <c r="IXW304" s="6"/>
      <c r="IXX304" s="6"/>
      <c r="IXY304" s="6"/>
      <c r="IXZ304" s="6"/>
      <c r="IYA304" s="6"/>
      <c r="IYB304" s="6"/>
      <c r="IYC304" s="6"/>
      <c r="IYD304" s="6"/>
      <c r="IYE304" s="6"/>
      <c r="IYF304" s="6"/>
      <c r="IYG304" s="6"/>
      <c r="IYH304" s="6"/>
      <c r="IYI304" s="6"/>
      <c r="IYJ304" s="6"/>
      <c r="IYK304" s="6"/>
      <c r="IYL304" s="6"/>
      <c r="IYM304" s="6"/>
      <c r="IYN304" s="6"/>
      <c r="IYO304" s="6"/>
      <c r="IYP304" s="6"/>
      <c r="IYQ304" s="6"/>
      <c r="IYR304" s="6"/>
      <c r="IYS304" s="6"/>
      <c r="IYT304" s="6"/>
      <c r="IYU304" s="6"/>
      <c r="IYV304" s="6"/>
      <c r="IYW304" s="6"/>
      <c r="IYX304" s="6"/>
      <c r="IYY304" s="6"/>
      <c r="IYZ304" s="6"/>
      <c r="IZA304" s="6"/>
      <c r="IZB304" s="6"/>
      <c r="IZC304" s="6"/>
      <c r="IZD304" s="6"/>
      <c r="IZE304" s="6"/>
      <c r="IZF304" s="6"/>
      <c r="IZG304" s="6"/>
      <c r="IZH304" s="6"/>
      <c r="IZI304" s="6"/>
      <c r="IZJ304" s="6"/>
      <c r="IZK304" s="6"/>
      <c r="IZL304" s="6"/>
      <c r="IZM304" s="6"/>
      <c r="IZN304" s="6"/>
      <c r="IZO304" s="6"/>
      <c r="IZP304" s="6"/>
      <c r="IZQ304" s="6"/>
      <c r="IZR304" s="6"/>
      <c r="IZS304" s="6"/>
      <c r="IZT304" s="6"/>
      <c r="IZU304" s="6"/>
      <c r="IZV304" s="6"/>
      <c r="IZW304" s="6"/>
      <c r="IZX304" s="6"/>
      <c r="IZY304" s="6"/>
      <c r="IZZ304" s="6"/>
      <c r="JAA304" s="6"/>
      <c r="JAB304" s="6"/>
      <c r="JAC304" s="6"/>
      <c r="JAD304" s="6"/>
      <c r="JAE304" s="6"/>
      <c r="JAF304" s="6"/>
      <c r="JAG304" s="6"/>
      <c r="JAH304" s="6"/>
      <c r="JAI304" s="6"/>
      <c r="JAJ304" s="6"/>
      <c r="JAK304" s="6"/>
      <c r="JAL304" s="6"/>
      <c r="JAM304" s="6"/>
      <c r="JAN304" s="6"/>
      <c r="JAO304" s="6"/>
      <c r="JAP304" s="6"/>
      <c r="JAQ304" s="6"/>
      <c r="JAR304" s="6"/>
      <c r="JAS304" s="6"/>
      <c r="JAT304" s="6"/>
      <c r="JAU304" s="6"/>
      <c r="JAV304" s="6"/>
      <c r="JAW304" s="6"/>
      <c r="JAX304" s="6"/>
      <c r="JAY304" s="6"/>
      <c r="JAZ304" s="6"/>
      <c r="JBA304" s="6"/>
      <c r="JBB304" s="6"/>
      <c r="JBC304" s="6"/>
      <c r="JBD304" s="6"/>
      <c r="JBE304" s="6"/>
      <c r="JBF304" s="6"/>
      <c r="JBG304" s="6"/>
      <c r="JBH304" s="6"/>
      <c r="JBI304" s="6"/>
      <c r="JBJ304" s="6"/>
      <c r="JBK304" s="6"/>
      <c r="JBL304" s="6"/>
      <c r="JBM304" s="6"/>
      <c r="JBN304" s="6"/>
      <c r="JBO304" s="6"/>
      <c r="JBP304" s="6"/>
      <c r="JBQ304" s="6"/>
      <c r="JBR304" s="6"/>
      <c r="JBS304" s="6"/>
      <c r="JBT304" s="6"/>
      <c r="JBU304" s="6"/>
      <c r="JBV304" s="6"/>
      <c r="JBW304" s="6"/>
      <c r="JBX304" s="6"/>
      <c r="JBY304" s="6"/>
      <c r="JBZ304" s="6"/>
      <c r="JCA304" s="6"/>
      <c r="JCB304" s="6"/>
      <c r="JCC304" s="6"/>
      <c r="JCD304" s="6"/>
      <c r="JCE304" s="6"/>
      <c r="JCF304" s="6"/>
      <c r="JCG304" s="6"/>
      <c r="JCH304" s="6"/>
      <c r="JCI304" s="6"/>
      <c r="JCJ304" s="6"/>
      <c r="JCK304" s="6"/>
      <c r="JCL304" s="6"/>
      <c r="JCM304" s="6"/>
      <c r="JCN304" s="6"/>
      <c r="JCO304" s="6"/>
      <c r="JCP304" s="6"/>
      <c r="JCQ304" s="6"/>
      <c r="JCR304" s="6"/>
      <c r="JCS304" s="6"/>
      <c r="JCT304" s="6"/>
      <c r="JCU304" s="6"/>
      <c r="JCV304" s="6"/>
      <c r="JCW304" s="6"/>
      <c r="JCX304" s="6"/>
      <c r="JCY304" s="6"/>
      <c r="JCZ304" s="6"/>
      <c r="JDA304" s="6"/>
      <c r="JDB304" s="6"/>
      <c r="JDC304" s="6"/>
      <c r="JDD304" s="6"/>
      <c r="JDE304" s="6"/>
      <c r="JDF304" s="6"/>
      <c r="JDG304" s="6"/>
      <c r="JDH304" s="6"/>
      <c r="JDI304" s="6"/>
      <c r="JDJ304" s="6"/>
      <c r="JDK304" s="6"/>
      <c r="JDL304" s="6"/>
      <c r="JDM304" s="6"/>
      <c r="JDN304" s="6"/>
      <c r="JDO304" s="6"/>
      <c r="JDP304" s="6"/>
      <c r="JDQ304" s="6"/>
      <c r="JDR304" s="6"/>
      <c r="JDS304" s="6"/>
      <c r="JDT304" s="6"/>
      <c r="JDU304" s="6"/>
      <c r="JDV304" s="6"/>
      <c r="JDW304" s="6"/>
      <c r="JDX304" s="6"/>
      <c r="JDY304" s="6"/>
      <c r="JDZ304" s="6"/>
      <c r="JEA304" s="6"/>
      <c r="JEB304" s="6"/>
      <c r="JEC304" s="6"/>
      <c r="JED304" s="6"/>
      <c r="JEE304" s="6"/>
      <c r="JEF304" s="6"/>
      <c r="JEG304" s="6"/>
      <c r="JEH304" s="6"/>
      <c r="JEI304" s="6"/>
      <c r="JEJ304" s="6"/>
      <c r="JEK304" s="6"/>
      <c r="JEL304" s="6"/>
      <c r="JEM304" s="6"/>
      <c r="JEN304" s="6"/>
      <c r="JEO304" s="6"/>
      <c r="JEP304" s="6"/>
      <c r="JEQ304" s="6"/>
      <c r="JER304" s="6"/>
      <c r="JES304" s="6"/>
      <c r="JET304" s="6"/>
      <c r="JEU304" s="6"/>
      <c r="JEV304" s="6"/>
      <c r="JEW304" s="6"/>
      <c r="JEX304" s="6"/>
      <c r="JEY304" s="6"/>
      <c r="JEZ304" s="6"/>
      <c r="JFA304" s="6"/>
      <c r="JFB304" s="6"/>
      <c r="JFC304" s="6"/>
      <c r="JFD304" s="6"/>
      <c r="JFE304" s="6"/>
      <c r="JFF304" s="6"/>
      <c r="JFG304" s="6"/>
      <c r="JFH304" s="6"/>
      <c r="JFI304" s="6"/>
      <c r="JFJ304" s="6"/>
      <c r="JFK304" s="6"/>
      <c r="JFL304" s="6"/>
      <c r="JFM304" s="6"/>
      <c r="JFN304" s="6"/>
      <c r="JFO304" s="6"/>
      <c r="JFP304" s="6"/>
      <c r="JFQ304" s="6"/>
      <c r="JFR304" s="6"/>
      <c r="JFS304" s="6"/>
      <c r="JFT304" s="6"/>
      <c r="JFU304" s="6"/>
      <c r="JFV304" s="6"/>
      <c r="JFW304" s="6"/>
      <c r="JFX304" s="6"/>
      <c r="JFY304" s="6"/>
      <c r="JFZ304" s="6"/>
      <c r="JGA304" s="6"/>
      <c r="JGB304" s="6"/>
      <c r="JGC304" s="6"/>
      <c r="JGD304" s="6"/>
      <c r="JGE304" s="6"/>
      <c r="JGF304" s="6"/>
      <c r="JGG304" s="6"/>
      <c r="JGH304" s="6"/>
      <c r="JGI304" s="6"/>
      <c r="JGJ304" s="6"/>
      <c r="JGK304" s="6"/>
      <c r="JGL304" s="6"/>
      <c r="JGM304" s="6"/>
      <c r="JGN304" s="6"/>
      <c r="JGO304" s="6"/>
      <c r="JGP304" s="6"/>
      <c r="JGQ304" s="6"/>
      <c r="JGR304" s="6"/>
      <c r="JGS304" s="6"/>
      <c r="JGT304" s="6"/>
      <c r="JGU304" s="6"/>
      <c r="JGV304" s="6"/>
      <c r="JGW304" s="6"/>
      <c r="JGX304" s="6"/>
      <c r="JGY304" s="6"/>
      <c r="JGZ304" s="6"/>
      <c r="JHA304" s="6"/>
      <c r="JHB304" s="6"/>
      <c r="JHC304" s="6"/>
      <c r="JHD304" s="6"/>
      <c r="JHE304" s="6"/>
      <c r="JHF304" s="6"/>
      <c r="JHG304" s="6"/>
      <c r="JHH304" s="6"/>
      <c r="JHI304" s="6"/>
      <c r="JHJ304" s="6"/>
      <c r="JHK304" s="6"/>
      <c r="JHL304" s="6"/>
      <c r="JHM304" s="6"/>
      <c r="JHN304" s="6"/>
      <c r="JHO304" s="6"/>
      <c r="JHP304" s="6"/>
      <c r="JHQ304" s="6"/>
      <c r="JHR304" s="6"/>
      <c r="JHS304" s="6"/>
      <c r="JHT304" s="6"/>
      <c r="JHU304" s="6"/>
      <c r="JHV304" s="6"/>
      <c r="JHW304" s="6"/>
      <c r="JHX304" s="6"/>
      <c r="JHY304" s="6"/>
      <c r="JHZ304" s="6"/>
      <c r="JIA304" s="6"/>
      <c r="JIB304" s="6"/>
      <c r="JIC304" s="6"/>
      <c r="JID304" s="6"/>
      <c r="JIE304" s="6"/>
      <c r="JIF304" s="6"/>
      <c r="JIG304" s="6"/>
      <c r="JIH304" s="6"/>
      <c r="JII304" s="6"/>
      <c r="JIJ304" s="6"/>
      <c r="JIK304" s="6"/>
      <c r="JIL304" s="6"/>
      <c r="JIM304" s="6"/>
      <c r="JIN304" s="6"/>
      <c r="JIO304" s="6"/>
      <c r="JIP304" s="6"/>
      <c r="JIQ304" s="6"/>
      <c r="JIR304" s="6"/>
      <c r="JIS304" s="6"/>
      <c r="JIT304" s="6"/>
      <c r="JIU304" s="6"/>
      <c r="JIV304" s="6"/>
      <c r="JIW304" s="6"/>
      <c r="JIX304" s="6"/>
      <c r="JIY304" s="6"/>
      <c r="JIZ304" s="6"/>
      <c r="JJA304" s="6"/>
      <c r="JJB304" s="6"/>
      <c r="JJC304" s="6"/>
      <c r="JJD304" s="6"/>
      <c r="JJE304" s="6"/>
      <c r="JJF304" s="6"/>
      <c r="JJG304" s="6"/>
      <c r="JJH304" s="6"/>
      <c r="JJI304" s="6"/>
      <c r="JJJ304" s="6"/>
      <c r="JJK304" s="6"/>
      <c r="JJL304" s="6"/>
      <c r="JJM304" s="6"/>
      <c r="JJN304" s="6"/>
      <c r="JJO304" s="6"/>
      <c r="JJP304" s="6"/>
      <c r="JJQ304" s="6"/>
      <c r="JJR304" s="6"/>
      <c r="JJS304" s="6"/>
      <c r="JJT304" s="6"/>
      <c r="JJU304" s="6"/>
      <c r="JJV304" s="6"/>
      <c r="JJW304" s="6"/>
      <c r="JJX304" s="6"/>
      <c r="JJY304" s="6"/>
      <c r="JJZ304" s="6"/>
      <c r="JKA304" s="6"/>
      <c r="JKB304" s="6"/>
      <c r="JKC304" s="6"/>
      <c r="JKD304" s="6"/>
      <c r="JKE304" s="6"/>
      <c r="JKF304" s="6"/>
      <c r="JKG304" s="6"/>
      <c r="JKH304" s="6"/>
      <c r="JKI304" s="6"/>
      <c r="JKJ304" s="6"/>
      <c r="JKK304" s="6"/>
      <c r="JKL304" s="6"/>
      <c r="JKM304" s="6"/>
      <c r="JKN304" s="6"/>
      <c r="JKO304" s="6"/>
      <c r="JKP304" s="6"/>
      <c r="JKQ304" s="6"/>
      <c r="JKR304" s="6"/>
      <c r="JKS304" s="6"/>
      <c r="JKT304" s="6"/>
      <c r="JKU304" s="6"/>
      <c r="JKV304" s="6"/>
      <c r="JKW304" s="6"/>
      <c r="JKX304" s="6"/>
      <c r="JKY304" s="6"/>
      <c r="JKZ304" s="6"/>
      <c r="JLA304" s="6"/>
      <c r="JLB304" s="6"/>
      <c r="JLC304" s="6"/>
      <c r="JLD304" s="6"/>
      <c r="JLE304" s="6"/>
      <c r="JLF304" s="6"/>
      <c r="JLG304" s="6"/>
      <c r="JLH304" s="6"/>
      <c r="JLI304" s="6"/>
      <c r="JLJ304" s="6"/>
      <c r="JLK304" s="6"/>
      <c r="JLL304" s="6"/>
      <c r="JLM304" s="6"/>
      <c r="JLN304" s="6"/>
      <c r="JLO304" s="6"/>
      <c r="JLP304" s="6"/>
      <c r="JLQ304" s="6"/>
      <c r="JLR304" s="6"/>
      <c r="JLS304" s="6"/>
      <c r="JLT304" s="6"/>
      <c r="JLU304" s="6"/>
      <c r="JLV304" s="6"/>
      <c r="JLW304" s="6"/>
      <c r="JLX304" s="6"/>
      <c r="JLY304" s="6"/>
      <c r="JLZ304" s="6"/>
      <c r="JMA304" s="6"/>
      <c r="JMB304" s="6"/>
      <c r="JMC304" s="6"/>
      <c r="JMD304" s="6"/>
      <c r="JME304" s="6"/>
      <c r="JMF304" s="6"/>
      <c r="JMG304" s="6"/>
      <c r="JMH304" s="6"/>
      <c r="JMI304" s="6"/>
      <c r="JMJ304" s="6"/>
      <c r="JMK304" s="6"/>
      <c r="JML304" s="6"/>
      <c r="JMM304" s="6"/>
      <c r="JMN304" s="6"/>
      <c r="JMO304" s="6"/>
      <c r="JMP304" s="6"/>
      <c r="JMQ304" s="6"/>
      <c r="JMR304" s="6"/>
      <c r="JMS304" s="6"/>
      <c r="JMT304" s="6"/>
      <c r="JMU304" s="6"/>
      <c r="JMV304" s="6"/>
      <c r="JMW304" s="6"/>
      <c r="JMX304" s="6"/>
      <c r="JMY304" s="6"/>
      <c r="JMZ304" s="6"/>
      <c r="JNA304" s="6"/>
      <c r="JNB304" s="6"/>
      <c r="JNC304" s="6"/>
      <c r="JND304" s="6"/>
      <c r="JNE304" s="6"/>
      <c r="JNF304" s="6"/>
      <c r="JNG304" s="6"/>
      <c r="JNH304" s="6"/>
      <c r="JNI304" s="6"/>
      <c r="JNJ304" s="6"/>
      <c r="JNK304" s="6"/>
      <c r="JNL304" s="6"/>
      <c r="JNM304" s="6"/>
      <c r="JNN304" s="6"/>
      <c r="JNO304" s="6"/>
      <c r="JNP304" s="6"/>
      <c r="JNQ304" s="6"/>
      <c r="JNR304" s="6"/>
      <c r="JNS304" s="6"/>
      <c r="JNT304" s="6"/>
      <c r="JNU304" s="6"/>
      <c r="JNV304" s="6"/>
      <c r="JNW304" s="6"/>
      <c r="JNX304" s="6"/>
      <c r="JNY304" s="6"/>
      <c r="JNZ304" s="6"/>
      <c r="JOA304" s="6"/>
      <c r="JOB304" s="6"/>
      <c r="JOC304" s="6"/>
      <c r="JOD304" s="6"/>
      <c r="JOE304" s="6"/>
      <c r="JOF304" s="6"/>
      <c r="JOG304" s="6"/>
      <c r="JOH304" s="6"/>
      <c r="JOI304" s="6"/>
      <c r="JOJ304" s="6"/>
      <c r="JOK304" s="6"/>
      <c r="JOL304" s="6"/>
      <c r="JOM304" s="6"/>
      <c r="JON304" s="6"/>
      <c r="JOO304" s="6"/>
      <c r="JOP304" s="6"/>
      <c r="JOQ304" s="6"/>
      <c r="JOR304" s="6"/>
      <c r="JOS304" s="6"/>
      <c r="JOT304" s="6"/>
      <c r="JOU304" s="6"/>
      <c r="JOV304" s="6"/>
      <c r="JOW304" s="6"/>
      <c r="JOX304" s="6"/>
      <c r="JOY304" s="6"/>
      <c r="JOZ304" s="6"/>
      <c r="JPA304" s="6"/>
      <c r="JPB304" s="6"/>
      <c r="JPC304" s="6"/>
      <c r="JPD304" s="6"/>
      <c r="JPE304" s="6"/>
      <c r="JPF304" s="6"/>
      <c r="JPG304" s="6"/>
      <c r="JPH304" s="6"/>
      <c r="JPI304" s="6"/>
      <c r="JPJ304" s="6"/>
      <c r="JPK304" s="6"/>
      <c r="JPL304" s="6"/>
      <c r="JPM304" s="6"/>
      <c r="JPN304" s="6"/>
      <c r="JPO304" s="6"/>
      <c r="JPP304" s="6"/>
      <c r="JPQ304" s="6"/>
      <c r="JPR304" s="6"/>
      <c r="JPS304" s="6"/>
      <c r="JPT304" s="6"/>
      <c r="JPU304" s="6"/>
      <c r="JPV304" s="6"/>
      <c r="JPW304" s="6"/>
      <c r="JPX304" s="6"/>
      <c r="JPY304" s="6"/>
      <c r="JPZ304" s="6"/>
      <c r="JQA304" s="6"/>
      <c r="JQB304" s="6"/>
      <c r="JQC304" s="6"/>
      <c r="JQD304" s="6"/>
      <c r="JQE304" s="6"/>
      <c r="JQF304" s="6"/>
      <c r="JQG304" s="6"/>
      <c r="JQH304" s="6"/>
      <c r="JQI304" s="6"/>
      <c r="JQJ304" s="6"/>
      <c r="JQK304" s="6"/>
      <c r="JQL304" s="6"/>
      <c r="JQM304" s="6"/>
      <c r="JQN304" s="6"/>
      <c r="JQO304" s="6"/>
      <c r="JQP304" s="6"/>
      <c r="JQQ304" s="6"/>
      <c r="JQR304" s="6"/>
      <c r="JQS304" s="6"/>
      <c r="JQT304" s="6"/>
      <c r="JQU304" s="6"/>
      <c r="JQV304" s="6"/>
      <c r="JQW304" s="6"/>
      <c r="JQX304" s="6"/>
      <c r="JQY304" s="6"/>
      <c r="JQZ304" s="6"/>
      <c r="JRA304" s="6"/>
      <c r="JRB304" s="6"/>
      <c r="JRC304" s="6"/>
      <c r="JRD304" s="6"/>
      <c r="JRE304" s="6"/>
      <c r="JRF304" s="6"/>
      <c r="JRG304" s="6"/>
      <c r="JRH304" s="6"/>
      <c r="JRI304" s="6"/>
      <c r="JRJ304" s="6"/>
      <c r="JRK304" s="6"/>
      <c r="JRL304" s="6"/>
      <c r="JRM304" s="6"/>
      <c r="JRN304" s="6"/>
      <c r="JRO304" s="6"/>
      <c r="JRP304" s="6"/>
      <c r="JRQ304" s="6"/>
      <c r="JRR304" s="6"/>
      <c r="JRS304" s="6"/>
      <c r="JRT304" s="6"/>
      <c r="JRU304" s="6"/>
      <c r="JRV304" s="6"/>
      <c r="JRW304" s="6"/>
      <c r="JRX304" s="6"/>
      <c r="JRY304" s="6"/>
      <c r="JRZ304" s="6"/>
      <c r="JSA304" s="6"/>
      <c r="JSB304" s="6"/>
      <c r="JSC304" s="6"/>
      <c r="JSD304" s="6"/>
      <c r="JSE304" s="6"/>
      <c r="JSF304" s="6"/>
      <c r="JSG304" s="6"/>
      <c r="JSH304" s="6"/>
      <c r="JSI304" s="6"/>
      <c r="JSJ304" s="6"/>
      <c r="JSK304" s="6"/>
      <c r="JSL304" s="6"/>
      <c r="JSM304" s="6"/>
      <c r="JSN304" s="6"/>
      <c r="JSO304" s="6"/>
      <c r="JSP304" s="6"/>
      <c r="JSQ304" s="6"/>
      <c r="JSR304" s="6"/>
      <c r="JSS304" s="6"/>
      <c r="JST304" s="6"/>
      <c r="JSU304" s="6"/>
      <c r="JSV304" s="6"/>
      <c r="JSW304" s="6"/>
      <c r="JSX304" s="6"/>
      <c r="JSY304" s="6"/>
      <c r="JSZ304" s="6"/>
      <c r="JTA304" s="6"/>
      <c r="JTB304" s="6"/>
      <c r="JTC304" s="6"/>
      <c r="JTD304" s="6"/>
      <c r="JTE304" s="6"/>
      <c r="JTF304" s="6"/>
      <c r="JTG304" s="6"/>
      <c r="JTH304" s="6"/>
      <c r="JTI304" s="6"/>
      <c r="JTJ304" s="6"/>
      <c r="JTK304" s="6"/>
      <c r="JTL304" s="6"/>
      <c r="JTM304" s="6"/>
      <c r="JTN304" s="6"/>
      <c r="JTO304" s="6"/>
      <c r="JTP304" s="6"/>
      <c r="JTQ304" s="6"/>
      <c r="JTR304" s="6"/>
      <c r="JTS304" s="6"/>
      <c r="JTT304" s="6"/>
      <c r="JTU304" s="6"/>
      <c r="JTV304" s="6"/>
      <c r="JTW304" s="6"/>
      <c r="JTX304" s="6"/>
      <c r="JTY304" s="6"/>
      <c r="JTZ304" s="6"/>
      <c r="JUA304" s="6"/>
      <c r="JUB304" s="6"/>
      <c r="JUC304" s="6"/>
      <c r="JUD304" s="6"/>
      <c r="JUE304" s="6"/>
      <c r="JUF304" s="6"/>
      <c r="JUG304" s="6"/>
      <c r="JUH304" s="6"/>
      <c r="JUI304" s="6"/>
      <c r="JUJ304" s="6"/>
      <c r="JUK304" s="6"/>
      <c r="JUL304" s="6"/>
      <c r="JUM304" s="6"/>
      <c r="JUN304" s="6"/>
      <c r="JUO304" s="6"/>
      <c r="JUP304" s="6"/>
      <c r="JUQ304" s="6"/>
      <c r="JUR304" s="6"/>
      <c r="JUS304" s="6"/>
      <c r="JUT304" s="6"/>
      <c r="JUU304" s="6"/>
      <c r="JUV304" s="6"/>
      <c r="JUW304" s="6"/>
      <c r="JUX304" s="6"/>
      <c r="JUY304" s="6"/>
      <c r="JUZ304" s="6"/>
      <c r="JVA304" s="6"/>
      <c r="JVB304" s="6"/>
      <c r="JVC304" s="6"/>
      <c r="JVD304" s="6"/>
      <c r="JVE304" s="6"/>
      <c r="JVF304" s="6"/>
      <c r="JVG304" s="6"/>
      <c r="JVH304" s="6"/>
      <c r="JVI304" s="6"/>
      <c r="JVJ304" s="6"/>
      <c r="JVK304" s="6"/>
      <c r="JVL304" s="6"/>
      <c r="JVM304" s="6"/>
      <c r="JVN304" s="6"/>
      <c r="JVO304" s="6"/>
      <c r="JVP304" s="6"/>
      <c r="JVQ304" s="6"/>
      <c r="JVR304" s="6"/>
      <c r="JVS304" s="6"/>
      <c r="JVT304" s="6"/>
      <c r="JVU304" s="6"/>
      <c r="JVV304" s="6"/>
      <c r="JVW304" s="6"/>
      <c r="JVX304" s="6"/>
      <c r="JVY304" s="6"/>
      <c r="JVZ304" s="6"/>
      <c r="JWA304" s="6"/>
      <c r="JWB304" s="6"/>
      <c r="JWC304" s="6"/>
      <c r="JWD304" s="6"/>
      <c r="JWE304" s="6"/>
      <c r="JWF304" s="6"/>
      <c r="JWG304" s="6"/>
      <c r="JWH304" s="6"/>
      <c r="JWI304" s="6"/>
      <c r="JWJ304" s="6"/>
      <c r="JWK304" s="6"/>
      <c r="JWL304" s="6"/>
      <c r="JWM304" s="6"/>
      <c r="JWN304" s="6"/>
      <c r="JWO304" s="6"/>
      <c r="JWP304" s="6"/>
      <c r="JWQ304" s="6"/>
      <c r="JWR304" s="6"/>
      <c r="JWS304" s="6"/>
      <c r="JWT304" s="6"/>
      <c r="JWU304" s="6"/>
      <c r="JWV304" s="6"/>
      <c r="JWW304" s="6"/>
      <c r="JWX304" s="6"/>
      <c r="JWY304" s="6"/>
      <c r="JWZ304" s="6"/>
      <c r="JXA304" s="6"/>
      <c r="JXB304" s="6"/>
      <c r="JXC304" s="6"/>
      <c r="JXD304" s="6"/>
      <c r="JXE304" s="6"/>
      <c r="JXF304" s="6"/>
      <c r="JXG304" s="6"/>
      <c r="JXH304" s="6"/>
      <c r="JXI304" s="6"/>
      <c r="JXJ304" s="6"/>
      <c r="JXK304" s="6"/>
      <c r="JXL304" s="6"/>
      <c r="JXM304" s="6"/>
      <c r="JXN304" s="6"/>
      <c r="JXO304" s="6"/>
      <c r="JXP304" s="6"/>
      <c r="JXQ304" s="6"/>
      <c r="JXR304" s="6"/>
      <c r="JXS304" s="6"/>
      <c r="JXT304" s="6"/>
      <c r="JXU304" s="6"/>
      <c r="JXV304" s="6"/>
      <c r="JXW304" s="6"/>
      <c r="JXX304" s="6"/>
      <c r="JXY304" s="6"/>
      <c r="JXZ304" s="6"/>
      <c r="JYA304" s="6"/>
      <c r="JYB304" s="6"/>
      <c r="JYC304" s="6"/>
      <c r="JYD304" s="6"/>
      <c r="JYE304" s="6"/>
      <c r="JYF304" s="6"/>
      <c r="JYG304" s="6"/>
      <c r="JYH304" s="6"/>
      <c r="JYI304" s="6"/>
      <c r="JYJ304" s="6"/>
      <c r="JYK304" s="6"/>
      <c r="JYL304" s="6"/>
      <c r="JYM304" s="6"/>
      <c r="JYN304" s="6"/>
      <c r="JYO304" s="6"/>
      <c r="JYP304" s="6"/>
      <c r="JYQ304" s="6"/>
      <c r="JYR304" s="6"/>
      <c r="JYS304" s="6"/>
      <c r="JYT304" s="6"/>
      <c r="JYU304" s="6"/>
      <c r="JYV304" s="6"/>
      <c r="JYW304" s="6"/>
      <c r="JYX304" s="6"/>
      <c r="JYY304" s="6"/>
      <c r="JYZ304" s="6"/>
      <c r="JZA304" s="6"/>
      <c r="JZB304" s="6"/>
      <c r="JZC304" s="6"/>
      <c r="JZD304" s="6"/>
      <c r="JZE304" s="6"/>
      <c r="JZF304" s="6"/>
      <c r="JZG304" s="6"/>
      <c r="JZH304" s="6"/>
      <c r="JZI304" s="6"/>
      <c r="JZJ304" s="6"/>
      <c r="JZK304" s="6"/>
      <c r="JZL304" s="6"/>
      <c r="JZM304" s="6"/>
      <c r="JZN304" s="6"/>
      <c r="JZO304" s="6"/>
      <c r="JZP304" s="6"/>
      <c r="JZQ304" s="6"/>
      <c r="JZR304" s="6"/>
      <c r="JZS304" s="6"/>
      <c r="JZT304" s="6"/>
      <c r="JZU304" s="6"/>
      <c r="JZV304" s="6"/>
      <c r="JZW304" s="6"/>
      <c r="JZX304" s="6"/>
      <c r="JZY304" s="6"/>
      <c r="JZZ304" s="6"/>
      <c r="KAA304" s="6"/>
      <c r="KAB304" s="6"/>
      <c r="KAC304" s="6"/>
      <c r="KAD304" s="6"/>
      <c r="KAE304" s="6"/>
      <c r="KAF304" s="6"/>
      <c r="KAG304" s="6"/>
      <c r="KAH304" s="6"/>
      <c r="KAI304" s="6"/>
      <c r="KAJ304" s="6"/>
      <c r="KAK304" s="6"/>
      <c r="KAL304" s="6"/>
      <c r="KAM304" s="6"/>
      <c r="KAN304" s="6"/>
      <c r="KAO304" s="6"/>
      <c r="KAP304" s="6"/>
      <c r="KAQ304" s="6"/>
      <c r="KAR304" s="6"/>
      <c r="KAS304" s="6"/>
      <c r="KAT304" s="6"/>
      <c r="KAU304" s="6"/>
      <c r="KAV304" s="6"/>
      <c r="KAW304" s="6"/>
      <c r="KAX304" s="6"/>
      <c r="KAY304" s="6"/>
      <c r="KAZ304" s="6"/>
      <c r="KBA304" s="6"/>
      <c r="KBB304" s="6"/>
      <c r="KBC304" s="6"/>
      <c r="KBD304" s="6"/>
      <c r="KBE304" s="6"/>
      <c r="KBF304" s="6"/>
      <c r="KBG304" s="6"/>
      <c r="KBH304" s="6"/>
      <c r="KBI304" s="6"/>
      <c r="KBJ304" s="6"/>
      <c r="KBK304" s="6"/>
      <c r="KBL304" s="6"/>
      <c r="KBM304" s="6"/>
      <c r="KBN304" s="6"/>
      <c r="KBO304" s="6"/>
      <c r="KBP304" s="6"/>
      <c r="KBQ304" s="6"/>
      <c r="KBR304" s="6"/>
      <c r="KBS304" s="6"/>
      <c r="KBT304" s="6"/>
      <c r="KBU304" s="6"/>
      <c r="KBV304" s="6"/>
      <c r="KBW304" s="6"/>
      <c r="KBX304" s="6"/>
      <c r="KBY304" s="6"/>
      <c r="KBZ304" s="6"/>
      <c r="KCA304" s="6"/>
      <c r="KCB304" s="6"/>
      <c r="KCC304" s="6"/>
      <c r="KCD304" s="6"/>
      <c r="KCE304" s="6"/>
      <c r="KCF304" s="6"/>
      <c r="KCG304" s="6"/>
      <c r="KCH304" s="6"/>
      <c r="KCI304" s="6"/>
      <c r="KCJ304" s="6"/>
      <c r="KCK304" s="6"/>
      <c r="KCL304" s="6"/>
      <c r="KCM304" s="6"/>
      <c r="KCN304" s="6"/>
      <c r="KCO304" s="6"/>
      <c r="KCP304" s="6"/>
      <c r="KCQ304" s="6"/>
      <c r="KCR304" s="6"/>
      <c r="KCS304" s="6"/>
      <c r="KCT304" s="6"/>
      <c r="KCU304" s="6"/>
      <c r="KCV304" s="6"/>
      <c r="KCW304" s="6"/>
      <c r="KCX304" s="6"/>
      <c r="KCY304" s="6"/>
      <c r="KCZ304" s="6"/>
      <c r="KDA304" s="6"/>
      <c r="KDB304" s="6"/>
      <c r="KDC304" s="6"/>
      <c r="KDD304" s="6"/>
      <c r="KDE304" s="6"/>
      <c r="KDF304" s="6"/>
      <c r="KDG304" s="6"/>
      <c r="KDH304" s="6"/>
      <c r="KDI304" s="6"/>
      <c r="KDJ304" s="6"/>
      <c r="KDK304" s="6"/>
      <c r="KDL304" s="6"/>
      <c r="KDM304" s="6"/>
      <c r="KDN304" s="6"/>
      <c r="KDO304" s="6"/>
      <c r="KDP304" s="6"/>
      <c r="KDQ304" s="6"/>
      <c r="KDR304" s="6"/>
      <c r="KDS304" s="6"/>
      <c r="KDT304" s="6"/>
      <c r="KDU304" s="6"/>
      <c r="KDV304" s="6"/>
      <c r="KDW304" s="6"/>
      <c r="KDX304" s="6"/>
      <c r="KDY304" s="6"/>
      <c r="KDZ304" s="6"/>
      <c r="KEA304" s="6"/>
      <c r="KEB304" s="6"/>
      <c r="KEC304" s="6"/>
      <c r="KED304" s="6"/>
      <c r="KEE304" s="6"/>
      <c r="KEF304" s="6"/>
      <c r="KEG304" s="6"/>
      <c r="KEH304" s="6"/>
      <c r="KEI304" s="6"/>
      <c r="KEJ304" s="6"/>
      <c r="KEK304" s="6"/>
      <c r="KEL304" s="6"/>
      <c r="KEM304" s="6"/>
      <c r="KEN304" s="6"/>
      <c r="KEO304" s="6"/>
      <c r="KEP304" s="6"/>
      <c r="KEQ304" s="6"/>
      <c r="KER304" s="6"/>
      <c r="KES304" s="6"/>
      <c r="KET304" s="6"/>
      <c r="KEU304" s="6"/>
      <c r="KEV304" s="6"/>
      <c r="KEW304" s="6"/>
      <c r="KEX304" s="6"/>
      <c r="KEY304" s="6"/>
      <c r="KEZ304" s="6"/>
      <c r="KFA304" s="6"/>
      <c r="KFB304" s="6"/>
      <c r="KFC304" s="6"/>
      <c r="KFD304" s="6"/>
      <c r="KFE304" s="6"/>
      <c r="KFF304" s="6"/>
      <c r="KFG304" s="6"/>
      <c r="KFH304" s="6"/>
      <c r="KFI304" s="6"/>
      <c r="KFJ304" s="6"/>
      <c r="KFK304" s="6"/>
      <c r="KFL304" s="6"/>
      <c r="KFM304" s="6"/>
      <c r="KFN304" s="6"/>
      <c r="KFO304" s="6"/>
      <c r="KFP304" s="6"/>
      <c r="KFQ304" s="6"/>
      <c r="KFR304" s="6"/>
      <c r="KFS304" s="6"/>
      <c r="KFT304" s="6"/>
      <c r="KFU304" s="6"/>
      <c r="KFV304" s="6"/>
      <c r="KFW304" s="6"/>
      <c r="KFX304" s="6"/>
      <c r="KFY304" s="6"/>
      <c r="KFZ304" s="6"/>
      <c r="KGA304" s="6"/>
      <c r="KGB304" s="6"/>
      <c r="KGC304" s="6"/>
      <c r="KGD304" s="6"/>
      <c r="KGE304" s="6"/>
      <c r="KGF304" s="6"/>
      <c r="KGG304" s="6"/>
      <c r="KGH304" s="6"/>
      <c r="KGI304" s="6"/>
      <c r="KGJ304" s="6"/>
      <c r="KGK304" s="6"/>
      <c r="KGL304" s="6"/>
      <c r="KGM304" s="6"/>
      <c r="KGN304" s="6"/>
      <c r="KGO304" s="6"/>
      <c r="KGP304" s="6"/>
      <c r="KGQ304" s="6"/>
      <c r="KGR304" s="6"/>
      <c r="KGS304" s="6"/>
      <c r="KGT304" s="6"/>
      <c r="KGU304" s="6"/>
      <c r="KGV304" s="6"/>
      <c r="KGW304" s="6"/>
      <c r="KGX304" s="6"/>
      <c r="KGY304" s="6"/>
      <c r="KGZ304" s="6"/>
      <c r="KHA304" s="6"/>
      <c r="KHB304" s="6"/>
      <c r="KHC304" s="6"/>
      <c r="KHD304" s="6"/>
      <c r="KHE304" s="6"/>
      <c r="KHF304" s="6"/>
      <c r="KHG304" s="6"/>
      <c r="KHH304" s="6"/>
      <c r="KHI304" s="6"/>
      <c r="KHJ304" s="6"/>
      <c r="KHK304" s="6"/>
      <c r="KHL304" s="6"/>
      <c r="KHM304" s="6"/>
      <c r="KHN304" s="6"/>
      <c r="KHO304" s="6"/>
      <c r="KHP304" s="6"/>
      <c r="KHQ304" s="6"/>
      <c r="KHR304" s="6"/>
      <c r="KHS304" s="6"/>
      <c r="KHT304" s="6"/>
      <c r="KHU304" s="6"/>
      <c r="KHV304" s="6"/>
      <c r="KHW304" s="6"/>
      <c r="KHX304" s="6"/>
      <c r="KHY304" s="6"/>
      <c r="KHZ304" s="6"/>
      <c r="KIA304" s="6"/>
      <c r="KIB304" s="6"/>
      <c r="KIC304" s="6"/>
      <c r="KID304" s="6"/>
      <c r="KIE304" s="6"/>
      <c r="KIF304" s="6"/>
      <c r="KIG304" s="6"/>
      <c r="KIH304" s="6"/>
      <c r="KII304" s="6"/>
      <c r="KIJ304" s="6"/>
      <c r="KIK304" s="6"/>
      <c r="KIL304" s="6"/>
      <c r="KIM304" s="6"/>
      <c r="KIN304" s="6"/>
      <c r="KIO304" s="6"/>
      <c r="KIP304" s="6"/>
      <c r="KIQ304" s="6"/>
      <c r="KIR304" s="6"/>
      <c r="KIS304" s="6"/>
      <c r="KIT304" s="6"/>
      <c r="KIU304" s="6"/>
      <c r="KIV304" s="6"/>
      <c r="KIW304" s="6"/>
      <c r="KIX304" s="6"/>
      <c r="KIY304" s="6"/>
      <c r="KIZ304" s="6"/>
      <c r="KJA304" s="6"/>
      <c r="KJB304" s="6"/>
      <c r="KJC304" s="6"/>
      <c r="KJD304" s="6"/>
      <c r="KJE304" s="6"/>
      <c r="KJF304" s="6"/>
      <c r="KJG304" s="6"/>
      <c r="KJH304" s="6"/>
      <c r="KJI304" s="6"/>
      <c r="KJJ304" s="6"/>
      <c r="KJK304" s="6"/>
      <c r="KJL304" s="6"/>
      <c r="KJM304" s="6"/>
      <c r="KJN304" s="6"/>
      <c r="KJO304" s="6"/>
      <c r="KJP304" s="6"/>
      <c r="KJQ304" s="6"/>
      <c r="KJR304" s="6"/>
      <c r="KJS304" s="6"/>
      <c r="KJT304" s="6"/>
      <c r="KJU304" s="6"/>
      <c r="KJV304" s="6"/>
      <c r="KJW304" s="6"/>
      <c r="KJX304" s="6"/>
      <c r="KJY304" s="6"/>
      <c r="KJZ304" s="6"/>
      <c r="KKA304" s="6"/>
      <c r="KKB304" s="6"/>
      <c r="KKC304" s="6"/>
      <c r="KKD304" s="6"/>
      <c r="KKE304" s="6"/>
      <c r="KKF304" s="6"/>
      <c r="KKG304" s="6"/>
      <c r="KKH304" s="6"/>
      <c r="KKI304" s="6"/>
      <c r="KKJ304" s="6"/>
      <c r="KKK304" s="6"/>
      <c r="KKL304" s="6"/>
      <c r="KKM304" s="6"/>
      <c r="KKN304" s="6"/>
      <c r="KKO304" s="6"/>
      <c r="KKP304" s="6"/>
      <c r="KKQ304" s="6"/>
      <c r="KKR304" s="6"/>
      <c r="KKS304" s="6"/>
      <c r="KKT304" s="6"/>
      <c r="KKU304" s="6"/>
      <c r="KKV304" s="6"/>
      <c r="KKW304" s="6"/>
      <c r="KKX304" s="6"/>
      <c r="KKY304" s="6"/>
      <c r="KKZ304" s="6"/>
      <c r="KLA304" s="6"/>
      <c r="KLB304" s="6"/>
      <c r="KLC304" s="6"/>
      <c r="KLD304" s="6"/>
      <c r="KLE304" s="6"/>
      <c r="KLF304" s="6"/>
      <c r="KLG304" s="6"/>
      <c r="KLH304" s="6"/>
      <c r="KLI304" s="6"/>
      <c r="KLJ304" s="6"/>
      <c r="KLK304" s="6"/>
      <c r="KLL304" s="6"/>
      <c r="KLM304" s="6"/>
      <c r="KLN304" s="6"/>
      <c r="KLO304" s="6"/>
      <c r="KLP304" s="6"/>
      <c r="KLQ304" s="6"/>
      <c r="KLR304" s="6"/>
      <c r="KLS304" s="6"/>
      <c r="KLT304" s="6"/>
      <c r="KLU304" s="6"/>
      <c r="KLV304" s="6"/>
      <c r="KLW304" s="6"/>
      <c r="KLX304" s="6"/>
      <c r="KLY304" s="6"/>
      <c r="KLZ304" s="6"/>
      <c r="KMA304" s="6"/>
      <c r="KMB304" s="6"/>
      <c r="KMC304" s="6"/>
      <c r="KMD304" s="6"/>
      <c r="KME304" s="6"/>
      <c r="KMF304" s="6"/>
      <c r="KMG304" s="6"/>
      <c r="KMH304" s="6"/>
      <c r="KMI304" s="6"/>
      <c r="KMJ304" s="6"/>
      <c r="KMK304" s="6"/>
      <c r="KML304" s="6"/>
      <c r="KMM304" s="6"/>
      <c r="KMN304" s="6"/>
      <c r="KMO304" s="6"/>
      <c r="KMP304" s="6"/>
      <c r="KMQ304" s="6"/>
      <c r="KMR304" s="6"/>
      <c r="KMS304" s="6"/>
      <c r="KMT304" s="6"/>
      <c r="KMU304" s="6"/>
      <c r="KMV304" s="6"/>
      <c r="KMW304" s="6"/>
      <c r="KMX304" s="6"/>
      <c r="KMY304" s="6"/>
      <c r="KMZ304" s="6"/>
      <c r="KNA304" s="6"/>
      <c r="KNB304" s="6"/>
      <c r="KNC304" s="6"/>
      <c r="KND304" s="6"/>
      <c r="KNE304" s="6"/>
      <c r="KNF304" s="6"/>
      <c r="KNG304" s="6"/>
      <c r="KNH304" s="6"/>
      <c r="KNI304" s="6"/>
      <c r="KNJ304" s="6"/>
      <c r="KNK304" s="6"/>
      <c r="KNL304" s="6"/>
      <c r="KNM304" s="6"/>
      <c r="KNN304" s="6"/>
      <c r="KNO304" s="6"/>
      <c r="KNP304" s="6"/>
      <c r="KNQ304" s="6"/>
      <c r="KNR304" s="6"/>
      <c r="KNS304" s="6"/>
      <c r="KNT304" s="6"/>
      <c r="KNU304" s="6"/>
      <c r="KNV304" s="6"/>
      <c r="KNW304" s="6"/>
      <c r="KNX304" s="6"/>
      <c r="KNY304" s="6"/>
      <c r="KNZ304" s="6"/>
      <c r="KOA304" s="6"/>
      <c r="KOB304" s="6"/>
      <c r="KOC304" s="6"/>
      <c r="KOD304" s="6"/>
      <c r="KOE304" s="6"/>
      <c r="KOF304" s="6"/>
      <c r="KOG304" s="6"/>
      <c r="KOH304" s="6"/>
      <c r="KOI304" s="6"/>
      <c r="KOJ304" s="6"/>
      <c r="KOK304" s="6"/>
      <c r="KOL304" s="6"/>
      <c r="KOM304" s="6"/>
      <c r="KON304" s="6"/>
      <c r="KOO304" s="6"/>
      <c r="KOP304" s="6"/>
      <c r="KOQ304" s="6"/>
      <c r="KOR304" s="6"/>
      <c r="KOS304" s="6"/>
      <c r="KOT304" s="6"/>
      <c r="KOU304" s="6"/>
      <c r="KOV304" s="6"/>
      <c r="KOW304" s="6"/>
      <c r="KOX304" s="6"/>
      <c r="KOY304" s="6"/>
      <c r="KOZ304" s="6"/>
      <c r="KPA304" s="6"/>
      <c r="KPB304" s="6"/>
      <c r="KPC304" s="6"/>
      <c r="KPD304" s="6"/>
      <c r="KPE304" s="6"/>
      <c r="KPF304" s="6"/>
      <c r="KPG304" s="6"/>
      <c r="KPH304" s="6"/>
      <c r="KPI304" s="6"/>
      <c r="KPJ304" s="6"/>
      <c r="KPK304" s="6"/>
      <c r="KPL304" s="6"/>
      <c r="KPM304" s="6"/>
      <c r="KPN304" s="6"/>
      <c r="KPO304" s="6"/>
      <c r="KPP304" s="6"/>
      <c r="KPQ304" s="6"/>
      <c r="KPR304" s="6"/>
      <c r="KPS304" s="6"/>
      <c r="KPT304" s="6"/>
      <c r="KPU304" s="6"/>
      <c r="KPV304" s="6"/>
      <c r="KPW304" s="6"/>
      <c r="KPX304" s="6"/>
      <c r="KPY304" s="6"/>
      <c r="KPZ304" s="6"/>
      <c r="KQA304" s="6"/>
      <c r="KQB304" s="6"/>
      <c r="KQC304" s="6"/>
      <c r="KQD304" s="6"/>
      <c r="KQE304" s="6"/>
      <c r="KQF304" s="6"/>
      <c r="KQG304" s="6"/>
      <c r="KQH304" s="6"/>
      <c r="KQI304" s="6"/>
      <c r="KQJ304" s="6"/>
      <c r="KQK304" s="6"/>
      <c r="KQL304" s="6"/>
      <c r="KQM304" s="6"/>
      <c r="KQN304" s="6"/>
      <c r="KQO304" s="6"/>
      <c r="KQP304" s="6"/>
      <c r="KQQ304" s="6"/>
      <c r="KQR304" s="6"/>
      <c r="KQS304" s="6"/>
      <c r="KQT304" s="6"/>
      <c r="KQU304" s="6"/>
      <c r="KQV304" s="6"/>
      <c r="KQW304" s="6"/>
      <c r="KQX304" s="6"/>
      <c r="KQY304" s="6"/>
      <c r="KQZ304" s="6"/>
      <c r="KRA304" s="6"/>
      <c r="KRB304" s="6"/>
      <c r="KRC304" s="6"/>
      <c r="KRD304" s="6"/>
      <c r="KRE304" s="6"/>
      <c r="KRF304" s="6"/>
      <c r="KRG304" s="6"/>
      <c r="KRH304" s="6"/>
      <c r="KRI304" s="6"/>
      <c r="KRJ304" s="6"/>
      <c r="KRK304" s="6"/>
      <c r="KRL304" s="6"/>
      <c r="KRM304" s="6"/>
      <c r="KRN304" s="6"/>
      <c r="KRO304" s="6"/>
      <c r="KRP304" s="6"/>
      <c r="KRQ304" s="6"/>
      <c r="KRR304" s="6"/>
      <c r="KRS304" s="6"/>
      <c r="KRT304" s="6"/>
      <c r="KRU304" s="6"/>
      <c r="KRV304" s="6"/>
      <c r="KRW304" s="6"/>
      <c r="KRX304" s="6"/>
      <c r="KRY304" s="6"/>
      <c r="KRZ304" s="6"/>
      <c r="KSA304" s="6"/>
      <c r="KSB304" s="6"/>
      <c r="KSC304" s="6"/>
      <c r="KSD304" s="6"/>
      <c r="KSE304" s="6"/>
      <c r="KSF304" s="6"/>
      <c r="KSG304" s="6"/>
      <c r="KSH304" s="6"/>
      <c r="KSI304" s="6"/>
      <c r="KSJ304" s="6"/>
      <c r="KSK304" s="6"/>
      <c r="KSL304" s="6"/>
      <c r="KSM304" s="6"/>
      <c r="KSN304" s="6"/>
      <c r="KSO304" s="6"/>
      <c r="KSP304" s="6"/>
      <c r="KSQ304" s="6"/>
      <c r="KSR304" s="6"/>
      <c r="KSS304" s="6"/>
      <c r="KST304" s="6"/>
      <c r="KSU304" s="6"/>
      <c r="KSV304" s="6"/>
      <c r="KSW304" s="6"/>
      <c r="KSX304" s="6"/>
      <c r="KSY304" s="6"/>
      <c r="KSZ304" s="6"/>
      <c r="KTA304" s="6"/>
      <c r="KTB304" s="6"/>
      <c r="KTC304" s="6"/>
      <c r="KTD304" s="6"/>
      <c r="KTE304" s="6"/>
      <c r="KTF304" s="6"/>
      <c r="KTG304" s="6"/>
      <c r="KTH304" s="6"/>
      <c r="KTI304" s="6"/>
      <c r="KTJ304" s="6"/>
      <c r="KTK304" s="6"/>
      <c r="KTL304" s="6"/>
      <c r="KTM304" s="6"/>
      <c r="KTN304" s="6"/>
      <c r="KTO304" s="6"/>
      <c r="KTP304" s="6"/>
      <c r="KTQ304" s="6"/>
      <c r="KTR304" s="6"/>
      <c r="KTS304" s="6"/>
      <c r="KTT304" s="6"/>
      <c r="KTU304" s="6"/>
      <c r="KTV304" s="6"/>
      <c r="KTW304" s="6"/>
      <c r="KTX304" s="6"/>
      <c r="KTY304" s="6"/>
      <c r="KTZ304" s="6"/>
      <c r="KUA304" s="6"/>
      <c r="KUB304" s="6"/>
      <c r="KUC304" s="6"/>
      <c r="KUD304" s="6"/>
      <c r="KUE304" s="6"/>
      <c r="KUF304" s="6"/>
      <c r="KUG304" s="6"/>
      <c r="KUH304" s="6"/>
      <c r="KUI304" s="6"/>
      <c r="KUJ304" s="6"/>
      <c r="KUK304" s="6"/>
      <c r="KUL304" s="6"/>
      <c r="KUM304" s="6"/>
      <c r="KUN304" s="6"/>
      <c r="KUO304" s="6"/>
      <c r="KUP304" s="6"/>
      <c r="KUQ304" s="6"/>
      <c r="KUR304" s="6"/>
      <c r="KUS304" s="6"/>
      <c r="KUT304" s="6"/>
      <c r="KUU304" s="6"/>
      <c r="KUV304" s="6"/>
      <c r="KUW304" s="6"/>
      <c r="KUX304" s="6"/>
      <c r="KUY304" s="6"/>
      <c r="KUZ304" s="6"/>
      <c r="KVA304" s="6"/>
      <c r="KVB304" s="6"/>
      <c r="KVC304" s="6"/>
      <c r="KVD304" s="6"/>
      <c r="KVE304" s="6"/>
      <c r="KVF304" s="6"/>
      <c r="KVG304" s="6"/>
      <c r="KVH304" s="6"/>
      <c r="KVI304" s="6"/>
      <c r="KVJ304" s="6"/>
      <c r="KVK304" s="6"/>
      <c r="KVL304" s="6"/>
      <c r="KVM304" s="6"/>
      <c r="KVN304" s="6"/>
      <c r="KVO304" s="6"/>
      <c r="KVP304" s="6"/>
      <c r="KVQ304" s="6"/>
      <c r="KVR304" s="6"/>
      <c r="KVS304" s="6"/>
      <c r="KVT304" s="6"/>
      <c r="KVU304" s="6"/>
      <c r="KVV304" s="6"/>
      <c r="KVW304" s="6"/>
      <c r="KVX304" s="6"/>
      <c r="KVY304" s="6"/>
      <c r="KVZ304" s="6"/>
      <c r="KWA304" s="6"/>
      <c r="KWB304" s="6"/>
      <c r="KWC304" s="6"/>
      <c r="KWD304" s="6"/>
      <c r="KWE304" s="6"/>
      <c r="KWF304" s="6"/>
      <c r="KWG304" s="6"/>
      <c r="KWH304" s="6"/>
      <c r="KWI304" s="6"/>
      <c r="KWJ304" s="6"/>
      <c r="KWK304" s="6"/>
      <c r="KWL304" s="6"/>
      <c r="KWM304" s="6"/>
      <c r="KWN304" s="6"/>
      <c r="KWO304" s="6"/>
      <c r="KWP304" s="6"/>
      <c r="KWQ304" s="6"/>
      <c r="KWR304" s="6"/>
      <c r="KWS304" s="6"/>
      <c r="KWT304" s="6"/>
      <c r="KWU304" s="6"/>
      <c r="KWV304" s="6"/>
      <c r="KWW304" s="6"/>
      <c r="KWX304" s="6"/>
      <c r="KWY304" s="6"/>
      <c r="KWZ304" s="6"/>
      <c r="KXA304" s="6"/>
      <c r="KXB304" s="6"/>
      <c r="KXC304" s="6"/>
      <c r="KXD304" s="6"/>
      <c r="KXE304" s="6"/>
      <c r="KXF304" s="6"/>
      <c r="KXG304" s="6"/>
      <c r="KXH304" s="6"/>
      <c r="KXI304" s="6"/>
      <c r="KXJ304" s="6"/>
      <c r="KXK304" s="6"/>
      <c r="KXL304" s="6"/>
      <c r="KXM304" s="6"/>
      <c r="KXN304" s="6"/>
      <c r="KXO304" s="6"/>
      <c r="KXP304" s="6"/>
      <c r="KXQ304" s="6"/>
      <c r="KXR304" s="6"/>
      <c r="KXS304" s="6"/>
      <c r="KXT304" s="6"/>
      <c r="KXU304" s="6"/>
      <c r="KXV304" s="6"/>
      <c r="KXW304" s="6"/>
      <c r="KXX304" s="6"/>
      <c r="KXY304" s="6"/>
      <c r="KXZ304" s="6"/>
      <c r="KYA304" s="6"/>
      <c r="KYB304" s="6"/>
      <c r="KYC304" s="6"/>
      <c r="KYD304" s="6"/>
      <c r="KYE304" s="6"/>
      <c r="KYF304" s="6"/>
      <c r="KYG304" s="6"/>
      <c r="KYH304" s="6"/>
      <c r="KYI304" s="6"/>
      <c r="KYJ304" s="6"/>
      <c r="KYK304" s="6"/>
      <c r="KYL304" s="6"/>
      <c r="KYM304" s="6"/>
      <c r="KYN304" s="6"/>
      <c r="KYO304" s="6"/>
      <c r="KYP304" s="6"/>
      <c r="KYQ304" s="6"/>
      <c r="KYR304" s="6"/>
      <c r="KYS304" s="6"/>
      <c r="KYT304" s="6"/>
      <c r="KYU304" s="6"/>
      <c r="KYV304" s="6"/>
      <c r="KYW304" s="6"/>
      <c r="KYX304" s="6"/>
      <c r="KYY304" s="6"/>
      <c r="KYZ304" s="6"/>
      <c r="KZA304" s="6"/>
      <c r="KZB304" s="6"/>
      <c r="KZC304" s="6"/>
      <c r="KZD304" s="6"/>
      <c r="KZE304" s="6"/>
      <c r="KZF304" s="6"/>
      <c r="KZG304" s="6"/>
      <c r="KZH304" s="6"/>
      <c r="KZI304" s="6"/>
      <c r="KZJ304" s="6"/>
      <c r="KZK304" s="6"/>
      <c r="KZL304" s="6"/>
      <c r="KZM304" s="6"/>
      <c r="KZN304" s="6"/>
      <c r="KZO304" s="6"/>
      <c r="KZP304" s="6"/>
      <c r="KZQ304" s="6"/>
      <c r="KZR304" s="6"/>
      <c r="KZS304" s="6"/>
      <c r="KZT304" s="6"/>
      <c r="KZU304" s="6"/>
      <c r="KZV304" s="6"/>
      <c r="KZW304" s="6"/>
      <c r="KZX304" s="6"/>
      <c r="KZY304" s="6"/>
      <c r="KZZ304" s="6"/>
      <c r="LAA304" s="6"/>
      <c r="LAB304" s="6"/>
      <c r="LAC304" s="6"/>
      <c r="LAD304" s="6"/>
      <c r="LAE304" s="6"/>
      <c r="LAF304" s="6"/>
      <c r="LAG304" s="6"/>
      <c r="LAH304" s="6"/>
      <c r="LAI304" s="6"/>
      <c r="LAJ304" s="6"/>
      <c r="LAK304" s="6"/>
      <c r="LAL304" s="6"/>
      <c r="LAM304" s="6"/>
      <c r="LAN304" s="6"/>
      <c r="LAO304" s="6"/>
      <c r="LAP304" s="6"/>
      <c r="LAQ304" s="6"/>
      <c r="LAR304" s="6"/>
      <c r="LAS304" s="6"/>
      <c r="LAT304" s="6"/>
      <c r="LAU304" s="6"/>
      <c r="LAV304" s="6"/>
      <c r="LAW304" s="6"/>
      <c r="LAX304" s="6"/>
      <c r="LAY304" s="6"/>
      <c r="LAZ304" s="6"/>
      <c r="LBA304" s="6"/>
      <c r="LBB304" s="6"/>
      <c r="LBC304" s="6"/>
      <c r="LBD304" s="6"/>
      <c r="LBE304" s="6"/>
      <c r="LBF304" s="6"/>
      <c r="LBG304" s="6"/>
      <c r="LBH304" s="6"/>
      <c r="LBI304" s="6"/>
      <c r="LBJ304" s="6"/>
      <c r="LBK304" s="6"/>
      <c r="LBL304" s="6"/>
      <c r="LBM304" s="6"/>
      <c r="LBN304" s="6"/>
      <c r="LBO304" s="6"/>
      <c r="LBP304" s="6"/>
      <c r="LBQ304" s="6"/>
      <c r="LBR304" s="6"/>
      <c r="LBS304" s="6"/>
      <c r="LBT304" s="6"/>
      <c r="LBU304" s="6"/>
      <c r="LBV304" s="6"/>
      <c r="LBW304" s="6"/>
      <c r="LBX304" s="6"/>
      <c r="LBY304" s="6"/>
      <c r="LBZ304" s="6"/>
      <c r="LCA304" s="6"/>
      <c r="LCB304" s="6"/>
      <c r="LCC304" s="6"/>
      <c r="LCD304" s="6"/>
      <c r="LCE304" s="6"/>
      <c r="LCF304" s="6"/>
      <c r="LCG304" s="6"/>
      <c r="LCH304" s="6"/>
      <c r="LCI304" s="6"/>
      <c r="LCJ304" s="6"/>
      <c r="LCK304" s="6"/>
      <c r="LCL304" s="6"/>
      <c r="LCM304" s="6"/>
      <c r="LCN304" s="6"/>
      <c r="LCO304" s="6"/>
      <c r="LCP304" s="6"/>
      <c r="LCQ304" s="6"/>
      <c r="LCR304" s="6"/>
      <c r="LCS304" s="6"/>
      <c r="LCT304" s="6"/>
      <c r="LCU304" s="6"/>
      <c r="LCV304" s="6"/>
      <c r="LCW304" s="6"/>
      <c r="LCX304" s="6"/>
      <c r="LCY304" s="6"/>
      <c r="LCZ304" s="6"/>
      <c r="LDA304" s="6"/>
      <c r="LDB304" s="6"/>
      <c r="LDC304" s="6"/>
      <c r="LDD304" s="6"/>
      <c r="LDE304" s="6"/>
      <c r="LDF304" s="6"/>
      <c r="LDG304" s="6"/>
      <c r="LDH304" s="6"/>
      <c r="LDI304" s="6"/>
      <c r="LDJ304" s="6"/>
      <c r="LDK304" s="6"/>
      <c r="LDL304" s="6"/>
      <c r="LDM304" s="6"/>
      <c r="LDN304" s="6"/>
      <c r="LDO304" s="6"/>
      <c r="LDP304" s="6"/>
      <c r="LDQ304" s="6"/>
      <c r="LDR304" s="6"/>
      <c r="LDS304" s="6"/>
      <c r="LDT304" s="6"/>
      <c r="LDU304" s="6"/>
      <c r="LDV304" s="6"/>
      <c r="LDW304" s="6"/>
      <c r="LDX304" s="6"/>
      <c r="LDY304" s="6"/>
      <c r="LDZ304" s="6"/>
      <c r="LEA304" s="6"/>
      <c r="LEB304" s="6"/>
      <c r="LEC304" s="6"/>
      <c r="LED304" s="6"/>
      <c r="LEE304" s="6"/>
      <c r="LEF304" s="6"/>
      <c r="LEG304" s="6"/>
      <c r="LEH304" s="6"/>
      <c r="LEI304" s="6"/>
      <c r="LEJ304" s="6"/>
      <c r="LEK304" s="6"/>
      <c r="LEL304" s="6"/>
      <c r="LEM304" s="6"/>
      <c r="LEN304" s="6"/>
      <c r="LEO304" s="6"/>
      <c r="LEP304" s="6"/>
      <c r="LEQ304" s="6"/>
      <c r="LER304" s="6"/>
      <c r="LES304" s="6"/>
      <c r="LET304" s="6"/>
      <c r="LEU304" s="6"/>
      <c r="LEV304" s="6"/>
      <c r="LEW304" s="6"/>
      <c r="LEX304" s="6"/>
      <c r="LEY304" s="6"/>
      <c r="LEZ304" s="6"/>
      <c r="LFA304" s="6"/>
      <c r="LFB304" s="6"/>
      <c r="LFC304" s="6"/>
      <c r="LFD304" s="6"/>
      <c r="LFE304" s="6"/>
      <c r="LFF304" s="6"/>
      <c r="LFG304" s="6"/>
      <c r="LFH304" s="6"/>
      <c r="LFI304" s="6"/>
      <c r="LFJ304" s="6"/>
      <c r="LFK304" s="6"/>
      <c r="LFL304" s="6"/>
      <c r="LFM304" s="6"/>
      <c r="LFN304" s="6"/>
      <c r="LFO304" s="6"/>
      <c r="LFP304" s="6"/>
      <c r="LFQ304" s="6"/>
      <c r="LFR304" s="6"/>
      <c r="LFS304" s="6"/>
      <c r="LFT304" s="6"/>
      <c r="LFU304" s="6"/>
      <c r="LFV304" s="6"/>
      <c r="LFW304" s="6"/>
      <c r="LFX304" s="6"/>
      <c r="LFY304" s="6"/>
      <c r="LFZ304" s="6"/>
      <c r="LGA304" s="6"/>
      <c r="LGB304" s="6"/>
      <c r="LGC304" s="6"/>
      <c r="LGD304" s="6"/>
      <c r="LGE304" s="6"/>
      <c r="LGF304" s="6"/>
      <c r="LGG304" s="6"/>
      <c r="LGH304" s="6"/>
      <c r="LGI304" s="6"/>
      <c r="LGJ304" s="6"/>
      <c r="LGK304" s="6"/>
      <c r="LGL304" s="6"/>
      <c r="LGM304" s="6"/>
      <c r="LGN304" s="6"/>
      <c r="LGO304" s="6"/>
      <c r="LGP304" s="6"/>
      <c r="LGQ304" s="6"/>
      <c r="LGR304" s="6"/>
      <c r="LGS304" s="6"/>
      <c r="LGT304" s="6"/>
      <c r="LGU304" s="6"/>
      <c r="LGV304" s="6"/>
      <c r="LGW304" s="6"/>
      <c r="LGX304" s="6"/>
      <c r="LGY304" s="6"/>
      <c r="LGZ304" s="6"/>
      <c r="LHA304" s="6"/>
      <c r="LHB304" s="6"/>
      <c r="LHC304" s="6"/>
      <c r="LHD304" s="6"/>
      <c r="LHE304" s="6"/>
      <c r="LHF304" s="6"/>
      <c r="LHG304" s="6"/>
      <c r="LHH304" s="6"/>
      <c r="LHI304" s="6"/>
      <c r="LHJ304" s="6"/>
      <c r="LHK304" s="6"/>
      <c r="LHL304" s="6"/>
      <c r="LHM304" s="6"/>
      <c r="LHN304" s="6"/>
      <c r="LHO304" s="6"/>
      <c r="LHP304" s="6"/>
      <c r="LHQ304" s="6"/>
      <c r="LHR304" s="6"/>
      <c r="LHS304" s="6"/>
      <c r="LHT304" s="6"/>
      <c r="LHU304" s="6"/>
      <c r="LHV304" s="6"/>
      <c r="LHW304" s="6"/>
      <c r="LHX304" s="6"/>
      <c r="LHY304" s="6"/>
      <c r="LHZ304" s="6"/>
      <c r="LIA304" s="6"/>
      <c r="LIB304" s="6"/>
      <c r="LIC304" s="6"/>
      <c r="LID304" s="6"/>
      <c r="LIE304" s="6"/>
      <c r="LIF304" s="6"/>
      <c r="LIG304" s="6"/>
      <c r="LIH304" s="6"/>
      <c r="LII304" s="6"/>
      <c r="LIJ304" s="6"/>
      <c r="LIK304" s="6"/>
      <c r="LIL304" s="6"/>
      <c r="LIM304" s="6"/>
      <c r="LIN304" s="6"/>
      <c r="LIO304" s="6"/>
      <c r="LIP304" s="6"/>
      <c r="LIQ304" s="6"/>
      <c r="LIR304" s="6"/>
      <c r="LIS304" s="6"/>
      <c r="LIT304" s="6"/>
      <c r="LIU304" s="6"/>
      <c r="LIV304" s="6"/>
      <c r="LIW304" s="6"/>
      <c r="LIX304" s="6"/>
      <c r="LIY304" s="6"/>
      <c r="LIZ304" s="6"/>
      <c r="LJA304" s="6"/>
      <c r="LJB304" s="6"/>
      <c r="LJC304" s="6"/>
      <c r="LJD304" s="6"/>
      <c r="LJE304" s="6"/>
      <c r="LJF304" s="6"/>
      <c r="LJG304" s="6"/>
      <c r="LJH304" s="6"/>
      <c r="LJI304" s="6"/>
      <c r="LJJ304" s="6"/>
      <c r="LJK304" s="6"/>
      <c r="LJL304" s="6"/>
      <c r="LJM304" s="6"/>
      <c r="LJN304" s="6"/>
      <c r="LJO304" s="6"/>
      <c r="LJP304" s="6"/>
      <c r="LJQ304" s="6"/>
      <c r="LJR304" s="6"/>
      <c r="LJS304" s="6"/>
      <c r="LJT304" s="6"/>
      <c r="LJU304" s="6"/>
      <c r="LJV304" s="6"/>
      <c r="LJW304" s="6"/>
      <c r="LJX304" s="6"/>
      <c r="LJY304" s="6"/>
      <c r="LJZ304" s="6"/>
      <c r="LKA304" s="6"/>
      <c r="LKB304" s="6"/>
      <c r="LKC304" s="6"/>
      <c r="LKD304" s="6"/>
      <c r="LKE304" s="6"/>
      <c r="LKF304" s="6"/>
      <c r="LKG304" s="6"/>
      <c r="LKH304" s="6"/>
      <c r="LKI304" s="6"/>
      <c r="LKJ304" s="6"/>
      <c r="LKK304" s="6"/>
      <c r="LKL304" s="6"/>
      <c r="LKM304" s="6"/>
      <c r="LKN304" s="6"/>
      <c r="LKO304" s="6"/>
      <c r="LKP304" s="6"/>
      <c r="LKQ304" s="6"/>
      <c r="LKR304" s="6"/>
      <c r="LKS304" s="6"/>
      <c r="LKT304" s="6"/>
      <c r="LKU304" s="6"/>
      <c r="LKV304" s="6"/>
      <c r="LKW304" s="6"/>
      <c r="LKX304" s="6"/>
      <c r="LKY304" s="6"/>
      <c r="LKZ304" s="6"/>
      <c r="LLA304" s="6"/>
      <c r="LLB304" s="6"/>
      <c r="LLC304" s="6"/>
      <c r="LLD304" s="6"/>
      <c r="LLE304" s="6"/>
      <c r="LLF304" s="6"/>
      <c r="LLG304" s="6"/>
      <c r="LLH304" s="6"/>
      <c r="LLI304" s="6"/>
      <c r="LLJ304" s="6"/>
      <c r="LLK304" s="6"/>
      <c r="LLL304" s="6"/>
      <c r="LLM304" s="6"/>
      <c r="LLN304" s="6"/>
      <c r="LLO304" s="6"/>
      <c r="LLP304" s="6"/>
      <c r="LLQ304" s="6"/>
      <c r="LLR304" s="6"/>
      <c r="LLS304" s="6"/>
      <c r="LLT304" s="6"/>
      <c r="LLU304" s="6"/>
      <c r="LLV304" s="6"/>
      <c r="LLW304" s="6"/>
      <c r="LLX304" s="6"/>
      <c r="LLY304" s="6"/>
      <c r="LLZ304" s="6"/>
      <c r="LMA304" s="6"/>
      <c r="LMB304" s="6"/>
      <c r="LMC304" s="6"/>
      <c r="LMD304" s="6"/>
      <c r="LME304" s="6"/>
      <c r="LMF304" s="6"/>
      <c r="LMG304" s="6"/>
      <c r="LMH304" s="6"/>
      <c r="LMI304" s="6"/>
      <c r="LMJ304" s="6"/>
      <c r="LMK304" s="6"/>
      <c r="LML304" s="6"/>
      <c r="LMM304" s="6"/>
      <c r="LMN304" s="6"/>
      <c r="LMO304" s="6"/>
      <c r="LMP304" s="6"/>
      <c r="LMQ304" s="6"/>
      <c r="LMR304" s="6"/>
      <c r="LMS304" s="6"/>
      <c r="LMT304" s="6"/>
      <c r="LMU304" s="6"/>
      <c r="LMV304" s="6"/>
      <c r="LMW304" s="6"/>
      <c r="LMX304" s="6"/>
      <c r="LMY304" s="6"/>
      <c r="LMZ304" s="6"/>
      <c r="LNA304" s="6"/>
      <c r="LNB304" s="6"/>
      <c r="LNC304" s="6"/>
      <c r="LND304" s="6"/>
      <c r="LNE304" s="6"/>
      <c r="LNF304" s="6"/>
      <c r="LNG304" s="6"/>
      <c r="LNH304" s="6"/>
      <c r="LNI304" s="6"/>
      <c r="LNJ304" s="6"/>
      <c r="LNK304" s="6"/>
      <c r="LNL304" s="6"/>
      <c r="LNM304" s="6"/>
      <c r="LNN304" s="6"/>
      <c r="LNO304" s="6"/>
      <c r="LNP304" s="6"/>
      <c r="LNQ304" s="6"/>
      <c r="LNR304" s="6"/>
      <c r="LNS304" s="6"/>
      <c r="LNT304" s="6"/>
      <c r="LNU304" s="6"/>
      <c r="LNV304" s="6"/>
      <c r="LNW304" s="6"/>
      <c r="LNX304" s="6"/>
      <c r="LNY304" s="6"/>
      <c r="LNZ304" s="6"/>
      <c r="LOA304" s="6"/>
      <c r="LOB304" s="6"/>
      <c r="LOC304" s="6"/>
      <c r="LOD304" s="6"/>
      <c r="LOE304" s="6"/>
      <c r="LOF304" s="6"/>
      <c r="LOG304" s="6"/>
      <c r="LOH304" s="6"/>
      <c r="LOI304" s="6"/>
      <c r="LOJ304" s="6"/>
      <c r="LOK304" s="6"/>
      <c r="LOL304" s="6"/>
      <c r="LOM304" s="6"/>
      <c r="LON304" s="6"/>
      <c r="LOO304" s="6"/>
      <c r="LOP304" s="6"/>
      <c r="LOQ304" s="6"/>
      <c r="LOR304" s="6"/>
      <c r="LOS304" s="6"/>
      <c r="LOT304" s="6"/>
      <c r="LOU304" s="6"/>
      <c r="LOV304" s="6"/>
      <c r="LOW304" s="6"/>
      <c r="LOX304" s="6"/>
      <c r="LOY304" s="6"/>
      <c r="LOZ304" s="6"/>
      <c r="LPA304" s="6"/>
      <c r="LPB304" s="6"/>
      <c r="LPC304" s="6"/>
      <c r="LPD304" s="6"/>
      <c r="LPE304" s="6"/>
      <c r="LPF304" s="6"/>
      <c r="LPG304" s="6"/>
      <c r="LPH304" s="6"/>
      <c r="LPI304" s="6"/>
      <c r="LPJ304" s="6"/>
      <c r="LPK304" s="6"/>
      <c r="LPL304" s="6"/>
      <c r="LPM304" s="6"/>
      <c r="LPN304" s="6"/>
      <c r="LPO304" s="6"/>
      <c r="LPP304" s="6"/>
      <c r="LPQ304" s="6"/>
      <c r="LPR304" s="6"/>
      <c r="LPS304" s="6"/>
      <c r="LPT304" s="6"/>
      <c r="LPU304" s="6"/>
      <c r="LPV304" s="6"/>
      <c r="LPW304" s="6"/>
      <c r="LPX304" s="6"/>
      <c r="LPY304" s="6"/>
      <c r="LPZ304" s="6"/>
      <c r="LQA304" s="6"/>
      <c r="LQB304" s="6"/>
      <c r="LQC304" s="6"/>
      <c r="LQD304" s="6"/>
      <c r="LQE304" s="6"/>
      <c r="LQF304" s="6"/>
      <c r="LQG304" s="6"/>
      <c r="LQH304" s="6"/>
      <c r="LQI304" s="6"/>
      <c r="LQJ304" s="6"/>
      <c r="LQK304" s="6"/>
      <c r="LQL304" s="6"/>
      <c r="LQM304" s="6"/>
      <c r="LQN304" s="6"/>
      <c r="LQO304" s="6"/>
      <c r="LQP304" s="6"/>
      <c r="LQQ304" s="6"/>
      <c r="LQR304" s="6"/>
      <c r="LQS304" s="6"/>
      <c r="LQT304" s="6"/>
      <c r="LQU304" s="6"/>
      <c r="LQV304" s="6"/>
      <c r="LQW304" s="6"/>
      <c r="LQX304" s="6"/>
      <c r="LQY304" s="6"/>
      <c r="LQZ304" s="6"/>
      <c r="LRA304" s="6"/>
      <c r="LRB304" s="6"/>
      <c r="LRC304" s="6"/>
      <c r="LRD304" s="6"/>
      <c r="LRE304" s="6"/>
      <c r="LRF304" s="6"/>
      <c r="LRG304" s="6"/>
      <c r="LRH304" s="6"/>
      <c r="LRI304" s="6"/>
      <c r="LRJ304" s="6"/>
      <c r="LRK304" s="6"/>
      <c r="LRL304" s="6"/>
      <c r="LRM304" s="6"/>
      <c r="LRN304" s="6"/>
      <c r="LRO304" s="6"/>
      <c r="LRP304" s="6"/>
      <c r="LRQ304" s="6"/>
      <c r="LRR304" s="6"/>
      <c r="LRS304" s="6"/>
      <c r="LRT304" s="6"/>
      <c r="LRU304" s="6"/>
      <c r="LRV304" s="6"/>
      <c r="LRW304" s="6"/>
      <c r="LRX304" s="6"/>
      <c r="LRY304" s="6"/>
      <c r="LRZ304" s="6"/>
      <c r="LSA304" s="6"/>
      <c r="LSB304" s="6"/>
      <c r="LSC304" s="6"/>
      <c r="LSD304" s="6"/>
      <c r="LSE304" s="6"/>
      <c r="LSF304" s="6"/>
      <c r="LSG304" s="6"/>
      <c r="LSH304" s="6"/>
      <c r="LSI304" s="6"/>
      <c r="LSJ304" s="6"/>
      <c r="LSK304" s="6"/>
      <c r="LSL304" s="6"/>
      <c r="LSM304" s="6"/>
      <c r="LSN304" s="6"/>
      <c r="LSO304" s="6"/>
      <c r="LSP304" s="6"/>
      <c r="LSQ304" s="6"/>
      <c r="LSR304" s="6"/>
      <c r="LSS304" s="6"/>
      <c r="LST304" s="6"/>
      <c r="LSU304" s="6"/>
      <c r="LSV304" s="6"/>
      <c r="LSW304" s="6"/>
      <c r="LSX304" s="6"/>
      <c r="LSY304" s="6"/>
      <c r="LSZ304" s="6"/>
      <c r="LTA304" s="6"/>
      <c r="LTB304" s="6"/>
      <c r="LTC304" s="6"/>
      <c r="LTD304" s="6"/>
      <c r="LTE304" s="6"/>
      <c r="LTF304" s="6"/>
      <c r="LTG304" s="6"/>
      <c r="LTH304" s="6"/>
      <c r="LTI304" s="6"/>
      <c r="LTJ304" s="6"/>
      <c r="LTK304" s="6"/>
      <c r="LTL304" s="6"/>
      <c r="LTM304" s="6"/>
      <c r="LTN304" s="6"/>
      <c r="LTO304" s="6"/>
      <c r="LTP304" s="6"/>
      <c r="LTQ304" s="6"/>
      <c r="LTR304" s="6"/>
      <c r="LTS304" s="6"/>
      <c r="LTT304" s="6"/>
      <c r="LTU304" s="6"/>
      <c r="LTV304" s="6"/>
      <c r="LTW304" s="6"/>
      <c r="LTX304" s="6"/>
      <c r="LTY304" s="6"/>
      <c r="LTZ304" s="6"/>
      <c r="LUA304" s="6"/>
      <c r="LUB304" s="6"/>
      <c r="LUC304" s="6"/>
      <c r="LUD304" s="6"/>
      <c r="LUE304" s="6"/>
      <c r="LUF304" s="6"/>
      <c r="LUG304" s="6"/>
      <c r="LUH304" s="6"/>
      <c r="LUI304" s="6"/>
      <c r="LUJ304" s="6"/>
      <c r="LUK304" s="6"/>
      <c r="LUL304" s="6"/>
      <c r="LUM304" s="6"/>
      <c r="LUN304" s="6"/>
      <c r="LUO304" s="6"/>
      <c r="LUP304" s="6"/>
      <c r="LUQ304" s="6"/>
      <c r="LUR304" s="6"/>
      <c r="LUS304" s="6"/>
      <c r="LUT304" s="6"/>
      <c r="LUU304" s="6"/>
      <c r="LUV304" s="6"/>
      <c r="LUW304" s="6"/>
      <c r="LUX304" s="6"/>
      <c r="LUY304" s="6"/>
      <c r="LUZ304" s="6"/>
      <c r="LVA304" s="6"/>
      <c r="LVB304" s="6"/>
      <c r="LVC304" s="6"/>
      <c r="LVD304" s="6"/>
      <c r="LVE304" s="6"/>
      <c r="LVF304" s="6"/>
      <c r="LVG304" s="6"/>
      <c r="LVH304" s="6"/>
      <c r="LVI304" s="6"/>
      <c r="LVJ304" s="6"/>
      <c r="LVK304" s="6"/>
      <c r="LVL304" s="6"/>
      <c r="LVM304" s="6"/>
      <c r="LVN304" s="6"/>
      <c r="LVO304" s="6"/>
      <c r="LVP304" s="6"/>
      <c r="LVQ304" s="6"/>
      <c r="LVR304" s="6"/>
      <c r="LVS304" s="6"/>
      <c r="LVT304" s="6"/>
      <c r="LVU304" s="6"/>
      <c r="LVV304" s="6"/>
      <c r="LVW304" s="6"/>
      <c r="LVX304" s="6"/>
      <c r="LVY304" s="6"/>
      <c r="LVZ304" s="6"/>
      <c r="LWA304" s="6"/>
      <c r="LWB304" s="6"/>
      <c r="LWC304" s="6"/>
      <c r="LWD304" s="6"/>
      <c r="LWE304" s="6"/>
      <c r="LWF304" s="6"/>
      <c r="LWG304" s="6"/>
      <c r="LWH304" s="6"/>
      <c r="LWI304" s="6"/>
      <c r="LWJ304" s="6"/>
      <c r="LWK304" s="6"/>
      <c r="LWL304" s="6"/>
      <c r="LWM304" s="6"/>
      <c r="LWN304" s="6"/>
      <c r="LWO304" s="6"/>
      <c r="LWP304" s="6"/>
      <c r="LWQ304" s="6"/>
      <c r="LWR304" s="6"/>
      <c r="LWS304" s="6"/>
      <c r="LWT304" s="6"/>
      <c r="LWU304" s="6"/>
      <c r="LWV304" s="6"/>
      <c r="LWW304" s="6"/>
      <c r="LWX304" s="6"/>
      <c r="LWY304" s="6"/>
      <c r="LWZ304" s="6"/>
      <c r="LXA304" s="6"/>
      <c r="LXB304" s="6"/>
      <c r="LXC304" s="6"/>
      <c r="LXD304" s="6"/>
      <c r="LXE304" s="6"/>
      <c r="LXF304" s="6"/>
      <c r="LXG304" s="6"/>
      <c r="LXH304" s="6"/>
      <c r="LXI304" s="6"/>
      <c r="LXJ304" s="6"/>
      <c r="LXK304" s="6"/>
      <c r="LXL304" s="6"/>
      <c r="LXM304" s="6"/>
      <c r="LXN304" s="6"/>
      <c r="LXO304" s="6"/>
      <c r="LXP304" s="6"/>
      <c r="LXQ304" s="6"/>
      <c r="LXR304" s="6"/>
      <c r="LXS304" s="6"/>
      <c r="LXT304" s="6"/>
      <c r="LXU304" s="6"/>
      <c r="LXV304" s="6"/>
      <c r="LXW304" s="6"/>
      <c r="LXX304" s="6"/>
      <c r="LXY304" s="6"/>
      <c r="LXZ304" s="6"/>
      <c r="LYA304" s="6"/>
      <c r="LYB304" s="6"/>
      <c r="LYC304" s="6"/>
      <c r="LYD304" s="6"/>
      <c r="LYE304" s="6"/>
      <c r="LYF304" s="6"/>
      <c r="LYG304" s="6"/>
      <c r="LYH304" s="6"/>
      <c r="LYI304" s="6"/>
      <c r="LYJ304" s="6"/>
      <c r="LYK304" s="6"/>
      <c r="LYL304" s="6"/>
      <c r="LYM304" s="6"/>
      <c r="LYN304" s="6"/>
      <c r="LYO304" s="6"/>
      <c r="LYP304" s="6"/>
      <c r="LYQ304" s="6"/>
      <c r="LYR304" s="6"/>
      <c r="LYS304" s="6"/>
      <c r="LYT304" s="6"/>
      <c r="LYU304" s="6"/>
      <c r="LYV304" s="6"/>
      <c r="LYW304" s="6"/>
      <c r="LYX304" s="6"/>
      <c r="LYY304" s="6"/>
      <c r="LYZ304" s="6"/>
      <c r="LZA304" s="6"/>
      <c r="LZB304" s="6"/>
      <c r="LZC304" s="6"/>
      <c r="LZD304" s="6"/>
      <c r="LZE304" s="6"/>
      <c r="LZF304" s="6"/>
      <c r="LZG304" s="6"/>
      <c r="LZH304" s="6"/>
      <c r="LZI304" s="6"/>
      <c r="LZJ304" s="6"/>
      <c r="LZK304" s="6"/>
      <c r="LZL304" s="6"/>
      <c r="LZM304" s="6"/>
      <c r="LZN304" s="6"/>
      <c r="LZO304" s="6"/>
      <c r="LZP304" s="6"/>
      <c r="LZQ304" s="6"/>
      <c r="LZR304" s="6"/>
      <c r="LZS304" s="6"/>
      <c r="LZT304" s="6"/>
      <c r="LZU304" s="6"/>
      <c r="LZV304" s="6"/>
      <c r="LZW304" s="6"/>
      <c r="LZX304" s="6"/>
      <c r="LZY304" s="6"/>
      <c r="LZZ304" s="6"/>
      <c r="MAA304" s="6"/>
      <c r="MAB304" s="6"/>
      <c r="MAC304" s="6"/>
      <c r="MAD304" s="6"/>
      <c r="MAE304" s="6"/>
      <c r="MAF304" s="6"/>
      <c r="MAG304" s="6"/>
      <c r="MAH304" s="6"/>
      <c r="MAI304" s="6"/>
      <c r="MAJ304" s="6"/>
      <c r="MAK304" s="6"/>
      <c r="MAL304" s="6"/>
      <c r="MAM304" s="6"/>
      <c r="MAN304" s="6"/>
      <c r="MAO304" s="6"/>
      <c r="MAP304" s="6"/>
      <c r="MAQ304" s="6"/>
      <c r="MAR304" s="6"/>
      <c r="MAS304" s="6"/>
      <c r="MAT304" s="6"/>
      <c r="MAU304" s="6"/>
      <c r="MAV304" s="6"/>
      <c r="MAW304" s="6"/>
      <c r="MAX304" s="6"/>
      <c r="MAY304" s="6"/>
      <c r="MAZ304" s="6"/>
      <c r="MBA304" s="6"/>
      <c r="MBB304" s="6"/>
      <c r="MBC304" s="6"/>
      <c r="MBD304" s="6"/>
      <c r="MBE304" s="6"/>
      <c r="MBF304" s="6"/>
      <c r="MBG304" s="6"/>
      <c r="MBH304" s="6"/>
      <c r="MBI304" s="6"/>
      <c r="MBJ304" s="6"/>
      <c r="MBK304" s="6"/>
      <c r="MBL304" s="6"/>
      <c r="MBM304" s="6"/>
      <c r="MBN304" s="6"/>
      <c r="MBO304" s="6"/>
      <c r="MBP304" s="6"/>
      <c r="MBQ304" s="6"/>
      <c r="MBR304" s="6"/>
      <c r="MBS304" s="6"/>
      <c r="MBT304" s="6"/>
      <c r="MBU304" s="6"/>
      <c r="MBV304" s="6"/>
      <c r="MBW304" s="6"/>
      <c r="MBX304" s="6"/>
      <c r="MBY304" s="6"/>
      <c r="MBZ304" s="6"/>
      <c r="MCA304" s="6"/>
      <c r="MCB304" s="6"/>
      <c r="MCC304" s="6"/>
      <c r="MCD304" s="6"/>
      <c r="MCE304" s="6"/>
      <c r="MCF304" s="6"/>
      <c r="MCG304" s="6"/>
      <c r="MCH304" s="6"/>
      <c r="MCI304" s="6"/>
      <c r="MCJ304" s="6"/>
      <c r="MCK304" s="6"/>
      <c r="MCL304" s="6"/>
      <c r="MCM304" s="6"/>
      <c r="MCN304" s="6"/>
      <c r="MCO304" s="6"/>
      <c r="MCP304" s="6"/>
      <c r="MCQ304" s="6"/>
      <c r="MCR304" s="6"/>
      <c r="MCS304" s="6"/>
      <c r="MCT304" s="6"/>
      <c r="MCU304" s="6"/>
      <c r="MCV304" s="6"/>
      <c r="MCW304" s="6"/>
      <c r="MCX304" s="6"/>
      <c r="MCY304" s="6"/>
      <c r="MCZ304" s="6"/>
      <c r="MDA304" s="6"/>
      <c r="MDB304" s="6"/>
      <c r="MDC304" s="6"/>
      <c r="MDD304" s="6"/>
      <c r="MDE304" s="6"/>
      <c r="MDF304" s="6"/>
      <c r="MDG304" s="6"/>
      <c r="MDH304" s="6"/>
      <c r="MDI304" s="6"/>
      <c r="MDJ304" s="6"/>
      <c r="MDK304" s="6"/>
      <c r="MDL304" s="6"/>
      <c r="MDM304" s="6"/>
      <c r="MDN304" s="6"/>
      <c r="MDO304" s="6"/>
      <c r="MDP304" s="6"/>
      <c r="MDQ304" s="6"/>
      <c r="MDR304" s="6"/>
      <c r="MDS304" s="6"/>
      <c r="MDT304" s="6"/>
      <c r="MDU304" s="6"/>
      <c r="MDV304" s="6"/>
      <c r="MDW304" s="6"/>
      <c r="MDX304" s="6"/>
      <c r="MDY304" s="6"/>
      <c r="MDZ304" s="6"/>
      <c r="MEA304" s="6"/>
      <c r="MEB304" s="6"/>
      <c r="MEC304" s="6"/>
      <c r="MED304" s="6"/>
      <c r="MEE304" s="6"/>
      <c r="MEF304" s="6"/>
      <c r="MEG304" s="6"/>
      <c r="MEH304" s="6"/>
      <c r="MEI304" s="6"/>
      <c r="MEJ304" s="6"/>
      <c r="MEK304" s="6"/>
      <c r="MEL304" s="6"/>
      <c r="MEM304" s="6"/>
      <c r="MEN304" s="6"/>
      <c r="MEO304" s="6"/>
      <c r="MEP304" s="6"/>
      <c r="MEQ304" s="6"/>
      <c r="MER304" s="6"/>
      <c r="MES304" s="6"/>
      <c r="MET304" s="6"/>
      <c r="MEU304" s="6"/>
      <c r="MEV304" s="6"/>
      <c r="MEW304" s="6"/>
      <c r="MEX304" s="6"/>
      <c r="MEY304" s="6"/>
      <c r="MEZ304" s="6"/>
      <c r="MFA304" s="6"/>
      <c r="MFB304" s="6"/>
      <c r="MFC304" s="6"/>
      <c r="MFD304" s="6"/>
      <c r="MFE304" s="6"/>
      <c r="MFF304" s="6"/>
      <c r="MFG304" s="6"/>
      <c r="MFH304" s="6"/>
      <c r="MFI304" s="6"/>
      <c r="MFJ304" s="6"/>
      <c r="MFK304" s="6"/>
      <c r="MFL304" s="6"/>
      <c r="MFM304" s="6"/>
      <c r="MFN304" s="6"/>
      <c r="MFO304" s="6"/>
      <c r="MFP304" s="6"/>
      <c r="MFQ304" s="6"/>
      <c r="MFR304" s="6"/>
      <c r="MFS304" s="6"/>
      <c r="MFT304" s="6"/>
      <c r="MFU304" s="6"/>
      <c r="MFV304" s="6"/>
      <c r="MFW304" s="6"/>
      <c r="MFX304" s="6"/>
      <c r="MFY304" s="6"/>
      <c r="MFZ304" s="6"/>
      <c r="MGA304" s="6"/>
      <c r="MGB304" s="6"/>
      <c r="MGC304" s="6"/>
      <c r="MGD304" s="6"/>
      <c r="MGE304" s="6"/>
      <c r="MGF304" s="6"/>
      <c r="MGG304" s="6"/>
      <c r="MGH304" s="6"/>
      <c r="MGI304" s="6"/>
      <c r="MGJ304" s="6"/>
      <c r="MGK304" s="6"/>
      <c r="MGL304" s="6"/>
      <c r="MGM304" s="6"/>
      <c r="MGN304" s="6"/>
      <c r="MGO304" s="6"/>
      <c r="MGP304" s="6"/>
      <c r="MGQ304" s="6"/>
      <c r="MGR304" s="6"/>
      <c r="MGS304" s="6"/>
      <c r="MGT304" s="6"/>
      <c r="MGU304" s="6"/>
      <c r="MGV304" s="6"/>
      <c r="MGW304" s="6"/>
      <c r="MGX304" s="6"/>
      <c r="MGY304" s="6"/>
      <c r="MGZ304" s="6"/>
      <c r="MHA304" s="6"/>
      <c r="MHB304" s="6"/>
      <c r="MHC304" s="6"/>
      <c r="MHD304" s="6"/>
      <c r="MHE304" s="6"/>
      <c r="MHF304" s="6"/>
      <c r="MHG304" s="6"/>
      <c r="MHH304" s="6"/>
      <c r="MHI304" s="6"/>
      <c r="MHJ304" s="6"/>
      <c r="MHK304" s="6"/>
      <c r="MHL304" s="6"/>
      <c r="MHM304" s="6"/>
      <c r="MHN304" s="6"/>
      <c r="MHO304" s="6"/>
      <c r="MHP304" s="6"/>
      <c r="MHQ304" s="6"/>
      <c r="MHR304" s="6"/>
      <c r="MHS304" s="6"/>
      <c r="MHT304" s="6"/>
      <c r="MHU304" s="6"/>
      <c r="MHV304" s="6"/>
      <c r="MHW304" s="6"/>
      <c r="MHX304" s="6"/>
      <c r="MHY304" s="6"/>
      <c r="MHZ304" s="6"/>
      <c r="MIA304" s="6"/>
      <c r="MIB304" s="6"/>
      <c r="MIC304" s="6"/>
      <c r="MID304" s="6"/>
      <c r="MIE304" s="6"/>
      <c r="MIF304" s="6"/>
      <c r="MIG304" s="6"/>
      <c r="MIH304" s="6"/>
      <c r="MII304" s="6"/>
      <c r="MIJ304" s="6"/>
      <c r="MIK304" s="6"/>
      <c r="MIL304" s="6"/>
      <c r="MIM304" s="6"/>
      <c r="MIN304" s="6"/>
      <c r="MIO304" s="6"/>
      <c r="MIP304" s="6"/>
      <c r="MIQ304" s="6"/>
      <c r="MIR304" s="6"/>
      <c r="MIS304" s="6"/>
      <c r="MIT304" s="6"/>
      <c r="MIU304" s="6"/>
      <c r="MIV304" s="6"/>
      <c r="MIW304" s="6"/>
      <c r="MIX304" s="6"/>
      <c r="MIY304" s="6"/>
      <c r="MIZ304" s="6"/>
      <c r="MJA304" s="6"/>
      <c r="MJB304" s="6"/>
      <c r="MJC304" s="6"/>
      <c r="MJD304" s="6"/>
      <c r="MJE304" s="6"/>
      <c r="MJF304" s="6"/>
      <c r="MJG304" s="6"/>
      <c r="MJH304" s="6"/>
      <c r="MJI304" s="6"/>
      <c r="MJJ304" s="6"/>
      <c r="MJK304" s="6"/>
      <c r="MJL304" s="6"/>
      <c r="MJM304" s="6"/>
      <c r="MJN304" s="6"/>
      <c r="MJO304" s="6"/>
      <c r="MJP304" s="6"/>
      <c r="MJQ304" s="6"/>
      <c r="MJR304" s="6"/>
      <c r="MJS304" s="6"/>
      <c r="MJT304" s="6"/>
      <c r="MJU304" s="6"/>
      <c r="MJV304" s="6"/>
      <c r="MJW304" s="6"/>
      <c r="MJX304" s="6"/>
      <c r="MJY304" s="6"/>
      <c r="MJZ304" s="6"/>
      <c r="MKA304" s="6"/>
      <c r="MKB304" s="6"/>
      <c r="MKC304" s="6"/>
      <c r="MKD304" s="6"/>
      <c r="MKE304" s="6"/>
      <c r="MKF304" s="6"/>
      <c r="MKG304" s="6"/>
      <c r="MKH304" s="6"/>
      <c r="MKI304" s="6"/>
      <c r="MKJ304" s="6"/>
      <c r="MKK304" s="6"/>
      <c r="MKL304" s="6"/>
      <c r="MKM304" s="6"/>
      <c r="MKN304" s="6"/>
      <c r="MKO304" s="6"/>
      <c r="MKP304" s="6"/>
      <c r="MKQ304" s="6"/>
      <c r="MKR304" s="6"/>
      <c r="MKS304" s="6"/>
      <c r="MKT304" s="6"/>
      <c r="MKU304" s="6"/>
      <c r="MKV304" s="6"/>
      <c r="MKW304" s="6"/>
      <c r="MKX304" s="6"/>
      <c r="MKY304" s="6"/>
      <c r="MKZ304" s="6"/>
      <c r="MLA304" s="6"/>
      <c r="MLB304" s="6"/>
      <c r="MLC304" s="6"/>
      <c r="MLD304" s="6"/>
      <c r="MLE304" s="6"/>
      <c r="MLF304" s="6"/>
      <c r="MLG304" s="6"/>
      <c r="MLH304" s="6"/>
      <c r="MLI304" s="6"/>
      <c r="MLJ304" s="6"/>
      <c r="MLK304" s="6"/>
      <c r="MLL304" s="6"/>
      <c r="MLM304" s="6"/>
      <c r="MLN304" s="6"/>
      <c r="MLO304" s="6"/>
      <c r="MLP304" s="6"/>
      <c r="MLQ304" s="6"/>
      <c r="MLR304" s="6"/>
      <c r="MLS304" s="6"/>
      <c r="MLT304" s="6"/>
      <c r="MLU304" s="6"/>
      <c r="MLV304" s="6"/>
      <c r="MLW304" s="6"/>
      <c r="MLX304" s="6"/>
      <c r="MLY304" s="6"/>
      <c r="MLZ304" s="6"/>
      <c r="MMA304" s="6"/>
      <c r="MMB304" s="6"/>
      <c r="MMC304" s="6"/>
      <c r="MMD304" s="6"/>
      <c r="MME304" s="6"/>
      <c r="MMF304" s="6"/>
      <c r="MMG304" s="6"/>
      <c r="MMH304" s="6"/>
      <c r="MMI304" s="6"/>
      <c r="MMJ304" s="6"/>
      <c r="MMK304" s="6"/>
      <c r="MML304" s="6"/>
      <c r="MMM304" s="6"/>
      <c r="MMN304" s="6"/>
      <c r="MMO304" s="6"/>
      <c r="MMP304" s="6"/>
      <c r="MMQ304" s="6"/>
      <c r="MMR304" s="6"/>
      <c r="MMS304" s="6"/>
      <c r="MMT304" s="6"/>
      <c r="MMU304" s="6"/>
      <c r="MMV304" s="6"/>
      <c r="MMW304" s="6"/>
      <c r="MMX304" s="6"/>
      <c r="MMY304" s="6"/>
      <c r="MMZ304" s="6"/>
      <c r="MNA304" s="6"/>
      <c r="MNB304" s="6"/>
      <c r="MNC304" s="6"/>
      <c r="MND304" s="6"/>
      <c r="MNE304" s="6"/>
      <c r="MNF304" s="6"/>
      <c r="MNG304" s="6"/>
      <c r="MNH304" s="6"/>
      <c r="MNI304" s="6"/>
      <c r="MNJ304" s="6"/>
      <c r="MNK304" s="6"/>
      <c r="MNL304" s="6"/>
      <c r="MNM304" s="6"/>
      <c r="MNN304" s="6"/>
      <c r="MNO304" s="6"/>
      <c r="MNP304" s="6"/>
      <c r="MNQ304" s="6"/>
      <c r="MNR304" s="6"/>
      <c r="MNS304" s="6"/>
      <c r="MNT304" s="6"/>
      <c r="MNU304" s="6"/>
      <c r="MNV304" s="6"/>
      <c r="MNW304" s="6"/>
      <c r="MNX304" s="6"/>
      <c r="MNY304" s="6"/>
      <c r="MNZ304" s="6"/>
      <c r="MOA304" s="6"/>
      <c r="MOB304" s="6"/>
      <c r="MOC304" s="6"/>
      <c r="MOD304" s="6"/>
      <c r="MOE304" s="6"/>
      <c r="MOF304" s="6"/>
      <c r="MOG304" s="6"/>
      <c r="MOH304" s="6"/>
      <c r="MOI304" s="6"/>
      <c r="MOJ304" s="6"/>
      <c r="MOK304" s="6"/>
      <c r="MOL304" s="6"/>
      <c r="MOM304" s="6"/>
      <c r="MON304" s="6"/>
      <c r="MOO304" s="6"/>
      <c r="MOP304" s="6"/>
      <c r="MOQ304" s="6"/>
      <c r="MOR304" s="6"/>
      <c r="MOS304" s="6"/>
      <c r="MOT304" s="6"/>
      <c r="MOU304" s="6"/>
      <c r="MOV304" s="6"/>
      <c r="MOW304" s="6"/>
      <c r="MOX304" s="6"/>
      <c r="MOY304" s="6"/>
      <c r="MOZ304" s="6"/>
      <c r="MPA304" s="6"/>
      <c r="MPB304" s="6"/>
      <c r="MPC304" s="6"/>
      <c r="MPD304" s="6"/>
      <c r="MPE304" s="6"/>
      <c r="MPF304" s="6"/>
      <c r="MPG304" s="6"/>
      <c r="MPH304" s="6"/>
      <c r="MPI304" s="6"/>
      <c r="MPJ304" s="6"/>
      <c r="MPK304" s="6"/>
      <c r="MPL304" s="6"/>
      <c r="MPM304" s="6"/>
      <c r="MPN304" s="6"/>
      <c r="MPO304" s="6"/>
      <c r="MPP304" s="6"/>
      <c r="MPQ304" s="6"/>
      <c r="MPR304" s="6"/>
      <c r="MPS304" s="6"/>
      <c r="MPT304" s="6"/>
      <c r="MPU304" s="6"/>
      <c r="MPV304" s="6"/>
      <c r="MPW304" s="6"/>
      <c r="MPX304" s="6"/>
      <c r="MPY304" s="6"/>
      <c r="MPZ304" s="6"/>
      <c r="MQA304" s="6"/>
      <c r="MQB304" s="6"/>
      <c r="MQC304" s="6"/>
      <c r="MQD304" s="6"/>
      <c r="MQE304" s="6"/>
      <c r="MQF304" s="6"/>
      <c r="MQG304" s="6"/>
      <c r="MQH304" s="6"/>
      <c r="MQI304" s="6"/>
      <c r="MQJ304" s="6"/>
      <c r="MQK304" s="6"/>
      <c r="MQL304" s="6"/>
      <c r="MQM304" s="6"/>
      <c r="MQN304" s="6"/>
      <c r="MQO304" s="6"/>
      <c r="MQP304" s="6"/>
      <c r="MQQ304" s="6"/>
      <c r="MQR304" s="6"/>
      <c r="MQS304" s="6"/>
      <c r="MQT304" s="6"/>
      <c r="MQU304" s="6"/>
      <c r="MQV304" s="6"/>
      <c r="MQW304" s="6"/>
      <c r="MQX304" s="6"/>
      <c r="MQY304" s="6"/>
      <c r="MQZ304" s="6"/>
      <c r="MRA304" s="6"/>
      <c r="MRB304" s="6"/>
      <c r="MRC304" s="6"/>
      <c r="MRD304" s="6"/>
      <c r="MRE304" s="6"/>
      <c r="MRF304" s="6"/>
      <c r="MRG304" s="6"/>
      <c r="MRH304" s="6"/>
      <c r="MRI304" s="6"/>
      <c r="MRJ304" s="6"/>
      <c r="MRK304" s="6"/>
      <c r="MRL304" s="6"/>
      <c r="MRM304" s="6"/>
      <c r="MRN304" s="6"/>
      <c r="MRO304" s="6"/>
      <c r="MRP304" s="6"/>
      <c r="MRQ304" s="6"/>
      <c r="MRR304" s="6"/>
      <c r="MRS304" s="6"/>
      <c r="MRT304" s="6"/>
      <c r="MRU304" s="6"/>
      <c r="MRV304" s="6"/>
      <c r="MRW304" s="6"/>
      <c r="MRX304" s="6"/>
      <c r="MRY304" s="6"/>
      <c r="MRZ304" s="6"/>
      <c r="MSA304" s="6"/>
      <c r="MSB304" s="6"/>
      <c r="MSC304" s="6"/>
      <c r="MSD304" s="6"/>
      <c r="MSE304" s="6"/>
      <c r="MSF304" s="6"/>
      <c r="MSG304" s="6"/>
      <c r="MSH304" s="6"/>
      <c r="MSI304" s="6"/>
      <c r="MSJ304" s="6"/>
      <c r="MSK304" s="6"/>
      <c r="MSL304" s="6"/>
      <c r="MSM304" s="6"/>
      <c r="MSN304" s="6"/>
      <c r="MSO304" s="6"/>
      <c r="MSP304" s="6"/>
      <c r="MSQ304" s="6"/>
      <c r="MSR304" s="6"/>
      <c r="MSS304" s="6"/>
      <c r="MST304" s="6"/>
      <c r="MSU304" s="6"/>
      <c r="MSV304" s="6"/>
      <c r="MSW304" s="6"/>
      <c r="MSX304" s="6"/>
      <c r="MSY304" s="6"/>
      <c r="MSZ304" s="6"/>
      <c r="MTA304" s="6"/>
      <c r="MTB304" s="6"/>
      <c r="MTC304" s="6"/>
      <c r="MTD304" s="6"/>
      <c r="MTE304" s="6"/>
      <c r="MTF304" s="6"/>
      <c r="MTG304" s="6"/>
      <c r="MTH304" s="6"/>
      <c r="MTI304" s="6"/>
      <c r="MTJ304" s="6"/>
      <c r="MTK304" s="6"/>
      <c r="MTL304" s="6"/>
      <c r="MTM304" s="6"/>
      <c r="MTN304" s="6"/>
      <c r="MTO304" s="6"/>
      <c r="MTP304" s="6"/>
      <c r="MTQ304" s="6"/>
      <c r="MTR304" s="6"/>
      <c r="MTS304" s="6"/>
      <c r="MTT304" s="6"/>
      <c r="MTU304" s="6"/>
      <c r="MTV304" s="6"/>
      <c r="MTW304" s="6"/>
      <c r="MTX304" s="6"/>
      <c r="MTY304" s="6"/>
      <c r="MTZ304" s="6"/>
      <c r="MUA304" s="6"/>
      <c r="MUB304" s="6"/>
      <c r="MUC304" s="6"/>
      <c r="MUD304" s="6"/>
      <c r="MUE304" s="6"/>
      <c r="MUF304" s="6"/>
      <c r="MUG304" s="6"/>
      <c r="MUH304" s="6"/>
      <c r="MUI304" s="6"/>
      <c r="MUJ304" s="6"/>
      <c r="MUK304" s="6"/>
      <c r="MUL304" s="6"/>
      <c r="MUM304" s="6"/>
      <c r="MUN304" s="6"/>
      <c r="MUO304" s="6"/>
      <c r="MUP304" s="6"/>
      <c r="MUQ304" s="6"/>
      <c r="MUR304" s="6"/>
      <c r="MUS304" s="6"/>
      <c r="MUT304" s="6"/>
      <c r="MUU304" s="6"/>
      <c r="MUV304" s="6"/>
      <c r="MUW304" s="6"/>
      <c r="MUX304" s="6"/>
      <c r="MUY304" s="6"/>
      <c r="MUZ304" s="6"/>
      <c r="MVA304" s="6"/>
      <c r="MVB304" s="6"/>
      <c r="MVC304" s="6"/>
      <c r="MVD304" s="6"/>
      <c r="MVE304" s="6"/>
      <c r="MVF304" s="6"/>
      <c r="MVG304" s="6"/>
      <c r="MVH304" s="6"/>
      <c r="MVI304" s="6"/>
      <c r="MVJ304" s="6"/>
      <c r="MVK304" s="6"/>
      <c r="MVL304" s="6"/>
      <c r="MVM304" s="6"/>
      <c r="MVN304" s="6"/>
      <c r="MVO304" s="6"/>
      <c r="MVP304" s="6"/>
      <c r="MVQ304" s="6"/>
      <c r="MVR304" s="6"/>
      <c r="MVS304" s="6"/>
      <c r="MVT304" s="6"/>
      <c r="MVU304" s="6"/>
      <c r="MVV304" s="6"/>
      <c r="MVW304" s="6"/>
      <c r="MVX304" s="6"/>
      <c r="MVY304" s="6"/>
      <c r="MVZ304" s="6"/>
      <c r="MWA304" s="6"/>
      <c r="MWB304" s="6"/>
      <c r="MWC304" s="6"/>
      <c r="MWD304" s="6"/>
      <c r="MWE304" s="6"/>
      <c r="MWF304" s="6"/>
      <c r="MWG304" s="6"/>
      <c r="MWH304" s="6"/>
      <c r="MWI304" s="6"/>
      <c r="MWJ304" s="6"/>
      <c r="MWK304" s="6"/>
      <c r="MWL304" s="6"/>
      <c r="MWM304" s="6"/>
      <c r="MWN304" s="6"/>
      <c r="MWO304" s="6"/>
      <c r="MWP304" s="6"/>
      <c r="MWQ304" s="6"/>
      <c r="MWR304" s="6"/>
      <c r="MWS304" s="6"/>
      <c r="MWT304" s="6"/>
      <c r="MWU304" s="6"/>
      <c r="MWV304" s="6"/>
      <c r="MWW304" s="6"/>
      <c r="MWX304" s="6"/>
      <c r="MWY304" s="6"/>
      <c r="MWZ304" s="6"/>
      <c r="MXA304" s="6"/>
      <c r="MXB304" s="6"/>
      <c r="MXC304" s="6"/>
      <c r="MXD304" s="6"/>
      <c r="MXE304" s="6"/>
      <c r="MXF304" s="6"/>
      <c r="MXG304" s="6"/>
      <c r="MXH304" s="6"/>
      <c r="MXI304" s="6"/>
      <c r="MXJ304" s="6"/>
      <c r="MXK304" s="6"/>
      <c r="MXL304" s="6"/>
      <c r="MXM304" s="6"/>
      <c r="MXN304" s="6"/>
      <c r="MXO304" s="6"/>
      <c r="MXP304" s="6"/>
      <c r="MXQ304" s="6"/>
      <c r="MXR304" s="6"/>
      <c r="MXS304" s="6"/>
      <c r="MXT304" s="6"/>
      <c r="MXU304" s="6"/>
      <c r="MXV304" s="6"/>
      <c r="MXW304" s="6"/>
      <c r="MXX304" s="6"/>
      <c r="MXY304" s="6"/>
      <c r="MXZ304" s="6"/>
      <c r="MYA304" s="6"/>
      <c r="MYB304" s="6"/>
      <c r="MYC304" s="6"/>
      <c r="MYD304" s="6"/>
      <c r="MYE304" s="6"/>
      <c r="MYF304" s="6"/>
      <c r="MYG304" s="6"/>
      <c r="MYH304" s="6"/>
      <c r="MYI304" s="6"/>
      <c r="MYJ304" s="6"/>
      <c r="MYK304" s="6"/>
      <c r="MYL304" s="6"/>
      <c r="MYM304" s="6"/>
      <c r="MYN304" s="6"/>
      <c r="MYO304" s="6"/>
      <c r="MYP304" s="6"/>
      <c r="MYQ304" s="6"/>
      <c r="MYR304" s="6"/>
      <c r="MYS304" s="6"/>
      <c r="MYT304" s="6"/>
      <c r="MYU304" s="6"/>
      <c r="MYV304" s="6"/>
      <c r="MYW304" s="6"/>
      <c r="MYX304" s="6"/>
      <c r="MYY304" s="6"/>
      <c r="MYZ304" s="6"/>
      <c r="MZA304" s="6"/>
      <c r="MZB304" s="6"/>
      <c r="MZC304" s="6"/>
      <c r="MZD304" s="6"/>
      <c r="MZE304" s="6"/>
      <c r="MZF304" s="6"/>
      <c r="MZG304" s="6"/>
      <c r="MZH304" s="6"/>
      <c r="MZI304" s="6"/>
      <c r="MZJ304" s="6"/>
      <c r="MZK304" s="6"/>
      <c r="MZL304" s="6"/>
      <c r="MZM304" s="6"/>
      <c r="MZN304" s="6"/>
      <c r="MZO304" s="6"/>
      <c r="MZP304" s="6"/>
      <c r="MZQ304" s="6"/>
      <c r="MZR304" s="6"/>
      <c r="MZS304" s="6"/>
      <c r="MZT304" s="6"/>
      <c r="MZU304" s="6"/>
      <c r="MZV304" s="6"/>
      <c r="MZW304" s="6"/>
      <c r="MZX304" s="6"/>
      <c r="MZY304" s="6"/>
      <c r="MZZ304" s="6"/>
      <c r="NAA304" s="6"/>
      <c r="NAB304" s="6"/>
      <c r="NAC304" s="6"/>
      <c r="NAD304" s="6"/>
      <c r="NAE304" s="6"/>
      <c r="NAF304" s="6"/>
      <c r="NAG304" s="6"/>
      <c r="NAH304" s="6"/>
      <c r="NAI304" s="6"/>
      <c r="NAJ304" s="6"/>
      <c r="NAK304" s="6"/>
      <c r="NAL304" s="6"/>
      <c r="NAM304" s="6"/>
      <c r="NAN304" s="6"/>
      <c r="NAO304" s="6"/>
      <c r="NAP304" s="6"/>
      <c r="NAQ304" s="6"/>
      <c r="NAR304" s="6"/>
      <c r="NAS304" s="6"/>
      <c r="NAT304" s="6"/>
      <c r="NAU304" s="6"/>
      <c r="NAV304" s="6"/>
      <c r="NAW304" s="6"/>
      <c r="NAX304" s="6"/>
      <c r="NAY304" s="6"/>
      <c r="NAZ304" s="6"/>
      <c r="NBA304" s="6"/>
      <c r="NBB304" s="6"/>
      <c r="NBC304" s="6"/>
      <c r="NBD304" s="6"/>
      <c r="NBE304" s="6"/>
      <c r="NBF304" s="6"/>
      <c r="NBG304" s="6"/>
      <c r="NBH304" s="6"/>
      <c r="NBI304" s="6"/>
      <c r="NBJ304" s="6"/>
      <c r="NBK304" s="6"/>
      <c r="NBL304" s="6"/>
      <c r="NBM304" s="6"/>
      <c r="NBN304" s="6"/>
      <c r="NBO304" s="6"/>
      <c r="NBP304" s="6"/>
      <c r="NBQ304" s="6"/>
      <c r="NBR304" s="6"/>
      <c r="NBS304" s="6"/>
      <c r="NBT304" s="6"/>
      <c r="NBU304" s="6"/>
      <c r="NBV304" s="6"/>
      <c r="NBW304" s="6"/>
      <c r="NBX304" s="6"/>
      <c r="NBY304" s="6"/>
      <c r="NBZ304" s="6"/>
      <c r="NCA304" s="6"/>
      <c r="NCB304" s="6"/>
      <c r="NCC304" s="6"/>
      <c r="NCD304" s="6"/>
      <c r="NCE304" s="6"/>
      <c r="NCF304" s="6"/>
      <c r="NCG304" s="6"/>
      <c r="NCH304" s="6"/>
      <c r="NCI304" s="6"/>
      <c r="NCJ304" s="6"/>
      <c r="NCK304" s="6"/>
      <c r="NCL304" s="6"/>
      <c r="NCM304" s="6"/>
      <c r="NCN304" s="6"/>
      <c r="NCO304" s="6"/>
      <c r="NCP304" s="6"/>
      <c r="NCQ304" s="6"/>
      <c r="NCR304" s="6"/>
      <c r="NCS304" s="6"/>
      <c r="NCT304" s="6"/>
      <c r="NCU304" s="6"/>
      <c r="NCV304" s="6"/>
      <c r="NCW304" s="6"/>
      <c r="NCX304" s="6"/>
      <c r="NCY304" s="6"/>
      <c r="NCZ304" s="6"/>
      <c r="NDA304" s="6"/>
      <c r="NDB304" s="6"/>
      <c r="NDC304" s="6"/>
      <c r="NDD304" s="6"/>
      <c r="NDE304" s="6"/>
      <c r="NDF304" s="6"/>
      <c r="NDG304" s="6"/>
      <c r="NDH304" s="6"/>
      <c r="NDI304" s="6"/>
      <c r="NDJ304" s="6"/>
      <c r="NDK304" s="6"/>
      <c r="NDL304" s="6"/>
      <c r="NDM304" s="6"/>
      <c r="NDN304" s="6"/>
      <c r="NDO304" s="6"/>
      <c r="NDP304" s="6"/>
      <c r="NDQ304" s="6"/>
      <c r="NDR304" s="6"/>
      <c r="NDS304" s="6"/>
      <c r="NDT304" s="6"/>
      <c r="NDU304" s="6"/>
      <c r="NDV304" s="6"/>
      <c r="NDW304" s="6"/>
      <c r="NDX304" s="6"/>
      <c r="NDY304" s="6"/>
      <c r="NDZ304" s="6"/>
      <c r="NEA304" s="6"/>
      <c r="NEB304" s="6"/>
      <c r="NEC304" s="6"/>
      <c r="NED304" s="6"/>
      <c r="NEE304" s="6"/>
      <c r="NEF304" s="6"/>
      <c r="NEG304" s="6"/>
      <c r="NEH304" s="6"/>
      <c r="NEI304" s="6"/>
      <c r="NEJ304" s="6"/>
      <c r="NEK304" s="6"/>
      <c r="NEL304" s="6"/>
      <c r="NEM304" s="6"/>
      <c r="NEN304" s="6"/>
      <c r="NEO304" s="6"/>
      <c r="NEP304" s="6"/>
      <c r="NEQ304" s="6"/>
      <c r="NER304" s="6"/>
      <c r="NES304" s="6"/>
      <c r="NET304" s="6"/>
      <c r="NEU304" s="6"/>
      <c r="NEV304" s="6"/>
      <c r="NEW304" s="6"/>
      <c r="NEX304" s="6"/>
      <c r="NEY304" s="6"/>
      <c r="NEZ304" s="6"/>
      <c r="NFA304" s="6"/>
      <c r="NFB304" s="6"/>
      <c r="NFC304" s="6"/>
      <c r="NFD304" s="6"/>
      <c r="NFE304" s="6"/>
      <c r="NFF304" s="6"/>
      <c r="NFG304" s="6"/>
      <c r="NFH304" s="6"/>
      <c r="NFI304" s="6"/>
      <c r="NFJ304" s="6"/>
      <c r="NFK304" s="6"/>
      <c r="NFL304" s="6"/>
      <c r="NFM304" s="6"/>
      <c r="NFN304" s="6"/>
      <c r="NFO304" s="6"/>
      <c r="NFP304" s="6"/>
      <c r="NFQ304" s="6"/>
      <c r="NFR304" s="6"/>
      <c r="NFS304" s="6"/>
      <c r="NFT304" s="6"/>
      <c r="NFU304" s="6"/>
      <c r="NFV304" s="6"/>
      <c r="NFW304" s="6"/>
      <c r="NFX304" s="6"/>
      <c r="NFY304" s="6"/>
      <c r="NFZ304" s="6"/>
      <c r="NGA304" s="6"/>
      <c r="NGB304" s="6"/>
      <c r="NGC304" s="6"/>
      <c r="NGD304" s="6"/>
      <c r="NGE304" s="6"/>
      <c r="NGF304" s="6"/>
      <c r="NGG304" s="6"/>
      <c r="NGH304" s="6"/>
      <c r="NGI304" s="6"/>
      <c r="NGJ304" s="6"/>
      <c r="NGK304" s="6"/>
      <c r="NGL304" s="6"/>
      <c r="NGM304" s="6"/>
      <c r="NGN304" s="6"/>
      <c r="NGO304" s="6"/>
      <c r="NGP304" s="6"/>
      <c r="NGQ304" s="6"/>
      <c r="NGR304" s="6"/>
      <c r="NGS304" s="6"/>
      <c r="NGT304" s="6"/>
      <c r="NGU304" s="6"/>
      <c r="NGV304" s="6"/>
      <c r="NGW304" s="6"/>
      <c r="NGX304" s="6"/>
      <c r="NGY304" s="6"/>
      <c r="NGZ304" s="6"/>
      <c r="NHA304" s="6"/>
      <c r="NHB304" s="6"/>
      <c r="NHC304" s="6"/>
      <c r="NHD304" s="6"/>
      <c r="NHE304" s="6"/>
      <c r="NHF304" s="6"/>
      <c r="NHG304" s="6"/>
      <c r="NHH304" s="6"/>
      <c r="NHI304" s="6"/>
      <c r="NHJ304" s="6"/>
      <c r="NHK304" s="6"/>
      <c r="NHL304" s="6"/>
      <c r="NHM304" s="6"/>
      <c r="NHN304" s="6"/>
      <c r="NHO304" s="6"/>
      <c r="NHP304" s="6"/>
      <c r="NHQ304" s="6"/>
      <c r="NHR304" s="6"/>
      <c r="NHS304" s="6"/>
      <c r="NHT304" s="6"/>
      <c r="NHU304" s="6"/>
      <c r="NHV304" s="6"/>
      <c r="NHW304" s="6"/>
      <c r="NHX304" s="6"/>
      <c r="NHY304" s="6"/>
      <c r="NHZ304" s="6"/>
      <c r="NIA304" s="6"/>
      <c r="NIB304" s="6"/>
      <c r="NIC304" s="6"/>
      <c r="NID304" s="6"/>
      <c r="NIE304" s="6"/>
      <c r="NIF304" s="6"/>
      <c r="NIG304" s="6"/>
      <c r="NIH304" s="6"/>
      <c r="NII304" s="6"/>
      <c r="NIJ304" s="6"/>
      <c r="NIK304" s="6"/>
      <c r="NIL304" s="6"/>
      <c r="NIM304" s="6"/>
      <c r="NIN304" s="6"/>
      <c r="NIO304" s="6"/>
      <c r="NIP304" s="6"/>
      <c r="NIQ304" s="6"/>
      <c r="NIR304" s="6"/>
      <c r="NIS304" s="6"/>
      <c r="NIT304" s="6"/>
      <c r="NIU304" s="6"/>
      <c r="NIV304" s="6"/>
      <c r="NIW304" s="6"/>
      <c r="NIX304" s="6"/>
      <c r="NIY304" s="6"/>
      <c r="NIZ304" s="6"/>
      <c r="NJA304" s="6"/>
      <c r="NJB304" s="6"/>
      <c r="NJC304" s="6"/>
      <c r="NJD304" s="6"/>
      <c r="NJE304" s="6"/>
      <c r="NJF304" s="6"/>
      <c r="NJG304" s="6"/>
      <c r="NJH304" s="6"/>
      <c r="NJI304" s="6"/>
      <c r="NJJ304" s="6"/>
      <c r="NJK304" s="6"/>
      <c r="NJL304" s="6"/>
      <c r="NJM304" s="6"/>
      <c r="NJN304" s="6"/>
      <c r="NJO304" s="6"/>
      <c r="NJP304" s="6"/>
      <c r="NJQ304" s="6"/>
      <c r="NJR304" s="6"/>
      <c r="NJS304" s="6"/>
      <c r="NJT304" s="6"/>
      <c r="NJU304" s="6"/>
      <c r="NJV304" s="6"/>
      <c r="NJW304" s="6"/>
      <c r="NJX304" s="6"/>
      <c r="NJY304" s="6"/>
      <c r="NJZ304" s="6"/>
      <c r="NKA304" s="6"/>
      <c r="NKB304" s="6"/>
      <c r="NKC304" s="6"/>
      <c r="NKD304" s="6"/>
      <c r="NKE304" s="6"/>
      <c r="NKF304" s="6"/>
      <c r="NKG304" s="6"/>
      <c r="NKH304" s="6"/>
      <c r="NKI304" s="6"/>
      <c r="NKJ304" s="6"/>
      <c r="NKK304" s="6"/>
      <c r="NKL304" s="6"/>
      <c r="NKM304" s="6"/>
      <c r="NKN304" s="6"/>
      <c r="NKO304" s="6"/>
      <c r="NKP304" s="6"/>
      <c r="NKQ304" s="6"/>
      <c r="NKR304" s="6"/>
      <c r="NKS304" s="6"/>
      <c r="NKT304" s="6"/>
      <c r="NKU304" s="6"/>
      <c r="NKV304" s="6"/>
      <c r="NKW304" s="6"/>
      <c r="NKX304" s="6"/>
      <c r="NKY304" s="6"/>
      <c r="NKZ304" s="6"/>
      <c r="NLA304" s="6"/>
      <c r="NLB304" s="6"/>
      <c r="NLC304" s="6"/>
      <c r="NLD304" s="6"/>
      <c r="NLE304" s="6"/>
      <c r="NLF304" s="6"/>
      <c r="NLG304" s="6"/>
      <c r="NLH304" s="6"/>
      <c r="NLI304" s="6"/>
      <c r="NLJ304" s="6"/>
      <c r="NLK304" s="6"/>
      <c r="NLL304" s="6"/>
      <c r="NLM304" s="6"/>
      <c r="NLN304" s="6"/>
      <c r="NLO304" s="6"/>
      <c r="NLP304" s="6"/>
      <c r="NLQ304" s="6"/>
      <c r="NLR304" s="6"/>
      <c r="NLS304" s="6"/>
      <c r="NLT304" s="6"/>
      <c r="NLU304" s="6"/>
      <c r="NLV304" s="6"/>
      <c r="NLW304" s="6"/>
      <c r="NLX304" s="6"/>
      <c r="NLY304" s="6"/>
      <c r="NLZ304" s="6"/>
      <c r="NMA304" s="6"/>
      <c r="NMB304" s="6"/>
      <c r="NMC304" s="6"/>
      <c r="NMD304" s="6"/>
      <c r="NME304" s="6"/>
      <c r="NMF304" s="6"/>
      <c r="NMG304" s="6"/>
      <c r="NMH304" s="6"/>
      <c r="NMI304" s="6"/>
      <c r="NMJ304" s="6"/>
      <c r="NMK304" s="6"/>
      <c r="NML304" s="6"/>
      <c r="NMM304" s="6"/>
      <c r="NMN304" s="6"/>
      <c r="NMO304" s="6"/>
      <c r="NMP304" s="6"/>
      <c r="NMQ304" s="6"/>
      <c r="NMR304" s="6"/>
      <c r="NMS304" s="6"/>
      <c r="NMT304" s="6"/>
      <c r="NMU304" s="6"/>
      <c r="NMV304" s="6"/>
      <c r="NMW304" s="6"/>
      <c r="NMX304" s="6"/>
      <c r="NMY304" s="6"/>
      <c r="NMZ304" s="6"/>
      <c r="NNA304" s="6"/>
      <c r="NNB304" s="6"/>
      <c r="NNC304" s="6"/>
      <c r="NND304" s="6"/>
      <c r="NNE304" s="6"/>
      <c r="NNF304" s="6"/>
      <c r="NNG304" s="6"/>
      <c r="NNH304" s="6"/>
      <c r="NNI304" s="6"/>
      <c r="NNJ304" s="6"/>
      <c r="NNK304" s="6"/>
      <c r="NNL304" s="6"/>
      <c r="NNM304" s="6"/>
      <c r="NNN304" s="6"/>
      <c r="NNO304" s="6"/>
      <c r="NNP304" s="6"/>
      <c r="NNQ304" s="6"/>
      <c r="NNR304" s="6"/>
      <c r="NNS304" s="6"/>
      <c r="NNT304" s="6"/>
      <c r="NNU304" s="6"/>
      <c r="NNV304" s="6"/>
      <c r="NNW304" s="6"/>
      <c r="NNX304" s="6"/>
      <c r="NNY304" s="6"/>
      <c r="NNZ304" s="6"/>
      <c r="NOA304" s="6"/>
      <c r="NOB304" s="6"/>
      <c r="NOC304" s="6"/>
      <c r="NOD304" s="6"/>
      <c r="NOE304" s="6"/>
      <c r="NOF304" s="6"/>
      <c r="NOG304" s="6"/>
      <c r="NOH304" s="6"/>
      <c r="NOI304" s="6"/>
      <c r="NOJ304" s="6"/>
      <c r="NOK304" s="6"/>
      <c r="NOL304" s="6"/>
      <c r="NOM304" s="6"/>
      <c r="NON304" s="6"/>
      <c r="NOO304" s="6"/>
      <c r="NOP304" s="6"/>
      <c r="NOQ304" s="6"/>
      <c r="NOR304" s="6"/>
      <c r="NOS304" s="6"/>
      <c r="NOT304" s="6"/>
      <c r="NOU304" s="6"/>
      <c r="NOV304" s="6"/>
      <c r="NOW304" s="6"/>
      <c r="NOX304" s="6"/>
      <c r="NOY304" s="6"/>
      <c r="NOZ304" s="6"/>
      <c r="NPA304" s="6"/>
      <c r="NPB304" s="6"/>
      <c r="NPC304" s="6"/>
      <c r="NPD304" s="6"/>
      <c r="NPE304" s="6"/>
      <c r="NPF304" s="6"/>
      <c r="NPG304" s="6"/>
      <c r="NPH304" s="6"/>
      <c r="NPI304" s="6"/>
      <c r="NPJ304" s="6"/>
      <c r="NPK304" s="6"/>
      <c r="NPL304" s="6"/>
      <c r="NPM304" s="6"/>
      <c r="NPN304" s="6"/>
      <c r="NPO304" s="6"/>
      <c r="NPP304" s="6"/>
      <c r="NPQ304" s="6"/>
      <c r="NPR304" s="6"/>
      <c r="NPS304" s="6"/>
      <c r="NPT304" s="6"/>
      <c r="NPU304" s="6"/>
      <c r="NPV304" s="6"/>
      <c r="NPW304" s="6"/>
      <c r="NPX304" s="6"/>
      <c r="NPY304" s="6"/>
      <c r="NPZ304" s="6"/>
      <c r="NQA304" s="6"/>
      <c r="NQB304" s="6"/>
      <c r="NQC304" s="6"/>
      <c r="NQD304" s="6"/>
      <c r="NQE304" s="6"/>
      <c r="NQF304" s="6"/>
      <c r="NQG304" s="6"/>
      <c r="NQH304" s="6"/>
      <c r="NQI304" s="6"/>
      <c r="NQJ304" s="6"/>
      <c r="NQK304" s="6"/>
      <c r="NQL304" s="6"/>
      <c r="NQM304" s="6"/>
      <c r="NQN304" s="6"/>
      <c r="NQO304" s="6"/>
      <c r="NQP304" s="6"/>
      <c r="NQQ304" s="6"/>
      <c r="NQR304" s="6"/>
      <c r="NQS304" s="6"/>
      <c r="NQT304" s="6"/>
      <c r="NQU304" s="6"/>
      <c r="NQV304" s="6"/>
      <c r="NQW304" s="6"/>
      <c r="NQX304" s="6"/>
      <c r="NQY304" s="6"/>
      <c r="NQZ304" s="6"/>
      <c r="NRA304" s="6"/>
      <c r="NRB304" s="6"/>
      <c r="NRC304" s="6"/>
      <c r="NRD304" s="6"/>
      <c r="NRE304" s="6"/>
      <c r="NRF304" s="6"/>
      <c r="NRG304" s="6"/>
      <c r="NRH304" s="6"/>
      <c r="NRI304" s="6"/>
      <c r="NRJ304" s="6"/>
      <c r="NRK304" s="6"/>
      <c r="NRL304" s="6"/>
      <c r="NRM304" s="6"/>
      <c r="NRN304" s="6"/>
      <c r="NRO304" s="6"/>
      <c r="NRP304" s="6"/>
      <c r="NRQ304" s="6"/>
      <c r="NRR304" s="6"/>
      <c r="NRS304" s="6"/>
      <c r="NRT304" s="6"/>
      <c r="NRU304" s="6"/>
      <c r="NRV304" s="6"/>
      <c r="NRW304" s="6"/>
      <c r="NRX304" s="6"/>
      <c r="NRY304" s="6"/>
      <c r="NRZ304" s="6"/>
      <c r="NSA304" s="6"/>
      <c r="NSB304" s="6"/>
      <c r="NSC304" s="6"/>
      <c r="NSD304" s="6"/>
      <c r="NSE304" s="6"/>
      <c r="NSF304" s="6"/>
      <c r="NSG304" s="6"/>
      <c r="NSH304" s="6"/>
      <c r="NSI304" s="6"/>
      <c r="NSJ304" s="6"/>
      <c r="NSK304" s="6"/>
      <c r="NSL304" s="6"/>
      <c r="NSM304" s="6"/>
      <c r="NSN304" s="6"/>
      <c r="NSO304" s="6"/>
      <c r="NSP304" s="6"/>
      <c r="NSQ304" s="6"/>
      <c r="NSR304" s="6"/>
      <c r="NSS304" s="6"/>
      <c r="NST304" s="6"/>
      <c r="NSU304" s="6"/>
      <c r="NSV304" s="6"/>
      <c r="NSW304" s="6"/>
      <c r="NSX304" s="6"/>
      <c r="NSY304" s="6"/>
      <c r="NSZ304" s="6"/>
      <c r="NTA304" s="6"/>
      <c r="NTB304" s="6"/>
      <c r="NTC304" s="6"/>
      <c r="NTD304" s="6"/>
      <c r="NTE304" s="6"/>
      <c r="NTF304" s="6"/>
      <c r="NTG304" s="6"/>
      <c r="NTH304" s="6"/>
      <c r="NTI304" s="6"/>
      <c r="NTJ304" s="6"/>
      <c r="NTK304" s="6"/>
      <c r="NTL304" s="6"/>
      <c r="NTM304" s="6"/>
      <c r="NTN304" s="6"/>
      <c r="NTO304" s="6"/>
      <c r="NTP304" s="6"/>
      <c r="NTQ304" s="6"/>
      <c r="NTR304" s="6"/>
      <c r="NTS304" s="6"/>
      <c r="NTT304" s="6"/>
      <c r="NTU304" s="6"/>
      <c r="NTV304" s="6"/>
      <c r="NTW304" s="6"/>
      <c r="NTX304" s="6"/>
      <c r="NTY304" s="6"/>
      <c r="NTZ304" s="6"/>
      <c r="NUA304" s="6"/>
      <c r="NUB304" s="6"/>
      <c r="NUC304" s="6"/>
      <c r="NUD304" s="6"/>
      <c r="NUE304" s="6"/>
      <c r="NUF304" s="6"/>
      <c r="NUG304" s="6"/>
      <c r="NUH304" s="6"/>
      <c r="NUI304" s="6"/>
      <c r="NUJ304" s="6"/>
      <c r="NUK304" s="6"/>
      <c r="NUL304" s="6"/>
      <c r="NUM304" s="6"/>
      <c r="NUN304" s="6"/>
      <c r="NUO304" s="6"/>
      <c r="NUP304" s="6"/>
      <c r="NUQ304" s="6"/>
      <c r="NUR304" s="6"/>
      <c r="NUS304" s="6"/>
      <c r="NUT304" s="6"/>
      <c r="NUU304" s="6"/>
      <c r="NUV304" s="6"/>
      <c r="NUW304" s="6"/>
      <c r="NUX304" s="6"/>
      <c r="NUY304" s="6"/>
      <c r="NUZ304" s="6"/>
      <c r="NVA304" s="6"/>
      <c r="NVB304" s="6"/>
      <c r="NVC304" s="6"/>
      <c r="NVD304" s="6"/>
      <c r="NVE304" s="6"/>
      <c r="NVF304" s="6"/>
      <c r="NVG304" s="6"/>
      <c r="NVH304" s="6"/>
      <c r="NVI304" s="6"/>
      <c r="NVJ304" s="6"/>
      <c r="NVK304" s="6"/>
      <c r="NVL304" s="6"/>
      <c r="NVM304" s="6"/>
      <c r="NVN304" s="6"/>
      <c r="NVO304" s="6"/>
      <c r="NVP304" s="6"/>
      <c r="NVQ304" s="6"/>
      <c r="NVR304" s="6"/>
      <c r="NVS304" s="6"/>
      <c r="NVT304" s="6"/>
      <c r="NVU304" s="6"/>
      <c r="NVV304" s="6"/>
      <c r="NVW304" s="6"/>
      <c r="NVX304" s="6"/>
      <c r="NVY304" s="6"/>
      <c r="NVZ304" s="6"/>
      <c r="NWA304" s="6"/>
      <c r="NWB304" s="6"/>
      <c r="NWC304" s="6"/>
      <c r="NWD304" s="6"/>
      <c r="NWE304" s="6"/>
      <c r="NWF304" s="6"/>
      <c r="NWG304" s="6"/>
      <c r="NWH304" s="6"/>
      <c r="NWI304" s="6"/>
      <c r="NWJ304" s="6"/>
      <c r="NWK304" s="6"/>
      <c r="NWL304" s="6"/>
      <c r="NWM304" s="6"/>
      <c r="NWN304" s="6"/>
      <c r="NWO304" s="6"/>
      <c r="NWP304" s="6"/>
      <c r="NWQ304" s="6"/>
      <c r="NWR304" s="6"/>
      <c r="NWS304" s="6"/>
      <c r="NWT304" s="6"/>
      <c r="NWU304" s="6"/>
      <c r="NWV304" s="6"/>
      <c r="NWW304" s="6"/>
      <c r="NWX304" s="6"/>
      <c r="NWY304" s="6"/>
      <c r="NWZ304" s="6"/>
      <c r="NXA304" s="6"/>
      <c r="NXB304" s="6"/>
      <c r="NXC304" s="6"/>
      <c r="NXD304" s="6"/>
      <c r="NXE304" s="6"/>
      <c r="NXF304" s="6"/>
      <c r="NXG304" s="6"/>
      <c r="NXH304" s="6"/>
      <c r="NXI304" s="6"/>
      <c r="NXJ304" s="6"/>
      <c r="NXK304" s="6"/>
      <c r="NXL304" s="6"/>
      <c r="NXM304" s="6"/>
      <c r="NXN304" s="6"/>
      <c r="NXO304" s="6"/>
      <c r="NXP304" s="6"/>
      <c r="NXQ304" s="6"/>
      <c r="NXR304" s="6"/>
      <c r="NXS304" s="6"/>
      <c r="NXT304" s="6"/>
      <c r="NXU304" s="6"/>
      <c r="NXV304" s="6"/>
      <c r="NXW304" s="6"/>
      <c r="NXX304" s="6"/>
      <c r="NXY304" s="6"/>
      <c r="NXZ304" s="6"/>
      <c r="NYA304" s="6"/>
      <c r="NYB304" s="6"/>
      <c r="NYC304" s="6"/>
      <c r="NYD304" s="6"/>
      <c r="NYE304" s="6"/>
      <c r="NYF304" s="6"/>
      <c r="NYG304" s="6"/>
      <c r="NYH304" s="6"/>
      <c r="NYI304" s="6"/>
      <c r="NYJ304" s="6"/>
      <c r="NYK304" s="6"/>
      <c r="NYL304" s="6"/>
      <c r="NYM304" s="6"/>
      <c r="NYN304" s="6"/>
      <c r="NYO304" s="6"/>
      <c r="NYP304" s="6"/>
      <c r="NYQ304" s="6"/>
      <c r="NYR304" s="6"/>
      <c r="NYS304" s="6"/>
      <c r="NYT304" s="6"/>
      <c r="NYU304" s="6"/>
      <c r="NYV304" s="6"/>
      <c r="NYW304" s="6"/>
      <c r="NYX304" s="6"/>
      <c r="NYY304" s="6"/>
      <c r="NYZ304" s="6"/>
      <c r="NZA304" s="6"/>
      <c r="NZB304" s="6"/>
      <c r="NZC304" s="6"/>
      <c r="NZD304" s="6"/>
      <c r="NZE304" s="6"/>
      <c r="NZF304" s="6"/>
      <c r="NZG304" s="6"/>
      <c r="NZH304" s="6"/>
      <c r="NZI304" s="6"/>
      <c r="NZJ304" s="6"/>
      <c r="NZK304" s="6"/>
      <c r="NZL304" s="6"/>
      <c r="NZM304" s="6"/>
      <c r="NZN304" s="6"/>
      <c r="NZO304" s="6"/>
      <c r="NZP304" s="6"/>
      <c r="NZQ304" s="6"/>
      <c r="NZR304" s="6"/>
      <c r="NZS304" s="6"/>
      <c r="NZT304" s="6"/>
      <c r="NZU304" s="6"/>
      <c r="NZV304" s="6"/>
      <c r="NZW304" s="6"/>
      <c r="NZX304" s="6"/>
      <c r="NZY304" s="6"/>
      <c r="NZZ304" s="6"/>
      <c r="OAA304" s="6"/>
      <c r="OAB304" s="6"/>
      <c r="OAC304" s="6"/>
      <c r="OAD304" s="6"/>
      <c r="OAE304" s="6"/>
      <c r="OAF304" s="6"/>
      <c r="OAG304" s="6"/>
      <c r="OAH304" s="6"/>
      <c r="OAI304" s="6"/>
      <c r="OAJ304" s="6"/>
      <c r="OAK304" s="6"/>
      <c r="OAL304" s="6"/>
      <c r="OAM304" s="6"/>
      <c r="OAN304" s="6"/>
      <c r="OAO304" s="6"/>
      <c r="OAP304" s="6"/>
      <c r="OAQ304" s="6"/>
      <c r="OAR304" s="6"/>
      <c r="OAS304" s="6"/>
      <c r="OAT304" s="6"/>
      <c r="OAU304" s="6"/>
      <c r="OAV304" s="6"/>
      <c r="OAW304" s="6"/>
      <c r="OAX304" s="6"/>
      <c r="OAY304" s="6"/>
      <c r="OAZ304" s="6"/>
      <c r="OBA304" s="6"/>
      <c r="OBB304" s="6"/>
      <c r="OBC304" s="6"/>
      <c r="OBD304" s="6"/>
      <c r="OBE304" s="6"/>
      <c r="OBF304" s="6"/>
      <c r="OBG304" s="6"/>
      <c r="OBH304" s="6"/>
      <c r="OBI304" s="6"/>
      <c r="OBJ304" s="6"/>
      <c r="OBK304" s="6"/>
      <c r="OBL304" s="6"/>
      <c r="OBM304" s="6"/>
      <c r="OBN304" s="6"/>
      <c r="OBO304" s="6"/>
      <c r="OBP304" s="6"/>
      <c r="OBQ304" s="6"/>
      <c r="OBR304" s="6"/>
      <c r="OBS304" s="6"/>
      <c r="OBT304" s="6"/>
      <c r="OBU304" s="6"/>
      <c r="OBV304" s="6"/>
      <c r="OBW304" s="6"/>
      <c r="OBX304" s="6"/>
      <c r="OBY304" s="6"/>
      <c r="OBZ304" s="6"/>
      <c r="OCA304" s="6"/>
      <c r="OCB304" s="6"/>
      <c r="OCC304" s="6"/>
      <c r="OCD304" s="6"/>
      <c r="OCE304" s="6"/>
      <c r="OCF304" s="6"/>
      <c r="OCG304" s="6"/>
      <c r="OCH304" s="6"/>
      <c r="OCI304" s="6"/>
      <c r="OCJ304" s="6"/>
      <c r="OCK304" s="6"/>
      <c r="OCL304" s="6"/>
      <c r="OCM304" s="6"/>
      <c r="OCN304" s="6"/>
      <c r="OCO304" s="6"/>
      <c r="OCP304" s="6"/>
      <c r="OCQ304" s="6"/>
      <c r="OCR304" s="6"/>
      <c r="OCS304" s="6"/>
      <c r="OCT304" s="6"/>
      <c r="OCU304" s="6"/>
      <c r="OCV304" s="6"/>
      <c r="OCW304" s="6"/>
      <c r="OCX304" s="6"/>
      <c r="OCY304" s="6"/>
      <c r="OCZ304" s="6"/>
      <c r="ODA304" s="6"/>
      <c r="ODB304" s="6"/>
      <c r="ODC304" s="6"/>
      <c r="ODD304" s="6"/>
      <c r="ODE304" s="6"/>
      <c r="ODF304" s="6"/>
      <c r="ODG304" s="6"/>
      <c r="ODH304" s="6"/>
      <c r="ODI304" s="6"/>
      <c r="ODJ304" s="6"/>
      <c r="ODK304" s="6"/>
      <c r="ODL304" s="6"/>
      <c r="ODM304" s="6"/>
      <c r="ODN304" s="6"/>
      <c r="ODO304" s="6"/>
      <c r="ODP304" s="6"/>
      <c r="ODQ304" s="6"/>
      <c r="ODR304" s="6"/>
      <c r="ODS304" s="6"/>
      <c r="ODT304" s="6"/>
      <c r="ODU304" s="6"/>
      <c r="ODV304" s="6"/>
      <c r="ODW304" s="6"/>
      <c r="ODX304" s="6"/>
      <c r="ODY304" s="6"/>
      <c r="ODZ304" s="6"/>
      <c r="OEA304" s="6"/>
      <c r="OEB304" s="6"/>
      <c r="OEC304" s="6"/>
      <c r="OED304" s="6"/>
      <c r="OEE304" s="6"/>
      <c r="OEF304" s="6"/>
      <c r="OEG304" s="6"/>
      <c r="OEH304" s="6"/>
      <c r="OEI304" s="6"/>
      <c r="OEJ304" s="6"/>
      <c r="OEK304" s="6"/>
      <c r="OEL304" s="6"/>
      <c r="OEM304" s="6"/>
      <c r="OEN304" s="6"/>
      <c r="OEO304" s="6"/>
      <c r="OEP304" s="6"/>
      <c r="OEQ304" s="6"/>
      <c r="OER304" s="6"/>
      <c r="OES304" s="6"/>
      <c r="OET304" s="6"/>
      <c r="OEU304" s="6"/>
      <c r="OEV304" s="6"/>
      <c r="OEW304" s="6"/>
      <c r="OEX304" s="6"/>
      <c r="OEY304" s="6"/>
      <c r="OEZ304" s="6"/>
      <c r="OFA304" s="6"/>
      <c r="OFB304" s="6"/>
      <c r="OFC304" s="6"/>
      <c r="OFD304" s="6"/>
      <c r="OFE304" s="6"/>
      <c r="OFF304" s="6"/>
      <c r="OFG304" s="6"/>
      <c r="OFH304" s="6"/>
      <c r="OFI304" s="6"/>
      <c r="OFJ304" s="6"/>
      <c r="OFK304" s="6"/>
      <c r="OFL304" s="6"/>
      <c r="OFM304" s="6"/>
      <c r="OFN304" s="6"/>
      <c r="OFO304" s="6"/>
      <c r="OFP304" s="6"/>
      <c r="OFQ304" s="6"/>
      <c r="OFR304" s="6"/>
      <c r="OFS304" s="6"/>
      <c r="OFT304" s="6"/>
      <c r="OFU304" s="6"/>
      <c r="OFV304" s="6"/>
      <c r="OFW304" s="6"/>
      <c r="OFX304" s="6"/>
      <c r="OFY304" s="6"/>
      <c r="OFZ304" s="6"/>
      <c r="OGA304" s="6"/>
      <c r="OGB304" s="6"/>
      <c r="OGC304" s="6"/>
      <c r="OGD304" s="6"/>
      <c r="OGE304" s="6"/>
      <c r="OGF304" s="6"/>
      <c r="OGG304" s="6"/>
      <c r="OGH304" s="6"/>
      <c r="OGI304" s="6"/>
      <c r="OGJ304" s="6"/>
      <c r="OGK304" s="6"/>
      <c r="OGL304" s="6"/>
      <c r="OGM304" s="6"/>
      <c r="OGN304" s="6"/>
      <c r="OGO304" s="6"/>
      <c r="OGP304" s="6"/>
      <c r="OGQ304" s="6"/>
      <c r="OGR304" s="6"/>
      <c r="OGS304" s="6"/>
      <c r="OGT304" s="6"/>
      <c r="OGU304" s="6"/>
      <c r="OGV304" s="6"/>
      <c r="OGW304" s="6"/>
      <c r="OGX304" s="6"/>
      <c r="OGY304" s="6"/>
      <c r="OGZ304" s="6"/>
      <c r="OHA304" s="6"/>
      <c r="OHB304" s="6"/>
      <c r="OHC304" s="6"/>
      <c r="OHD304" s="6"/>
      <c r="OHE304" s="6"/>
      <c r="OHF304" s="6"/>
      <c r="OHG304" s="6"/>
      <c r="OHH304" s="6"/>
      <c r="OHI304" s="6"/>
      <c r="OHJ304" s="6"/>
      <c r="OHK304" s="6"/>
      <c r="OHL304" s="6"/>
      <c r="OHM304" s="6"/>
      <c r="OHN304" s="6"/>
      <c r="OHO304" s="6"/>
      <c r="OHP304" s="6"/>
      <c r="OHQ304" s="6"/>
      <c r="OHR304" s="6"/>
      <c r="OHS304" s="6"/>
      <c r="OHT304" s="6"/>
      <c r="OHU304" s="6"/>
      <c r="OHV304" s="6"/>
      <c r="OHW304" s="6"/>
      <c r="OHX304" s="6"/>
      <c r="OHY304" s="6"/>
      <c r="OHZ304" s="6"/>
      <c r="OIA304" s="6"/>
      <c r="OIB304" s="6"/>
      <c r="OIC304" s="6"/>
      <c r="OID304" s="6"/>
      <c r="OIE304" s="6"/>
      <c r="OIF304" s="6"/>
      <c r="OIG304" s="6"/>
      <c r="OIH304" s="6"/>
      <c r="OII304" s="6"/>
      <c r="OIJ304" s="6"/>
      <c r="OIK304" s="6"/>
      <c r="OIL304" s="6"/>
      <c r="OIM304" s="6"/>
      <c r="OIN304" s="6"/>
      <c r="OIO304" s="6"/>
      <c r="OIP304" s="6"/>
      <c r="OIQ304" s="6"/>
      <c r="OIR304" s="6"/>
      <c r="OIS304" s="6"/>
      <c r="OIT304" s="6"/>
      <c r="OIU304" s="6"/>
      <c r="OIV304" s="6"/>
      <c r="OIW304" s="6"/>
      <c r="OIX304" s="6"/>
      <c r="OIY304" s="6"/>
      <c r="OIZ304" s="6"/>
      <c r="OJA304" s="6"/>
      <c r="OJB304" s="6"/>
      <c r="OJC304" s="6"/>
      <c r="OJD304" s="6"/>
      <c r="OJE304" s="6"/>
      <c r="OJF304" s="6"/>
      <c r="OJG304" s="6"/>
      <c r="OJH304" s="6"/>
      <c r="OJI304" s="6"/>
      <c r="OJJ304" s="6"/>
      <c r="OJK304" s="6"/>
      <c r="OJL304" s="6"/>
      <c r="OJM304" s="6"/>
      <c r="OJN304" s="6"/>
      <c r="OJO304" s="6"/>
      <c r="OJP304" s="6"/>
      <c r="OJQ304" s="6"/>
      <c r="OJR304" s="6"/>
      <c r="OJS304" s="6"/>
      <c r="OJT304" s="6"/>
      <c r="OJU304" s="6"/>
      <c r="OJV304" s="6"/>
      <c r="OJW304" s="6"/>
      <c r="OJX304" s="6"/>
      <c r="OJY304" s="6"/>
      <c r="OJZ304" s="6"/>
      <c r="OKA304" s="6"/>
      <c r="OKB304" s="6"/>
      <c r="OKC304" s="6"/>
      <c r="OKD304" s="6"/>
      <c r="OKE304" s="6"/>
      <c r="OKF304" s="6"/>
      <c r="OKG304" s="6"/>
      <c r="OKH304" s="6"/>
      <c r="OKI304" s="6"/>
      <c r="OKJ304" s="6"/>
      <c r="OKK304" s="6"/>
      <c r="OKL304" s="6"/>
      <c r="OKM304" s="6"/>
      <c r="OKN304" s="6"/>
      <c r="OKO304" s="6"/>
      <c r="OKP304" s="6"/>
      <c r="OKQ304" s="6"/>
      <c r="OKR304" s="6"/>
      <c r="OKS304" s="6"/>
      <c r="OKT304" s="6"/>
      <c r="OKU304" s="6"/>
      <c r="OKV304" s="6"/>
      <c r="OKW304" s="6"/>
      <c r="OKX304" s="6"/>
      <c r="OKY304" s="6"/>
      <c r="OKZ304" s="6"/>
      <c r="OLA304" s="6"/>
      <c r="OLB304" s="6"/>
      <c r="OLC304" s="6"/>
      <c r="OLD304" s="6"/>
      <c r="OLE304" s="6"/>
      <c r="OLF304" s="6"/>
      <c r="OLG304" s="6"/>
      <c r="OLH304" s="6"/>
      <c r="OLI304" s="6"/>
      <c r="OLJ304" s="6"/>
      <c r="OLK304" s="6"/>
      <c r="OLL304" s="6"/>
      <c r="OLM304" s="6"/>
      <c r="OLN304" s="6"/>
      <c r="OLO304" s="6"/>
      <c r="OLP304" s="6"/>
      <c r="OLQ304" s="6"/>
      <c r="OLR304" s="6"/>
      <c r="OLS304" s="6"/>
      <c r="OLT304" s="6"/>
      <c r="OLU304" s="6"/>
      <c r="OLV304" s="6"/>
      <c r="OLW304" s="6"/>
      <c r="OLX304" s="6"/>
      <c r="OLY304" s="6"/>
      <c r="OLZ304" s="6"/>
      <c r="OMA304" s="6"/>
      <c r="OMB304" s="6"/>
      <c r="OMC304" s="6"/>
      <c r="OMD304" s="6"/>
      <c r="OME304" s="6"/>
      <c r="OMF304" s="6"/>
      <c r="OMG304" s="6"/>
      <c r="OMH304" s="6"/>
      <c r="OMI304" s="6"/>
      <c r="OMJ304" s="6"/>
      <c r="OMK304" s="6"/>
      <c r="OML304" s="6"/>
      <c r="OMM304" s="6"/>
      <c r="OMN304" s="6"/>
      <c r="OMO304" s="6"/>
      <c r="OMP304" s="6"/>
      <c r="OMQ304" s="6"/>
      <c r="OMR304" s="6"/>
      <c r="OMS304" s="6"/>
      <c r="OMT304" s="6"/>
      <c r="OMU304" s="6"/>
      <c r="OMV304" s="6"/>
      <c r="OMW304" s="6"/>
      <c r="OMX304" s="6"/>
      <c r="OMY304" s="6"/>
      <c r="OMZ304" s="6"/>
      <c r="ONA304" s="6"/>
      <c r="ONB304" s="6"/>
      <c r="ONC304" s="6"/>
      <c r="OND304" s="6"/>
      <c r="ONE304" s="6"/>
      <c r="ONF304" s="6"/>
      <c r="ONG304" s="6"/>
      <c r="ONH304" s="6"/>
      <c r="ONI304" s="6"/>
      <c r="ONJ304" s="6"/>
      <c r="ONK304" s="6"/>
      <c r="ONL304" s="6"/>
      <c r="ONM304" s="6"/>
      <c r="ONN304" s="6"/>
      <c r="ONO304" s="6"/>
      <c r="ONP304" s="6"/>
      <c r="ONQ304" s="6"/>
      <c r="ONR304" s="6"/>
      <c r="ONS304" s="6"/>
      <c r="ONT304" s="6"/>
      <c r="ONU304" s="6"/>
      <c r="ONV304" s="6"/>
      <c r="ONW304" s="6"/>
      <c r="ONX304" s="6"/>
      <c r="ONY304" s="6"/>
      <c r="ONZ304" s="6"/>
      <c r="OOA304" s="6"/>
      <c r="OOB304" s="6"/>
      <c r="OOC304" s="6"/>
      <c r="OOD304" s="6"/>
      <c r="OOE304" s="6"/>
      <c r="OOF304" s="6"/>
      <c r="OOG304" s="6"/>
      <c r="OOH304" s="6"/>
      <c r="OOI304" s="6"/>
      <c r="OOJ304" s="6"/>
      <c r="OOK304" s="6"/>
      <c r="OOL304" s="6"/>
      <c r="OOM304" s="6"/>
      <c r="OON304" s="6"/>
      <c r="OOO304" s="6"/>
      <c r="OOP304" s="6"/>
      <c r="OOQ304" s="6"/>
      <c r="OOR304" s="6"/>
      <c r="OOS304" s="6"/>
      <c r="OOT304" s="6"/>
      <c r="OOU304" s="6"/>
      <c r="OOV304" s="6"/>
      <c r="OOW304" s="6"/>
      <c r="OOX304" s="6"/>
      <c r="OOY304" s="6"/>
      <c r="OOZ304" s="6"/>
      <c r="OPA304" s="6"/>
      <c r="OPB304" s="6"/>
      <c r="OPC304" s="6"/>
      <c r="OPD304" s="6"/>
      <c r="OPE304" s="6"/>
      <c r="OPF304" s="6"/>
      <c r="OPG304" s="6"/>
      <c r="OPH304" s="6"/>
      <c r="OPI304" s="6"/>
      <c r="OPJ304" s="6"/>
      <c r="OPK304" s="6"/>
      <c r="OPL304" s="6"/>
      <c r="OPM304" s="6"/>
      <c r="OPN304" s="6"/>
      <c r="OPO304" s="6"/>
      <c r="OPP304" s="6"/>
      <c r="OPQ304" s="6"/>
      <c r="OPR304" s="6"/>
      <c r="OPS304" s="6"/>
      <c r="OPT304" s="6"/>
      <c r="OPU304" s="6"/>
      <c r="OPV304" s="6"/>
      <c r="OPW304" s="6"/>
      <c r="OPX304" s="6"/>
      <c r="OPY304" s="6"/>
      <c r="OPZ304" s="6"/>
      <c r="OQA304" s="6"/>
      <c r="OQB304" s="6"/>
      <c r="OQC304" s="6"/>
      <c r="OQD304" s="6"/>
      <c r="OQE304" s="6"/>
      <c r="OQF304" s="6"/>
      <c r="OQG304" s="6"/>
      <c r="OQH304" s="6"/>
      <c r="OQI304" s="6"/>
      <c r="OQJ304" s="6"/>
      <c r="OQK304" s="6"/>
      <c r="OQL304" s="6"/>
      <c r="OQM304" s="6"/>
      <c r="OQN304" s="6"/>
      <c r="OQO304" s="6"/>
      <c r="OQP304" s="6"/>
      <c r="OQQ304" s="6"/>
      <c r="OQR304" s="6"/>
      <c r="OQS304" s="6"/>
      <c r="OQT304" s="6"/>
      <c r="OQU304" s="6"/>
      <c r="OQV304" s="6"/>
      <c r="OQW304" s="6"/>
      <c r="OQX304" s="6"/>
      <c r="OQY304" s="6"/>
      <c r="OQZ304" s="6"/>
      <c r="ORA304" s="6"/>
      <c r="ORB304" s="6"/>
      <c r="ORC304" s="6"/>
      <c r="ORD304" s="6"/>
      <c r="ORE304" s="6"/>
      <c r="ORF304" s="6"/>
      <c r="ORG304" s="6"/>
      <c r="ORH304" s="6"/>
      <c r="ORI304" s="6"/>
      <c r="ORJ304" s="6"/>
      <c r="ORK304" s="6"/>
      <c r="ORL304" s="6"/>
      <c r="ORM304" s="6"/>
      <c r="ORN304" s="6"/>
      <c r="ORO304" s="6"/>
      <c r="ORP304" s="6"/>
      <c r="ORQ304" s="6"/>
      <c r="ORR304" s="6"/>
      <c r="ORS304" s="6"/>
      <c r="ORT304" s="6"/>
      <c r="ORU304" s="6"/>
      <c r="ORV304" s="6"/>
      <c r="ORW304" s="6"/>
      <c r="ORX304" s="6"/>
      <c r="ORY304" s="6"/>
      <c r="ORZ304" s="6"/>
      <c r="OSA304" s="6"/>
      <c r="OSB304" s="6"/>
      <c r="OSC304" s="6"/>
      <c r="OSD304" s="6"/>
      <c r="OSE304" s="6"/>
      <c r="OSF304" s="6"/>
      <c r="OSG304" s="6"/>
      <c r="OSH304" s="6"/>
      <c r="OSI304" s="6"/>
      <c r="OSJ304" s="6"/>
      <c r="OSK304" s="6"/>
      <c r="OSL304" s="6"/>
      <c r="OSM304" s="6"/>
      <c r="OSN304" s="6"/>
      <c r="OSO304" s="6"/>
      <c r="OSP304" s="6"/>
      <c r="OSQ304" s="6"/>
      <c r="OSR304" s="6"/>
      <c r="OSS304" s="6"/>
      <c r="OST304" s="6"/>
      <c r="OSU304" s="6"/>
      <c r="OSV304" s="6"/>
      <c r="OSW304" s="6"/>
      <c r="OSX304" s="6"/>
      <c r="OSY304" s="6"/>
      <c r="OSZ304" s="6"/>
      <c r="OTA304" s="6"/>
      <c r="OTB304" s="6"/>
      <c r="OTC304" s="6"/>
      <c r="OTD304" s="6"/>
      <c r="OTE304" s="6"/>
      <c r="OTF304" s="6"/>
      <c r="OTG304" s="6"/>
      <c r="OTH304" s="6"/>
      <c r="OTI304" s="6"/>
      <c r="OTJ304" s="6"/>
      <c r="OTK304" s="6"/>
      <c r="OTL304" s="6"/>
      <c r="OTM304" s="6"/>
      <c r="OTN304" s="6"/>
      <c r="OTO304" s="6"/>
      <c r="OTP304" s="6"/>
      <c r="OTQ304" s="6"/>
      <c r="OTR304" s="6"/>
      <c r="OTS304" s="6"/>
      <c r="OTT304" s="6"/>
      <c r="OTU304" s="6"/>
      <c r="OTV304" s="6"/>
      <c r="OTW304" s="6"/>
      <c r="OTX304" s="6"/>
      <c r="OTY304" s="6"/>
      <c r="OTZ304" s="6"/>
      <c r="OUA304" s="6"/>
      <c r="OUB304" s="6"/>
      <c r="OUC304" s="6"/>
      <c r="OUD304" s="6"/>
      <c r="OUE304" s="6"/>
      <c r="OUF304" s="6"/>
      <c r="OUG304" s="6"/>
      <c r="OUH304" s="6"/>
      <c r="OUI304" s="6"/>
      <c r="OUJ304" s="6"/>
      <c r="OUK304" s="6"/>
      <c r="OUL304" s="6"/>
      <c r="OUM304" s="6"/>
      <c r="OUN304" s="6"/>
      <c r="OUO304" s="6"/>
      <c r="OUP304" s="6"/>
      <c r="OUQ304" s="6"/>
      <c r="OUR304" s="6"/>
      <c r="OUS304" s="6"/>
      <c r="OUT304" s="6"/>
      <c r="OUU304" s="6"/>
      <c r="OUV304" s="6"/>
      <c r="OUW304" s="6"/>
      <c r="OUX304" s="6"/>
      <c r="OUY304" s="6"/>
      <c r="OUZ304" s="6"/>
      <c r="OVA304" s="6"/>
      <c r="OVB304" s="6"/>
      <c r="OVC304" s="6"/>
      <c r="OVD304" s="6"/>
      <c r="OVE304" s="6"/>
      <c r="OVF304" s="6"/>
      <c r="OVG304" s="6"/>
      <c r="OVH304" s="6"/>
      <c r="OVI304" s="6"/>
      <c r="OVJ304" s="6"/>
      <c r="OVK304" s="6"/>
      <c r="OVL304" s="6"/>
      <c r="OVM304" s="6"/>
      <c r="OVN304" s="6"/>
      <c r="OVO304" s="6"/>
      <c r="OVP304" s="6"/>
      <c r="OVQ304" s="6"/>
      <c r="OVR304" s="6"/>
      <c r="OVS304" s="6"/>
      <c r="OVT304" s="6"/>
      <c r="OVU304" s="6"/>
      <c r="OVV304" s="6"/>
      <c r="OVW304" s="6"/>
      <c r="OVX304" s="6"/>
      <c r="OVY304" s="6"/>
      <c r="OVZ304" s="6"/>
      <c r="OWA304" s="6"/>
      <c r="OWB304" s="6"/>
      <c r="OWC304" s="6"/>
      <c r="OWD304" s="6"/>
      <c r="OWE304" s="6"/>
      <c r="OWF304" s="6"/>
      <c r="OWG304" s="6"/>
      <c r="OWH304" s="6"/>
      <c r="OWI304" s="6"/>
      <c r="OWJ304" s="6"/>
      <c r="OWK304" s="6"/>
      <c r="OWL304" s="6"/>
      <c r="OWM304" s="6"/>
      <c r="OWN304" s="6"/>
      <c r="OWO304" s="6"/>
      <c r="OWP304" s="6"/>
      <c r="OWQ304" s="6"/>
      <c r="OWR304" s="6"/>
      <c r="OWS304" s="6"/>
      <c r="OWT304" s="6"/>
      <c r="OWU304" s="6"/>
      <c r="OWV304" s="6"/>
      <c r="OWW304" s="6"/>
      <c r="OWX304" s="6"/>
      <c r="OWY304" s="6"/>
      <c r="OWZ304" s="6"/>
      <c r="OXA304" s="6"/>
      <c r="OXB304" s="6"/>
      <c r="OXC304" s="6"/>
      <c r="OXD304" s="6"/>
      <c r="OXE304" s="6"/>
      <c r="OXF304" s="6"/>
      <c r="OXG304" s="6"/>
      <c r="OXH304" s="6"/>
      <c r="OXI304" s="6"/>
      <c r="OXJ304" s="6"/>
      <c r="OXK304" s="6"/>
      <c r="OXL304" s="6"/>
      <c r="OXM304" s="6"/>
      <c r="OXN304" s="6"/>
      <c r="OXO304" s="6"/>
      <c r="OXP304" s="6"/>
      <c r="OXQ304" s="6"/>
      <c r="OXR304" s="6"/>
      <c r="OXS304" s="6"/>
      <c r="OXT304" s="6"/>
      <c r="OXU304" s="6"/>
      <c r="OXV304" s="6"/>
      <c r="OXW304" s="6"/>
      <c r="OXX304" s="6"/>
      <c r="OXY304" s="6"/>
      <c r="OXZ304" s="6"/>
      <c r="OYA304" s="6"/>
      <c r="OYB304" s="6"/>
      <c r="OYC304" s="6"/>
      <c r="OYD304" s="6"/>
      <c r="OYE304" s="6"/>
      <c r="OYF304" s="6"/>
      <c r="OYG304" s="6"/>
      <c r="OYH304" s="6"/>
      <c r="OYI304" s="6"/>
      <c r="OYJ304" s="6"/>
      <c r="OYK304" s="6"/>
      <c r="OYL304" s="6"/>
      <c r="OYM304" s="6"/>
      <c r="OYN304" s="6"/>
      <c r="OYO304" s="6"/>
      <c r="OYP304" s="6"/>
      <c r="OYQ304" s="6"/>
      <c r="OYR304" s="6"/>
      <c r="OYS304" s="6"/>
      <c r="OYT304" s="6"/>
      <c r="OYU304" s="6"/>
      <c r="OYV304" s="6"/>
      <c r="OYW304" s="6"/>
      <c r="OYX304" s="6"/>
      <c r="OYY304" s="6"/>
      <c r="OYZ304" s="6"/>
      <c r="OZA304" s="6"/>
      <c r="OZB304" s="6"/>
      <c r="OZC304" s="6"/>
      <c r="OZD304" s="6"/>
      <c r="OZE304" s="6"/>
      <c r="OZF304" s="6"/>
      <c r="OZG304" s="6"/>
      <c r="OZH304" s="6"/>
      <c r="OZI304" s="6"/>
      <c r="OZJ304" s="6"/>
      <c r="OZK304" s="6"/>
      <c r="OZL304" s="6"/>
      <c r="OZM304" s="6"/>
      <c r="OZN304" s="6"/>
      <c r="OZO304" s="6"/>
      <c r="OZP304" s="6"/>
      <c r="OZQ304" s="6"/>
      <c r="OZR304" s="6"/>
      <c r="OZS304" s="6"/>
      <c r="OZT304" s="6"/>
      <c r="OZU304" s="6"/>
      <c r="OZV304" s="6"/>
      <c r="OZW304" s="6"/>
      <c r="OZX304" s="6"/>
      <c r="OZY304" s="6"/>
      <c r="OZZ304" s="6"/>
      <c r="PAA304" s="6"/>
      <c r="PAB304" s="6"/>
      <c r="PAC304" s="6"/>
      <c r="PAD304" s="6"/>
      <c r="PAE304" s="6"/>
      <c r="PAF304" s="6"/>
      <c r="PAG304" s="6"/>
      <c r="PAH304" s="6"/>
      <c r="PAI304" s="6"/>
      <c r="PAJ304" s="6"/>
      <c r="PAK304" s="6"/>
      <c r="PAL304" s="6"/>
      <c r="PAM304" s="6"/>
      <c r="PAN304" s="6"/>
      <c r="PAO304" s="6"/>
      <c r="PAP304" s="6"/>
      <c r="PAQ304" s="6"/>
      <c r="PAR304" s="6"/>
      <c r="PAS304" s="6"/>
      <c r="PAT304" s="6"/>
      <c r="PAU304" s="6"/>
      <c r="PAV304" s="6"/>
      <c r="PAW304" s="6"/>
      <c r="PAX304" s="6"/>
      <c r="PAY304" s="6"/>
      <c r="PAZ304" s="6"/>
      <c r="PBA304" s="6"/>
      <c r="PBB304" s="6"/>
      <c r="PBC304" s="6"/>
      <c r="PBD304" s="6"/>
      <c r="PBE304" s="6"/>
      <c r="PBF304" s="6"/>
      <c r="PBG304" s="6"/>
      <c r="PBH304" s="6"/>
      <c r="PBI304" s="6"/>
      <c r="PBJ304" s="6"/>
      <c r="PBK304" s="6"/>
      <c r="PBL304" s="6"/>
      <c r="PBM304" s="6"/>
      <c r="PBN304" s="6"/>
      <c r="PBO304" s="6"/>
      <c r="PBP304" s="6"/>
      <c r="PBQ304" s="6"/>
      <c r="PBR304" s="6"/>
      <c r="PBS304" s="6"/>
      <c r="PBT304" s="6"/>
      <c r="PBU304" s="6"/>
      <c r="PBV304" s="6"/>
      <c r="PBW304" s="6"/>
      <c r="PBX304" s="6"/>
      <c r="PBY304" s="6"/>
      <c r="PBZ304" s="6"/>
      <c r="PCA304" s="6"/>
      <c r="PCB304" s="6"/>
      <c r="PCC304" s="6"/>
      <c r="PCD304" s="6"/>
      <c r="PCE304" s="6"/>
      <c r="PCF304" s="6"/>
      <c r="PCG304" s="6"/>
      <c r="PCH304" s="6"/>
      <c r="PCI304" s="6"/>
      <c r="PCJ304" s="6"/>
      <c r="PCK304" s="6"/>
      <c r="PCL304" s="6"/>
      <c r="PCM304" s="6"/>
      <c r="PCN304" s="6"/>
      <c r="PCO304" s="6"/>
      <c r="PCP304" s="6"/>
      <c r="PCQ304" s="6"/>
      <c r="PCR304" s="6"/>
      <c r="PCS304" s="6"/>
      <c r="PCT304" s="6"/>
      <c r="PCU304" s="6"/>
      <c r="PCV304" s="6"/>
      <c r="PCW304" s="6"/>
      <c r="PCX304" s="6"/>
      <c r="PCY304" s="6"/>
      <c r="PCZ304" s="6"/>
      <c r="PDA304" s="6"/>
      <c r="PDB304" s="6"/>
      <c r="PDC304" s="6"/>
      <c r="PDD304" s="6"/>
      <c r="PDE304" s="6"/>
      <c r="PDF304" s="6"/>
      <c r="PDG304" s="6"/>
      <c r="PDH304" s="6"/>
      <c r="PDI304" s="6"/>
      <c r="PDJ304" s="6"/>
      <c r="PDK304" s="6"/>
      <c r="PDL304" s="6"/>
      <c r="PDM304" s="6"/>
      <c r="PDN304" s="6"/>
      <c r="PDO304" s="6"/>
      <c r="PDP304" s="6"/>
      <c r="PDQ304" s="6"/>
      <c r="PDR304" s="6"/>
      <c r="PDS304" s="6"/>
      <c r="PDT304" s="6"/>
      <c r="PDU304" s="6"/>
      <c r="PDV304" s="6"/>
      <c r="PDW304" s="6"/>
      <c r="PDX304" s="6"/>
      <c r="PDY304" s="6"/>
      <c r="PDZ304" s="6"/>
      <c r="PEA304" s="6"/>
      <c r="PEB304" s="6"/>
      <c r="PEC304" s="6"/>
      <c r="PED304" s="6"/>
      <c r="PEE304" s="6"/>
      <c r="PEF304" s="6"/>
      <c r="PEG304" s="6"/>
      <c r="PEH304" s="6"/>
      <c r="PEI304" s="6"/>
      <c r="PEJ304" s="6"/>
      <c r="PEK304" s="6"/>
      <c r="PEL304" s="6"/>
      <c r="PEM304" s="6"/>
      <c r="PEN304" s="6"/>
      <c r="PEO304" s="6"/>
      <c r="PEP304" s="6"/>
      <c r="PEQ304" s="6"/>
      <c r="PER304" s="6"/>
      <c r="PES304" s="6"/>
      <c r="PET304" s="6"/>
      <c r="PEU304" s="6"/>
      <c r="PEV304" s="6"/>
      <c r="PEW304" s="6"/>
      <c r="PEX304" s="6"/>
      <c r="PEY304" s="6"/>
      <c r="PEZ304" s="6"/>
      <c r="PFA304" s="6"/>
      <c r="PFB304" s="6"/>
      <c r="PFC304" s="6"/>
      <c r="PFD304" s="6"/>
      <c r="PFE304" s="6"/>
      <c r="PFF304" s="6"/>
      <c r="PFG304" s="6"/>
      <c r="PFH304" s="6"/>
      <c r="PFI304" s="6"/>
      <c r="PFJ304" s="6"/>
      <c r="PFK304" s="6"/>
      <c r="PFL304" s="6"/>
      <c r="PFM304" s="6"/>
      <c r="PFN304" s="6"/>
      <c r="PFO304" s="6"/>
      <c r="PFP304" s="6"/>
      <c r="PFQ304" s="6"/>
      <c r="PFR304" s="6"/>
      <c r="PFS304" s="6"/>
      <c r="PFT304" s="6"/>
      <c r="PFU304" s="6"/>
      <c r="PFV304" s="6"/>
      <c r="PFW304" s="6"/>
      <c r="PFX304" s="6"/>
      <c r="PFY304" s="6"/>
      <c r="PFZ304" s="6"/>
      <c r="PGA304" s="6"/>
      <c r="PGB304" s="6"/>
      <c r="PGC304" s="6"/>
      <c r="PGD304" s="6"/>
      <c r="PGE304" s="6"/>
      <c r="PGF304" s="6"/>
      <c r="PGG304" s="6"/>
      <c r="PGH304" s="6"/>
      <c r="PGI304" s="6"/>
      <c r="PGJ304" s="6"/>
      <c r="PGK304" s="6"/>
      <c r="PGL304" s="6"/>
      <c r="PGM304" s="6"/>
      <c r="PGN304" s="6"/>
      <c r="PGO304" s="6"/>
      <c r="PGP304" s="6"/>
      <c r="PGQ304" s="6"/>
      <c r="PGR304" s="6"/>
      <c r="PGS304" s="6"/>
      <c r="PGT304" s="6"/>
      <c r="PGU304" s="6"/>
      <c r="PGV304" s="6"/>
      <c r="PGW304" s="6"/>
      <c r="PGX304" s="6"/>
      <c r="PGY304" s="6"/>
      <c r="PGZ304" s="6"/>
      <c r="PHA304" s="6"/>
      <c r="PHB304" s="6"/>
      <c r="PHC304" s="6"/>
      <c r="PHD304" s="6"/>
      <c r="PHE304" s="6"/>
      <c r="PHF304" s="6"/>
      <c r="PHG304" s="6"/>
      <c r="PHH304" s="6"/>
      <c r="PHI304" s="6"/>
      <c r="PHJ304" s="6"/>
      <c r="PHK304" s="6"/>
      <c r="PHL304" s="6"/>
      <c r="PHM304" s="6"/>
      <c r="PHN304" s="6"/>
      <c r="PHO304" s="6"/>
      <c r="PHP304" s="6"/>
      <c r="PHQ304" s="6"/>
      <c r="PHR304" s="6"/>
      <c r="PHS304" s="6"/>
      <c r="PHT304" s="6"/>
      <c r="PHU304" s="6"/>
      <c r="PHV304" s="6"/>
      <c r="PHW304" s="6"/>
      <c r="PHX304" s="6"/>
      <c r="PHY304" s="6"/>
      <c r="PHZ304" s="6"/>
      <c r="PIA304" s="6"/>
      <c r="PIB304" s="6"/>
      <c r="PIC304" s="6"/>
      <c r="PID304" s="6"/>
      <c r="PIE304" s="6"/>
      <c r="PIF304" s="6"/>
      <c r="PIG304" s="6"/>
      <c r="PIH304" s="6"/>
      <c r="PII304" s="6"/>
      <c r="PIJ304" s="6"/>
      <c r="PIK304" s="6"/>
      <c r="PIL304" s="6"/>
      <c r="PIM304" s="6"/>
      <c r="PIN304" s="6"/>
      <c r="PIO304" s="6"/>
      <c r="PIP304" s="6"/>
      <c r="PIQ304" s="6"/>
      <c r="PIR304" s="6"/>
      <c r="PIS304" s="6"/>
      <c r="PIT304" s="6"/>
      <c r="PIU304" s="6"/>
      <c r="PIV304" s="6"/>
      <c r="PIW304" s="6"/>
      <c r="PIX304" s="6"/>
      <c r="PIY304" s="6"/>
      <c r="PIZ304" s="6"/>
      <c r="PJA304" s="6"/>
      <c r="PJB304" s="6"/>
      <c r="PJC304" s="6"/>
      <c r="PJD304" s="6"/>
      <c r="PJE304" s="6"/>
      <c r="PJF304" s="6"/>
      <c r="PJG304" s="6"/>
      <c r="PJH304" s="6"/>
      <c r="PJI304" s="6"/>
      <c r="PJJ304" s="6"/>
      <c r="PJK304" s="6"/>
      <c r="PJL304" s="6"/>
      <c r="PJM304" s="6"/>
      <c r="PJN304" s="6"/>
      <c r="PJO304" s="6"/>
      <c r="PJP304" s="6"/>
      <c r="PJQ304" s="6"/>
      <c r="PJR304" s="6"/>
      <c r="PJS304" s="6"/>
      <c r="PJT304" s="6"/>
      <c r="PJU304" s="6"/>
      <c r="PJV304" s="6"/>
      <c r="PJW304" s="6"/>
      <c r="PJX304" s="6"/>
      <c r="PJY304" s="6"/>
      <c r="PJZ304" s="6"/>
      <c r="PKA304" s="6"/>
      <c r="PKB304" s="6"/>
      <c r="PKC304" s="6"/>
      <c r="PKD304" s="6"/>
      <c r="PKE304" s="6"/>
      <c r="PKF304" s="6"/>
      <c r="PKG304" s="6"/>
      <c r="PKH304" s="6"/>
      <c r="PKI304" s="6"/>
      <c r="PKJ304" s="6"/>
      <c r="PKK304" s="6"/>
      <c r="PKL304" s="6"/>
      <c r="PKM304" s="6"/>
      <c r="PKN304" s="6"/>
      <c r="PKO304" s="6"/>
      <c r="PKP304" s="6"/>
      <c r="PKQ304" s="6"/>
      <c r="PKR304" s="6"/>
      <c r="PKS304" s="6"/>
      <c r="PKT304" s="6"/>
      <c r="PKU304" s="6"/>
      <c r="PKV304" s="6"/>
      <c r="PKW304" s="6"/>
      <c r="PKX304" s="6"/>
      <c r="PKY304" s="6"/>
      <c r="PKZ304" s="6"/>
      <c r="PLA304" s="6"/>
      <c r="PLB304" s="6"/>
      <c r="PLC304" s="6"/>
      <c r="PLD304" s="6"/>
      <c r="PLE304" s="6"/>
      <c r="PLF304" s="6"/>
      <c r="PLG304" s="6"/>
      <c r="PLH304" s="6"/>
      <c r="PLI304" s="6"/>
      <c r="PLJ304" s="6"/>
      <c r="PLK304" s="6"/>
      <c r="PLL304" s="6"/>
      <c r="PLM304" s="6"/>
      <c r="PLN304" s="6"/>
      <c r="PLO304" s="6"/>
      <c r="PLP304" s="6"/>
      <c r="PLQ304" s="6"/>
      <c r="PLR304" s="6"/>
      <c r="PLS304" s="6"/>
      <c r="PLT304" s="6"/>
      <c r="PLU304" s="6"/>
      <c r="PLV304" s="6"/>
      <c r="PLW304" s="6"/>
      <c r="PLX304" s="6"/>
      <c r="PLY304" s="6"/>
      <c r="PLZ304" s="6"/>
      <c r="PMA304" s="6"/>
      <c r="PMB304" s="6"/>
      <c r="PMC304" s="6"/>
      <c r="PMD304" s="6"/>
      <c r="PME304" s="6"/>
      <c r="PMF304" s="6"/>
      <c r="PMG304" s="6"/>
      <c r="PMH304" s="6"/>
      <c r="PMI304" s="6"/>
      <c r="PMJ304" s="6"/>
      <c r="PMK304" s="6"/>
      <c r="PML304" s="6"/>
      <c r="PMM304" s="6"/>
      <c r="PMN304" s="6"/>
      <c r="PMO304" s="6"/>
      <c r="PMP304" s="6"/>
      <c r="PMQ304" s="6"/>
      <c r="PMR304" s="6"/>
      <c r="PMS304" s="6"/>
      <c r="PMT304" s="6"/>
      <c r="PMU304" s="6"/>
      <c r="PMV304" s="6"/>
      <c r="PMW304" s="6"/>
      <c r="PMX304" s="6"/>
      <c r="PMY304" s="6"/>
      <c r="PMZ304" s="6"/>
      <c r="PNA304" s="6"/>
      <c r="PNB304" s="6"/>
      <c r="PNC304" s="6"/>
      <c r="PND304" s="6"/>
      <c r="PNE304" s="6"/>
      <c r="PNF304" s="6"/>
      <c r="PNG304" s="6"/>
      <c r="PNH304" s="6"/>
      <c r="PNI304" s="6"/>
      <c r="PNJ304" s="6"/>
      <c r="PNK304" s="6"/>
      <c r="PNL304" s="6"/>
      <c r="PNM304" s="6"/>
      <c r="PNN304" s="6"/>
      <c r="PNO304" s="6"/>
      <c r="PNP304" s="6"/>
      <c r="PNQ304" s="6"/>
      <c r="PNR304" s="6"/>
      <c r="PNS304" s="6"/>
      <c r="PNT304" s="6"/>
      <c r="PNU304" s="6"/>
      <c r="PNV304" s="6"/>
      <c r="PNW304" s="6"/>
      <c r="PNX304" s="6"/>
      <c r="PNY304" s="6"/>
      <c r="PNZ304" s="6"/>
      <c r="POA304" s="6"/>
      <c r="POB304" s="6"/>
      <c r="POC304" s="6"/>
      <c r="POD304" s="6"/>
      <c r="POE304" s="6"/>
      <c r="POF304" s="6"/>
      <c r="POG304" s="6"/>
      <c r="POH304" s="6"/>
      <c r="POI304" s="6"/>
      <c r="POJ304" s="6"/>
      <c r="POK304" s="6"/>
      <c r="POL304" s="6"/>
      <c r="POM304" s="6"/>
      <c r="PON304" s="6"/>
      <c r="POO304" s="6"/>
      <c r="POP304" s="6"/>
      <c r="POQ304" s="6"/>
      <c r="POR304" s="6"/>
      <c r="POS304" s="6"/>
      <c r="POT304" s="6"/>
      <c r="POU304" s="6"/>
      <c r="POV304" s="6"/>
      <c r="POW304" s="6"/>
      <c r="POX304" s="6"/>
      <c r="POY304" s="6"/>
      <c r="POZ304" s="6"/>
      <c r="PPA304" s="6"/>
      <c r="PPB304" s="6"/>
      <c r="PPC304" s="6"/>
      <c r="PPD304" s="6"/>
      <c r="PPE304" s="6"/>
      <c r="PPF304" s="6"/>
      <c r="PPG304" s="6"/>
      <c r="PPH304" s="6"/>
      <c r="PPI304" s="6"/>
      <c r="PPJ304" s="6"/>
      <c r="PPK304" s="6"/>
      <c r="PPL304" s="6"/>
      <c r="PPM304" s="6"/>
      <c r="PPN304" s="6"/>
      <c r="PPO304" s="6"/>
      <c r="PPP304" s="6"/>
      <c r="PPQ304" s="6"/>
      <c r="PPR304" s="6"/>
      <c r="PPS304" s="6"/>
      <c r="PPT304" s="6"/>
      <c r="PPU304" s="6"/>
      <c r="PPV304" s="6"/>
      <c r="PPW304" s="6"/>
      <c r="PPX304" s="6"/>
      <c r="PPY304" s="6"/>
      <c r="PPZ304" s="6"/>
      <c r="PQA304" s="6"/>
      <c r="PQB304" s="6"/>
      <c r="PQC304" s="6"/>
      <c r="PQD304" s="6"/>
      <c r="PQE304" s="6"/>
      <c r="PQF304" s="6"/>
      <c r="PQG304" s="6"/>
      <c r="PQH304" s="6"/>
      <c r="PQI304" s="6"/>
      <c r="PQJ304" s="6"/>
      <c r="PQK304" s="6"/>
      <c r="PQL304" s="6"/>
      <c r="PQM304" s="6"/>
      <c r="PQN304" s="6"/>
      <c r="PQO304" s="6"/>
      <c r="PQP304" s="6"/>
      <c r="PQQ304" s="6"/>
      <c r="PQR304" s="6"/>
      <c r="PQS304" s="6"/>
      <c r="PQT304" s="6"/>
      <c r="PQU304" s="6"/>
      <c r="PQV304" s="6"/>
      <c r="PQW304" s="6"/>
      <c r="PQX304" s="6"/>
      <c r="PQY304" s="6"/>
      <c r="PQZ304" s="6"/>
      <c r="PRA304" s="6"/>
      <c r="PRB304" s="6"/>
      <c r="PRC304" s="6"/>
      <c r="PRD304" s="6"/>
      <c r="PRE304" s="6"/>
      <c r="PRF304" s="6"/>
      <c r="PRG304" s="6"/>
      <c r="PRH304" s="6"/>
      <c r="PRI304" s="6"/>
      <c r="PRJ304" s="6"/>
      <c r="PRK304" s="6"/>
      <c r="PRL304" s="6"/>
      <c r="PRM304" s="6"/>
      <c r="PRN304" s="6"/>
      <c r="PRO304" s="6"/>
      <c r="PRP304" s="6"/>
      <c r="PRQ304" s="6"/>
      <c r="PRR304" s="6"/>
      <c r="PRS304" s="6"/>
      <c r="PRT304" s="6"/>
      <c r="PRU304" s="6"/>
      <c r="PRV304" s="6"/>
      <c r="PRW304" s="6"/>
      <c r="PRX304" s="6"/>
      <c r="PRY304" s="6"/>
      <c r="PRZ304" s="6"/>
      <c r="PSA304" s="6"/>
      <c r="PSB304" s="6"/>
      <c r="PSC304" s="6"/>
      <c r="PSD304" s="6"/>
      <c r="PSE304" s="6"/>
      <c r="PSF304" s="6"/>
      <c r="PSG304" s="6"/>
      <c r="PSH304" s="6"/>
      <c r="PSI304" s="6"/>
      <c r="PSJ304" s="6"/>
      <c r="PSK304" s="6"/>
      <c r="PSL304" s="6"/>
      <c r="PSM304" s="6"/>
      <c r="PSN304" s="6"/>
      <c r="PSO304" s="6"/>
      <c r="PSP304" s="6"/>
      <c r="PSQ304" s="6"/>
      <c r="PSR304" s="6"/>
      <c r="PSS304" s="6"/>
      <c r="PST304" s="6"/>
      <c r="PSU304" s="6"/>
      <c r="PSV304" s="6"/>
      <c r="PSW304" s="6"/>
      <c r="PSX304" s="6"/>
      <c r="PSY304" s="6"/>
      <c r="PSZ304" s="6"/>
      <c r="PTA304" s="6"/>
      <c r="PTB304" s="6"/>
      <c r="PTC304" s="6"/>
      <c r="PTD304" s="6"/>
      <c r="PTE304" s="6"/>
      <c r="PTF304" s="6"/>
      <c r="PTG304" s="6"/>
      <c r="PTH304" s="6"/>
      <c r="PTI304" s="6"/>
      <c r="PTJ304" s="6"/>
      <c r="PTK304" s="6"/>
      <c r="PTL304" s="6"/>
      <c r="PTM304" s="6"/>
      <c r="PTN304" s="6"/>
      <c r="PTO304" s="6"/>
      <c r="PTP304" s="6"/>
      <c r="PTQ304" s="6"/>
      <c r="PTR304" s="6"/>
      <c r="PTS304" s="6"/>
      <c r="PTT304" s="6"/>
      <c r="PTU304" s="6"/>
      <c r="PTV304" s="6"/>
      <c r="PTW304" s="6"/>
      <c r="PTX304" s="6"/>
      <c r="PTY304" s="6"/>
      <c r="PTZ304" s="6"/>
      <c r="PUA304" s="6"/>
      <c r="PUB304" s="6"/>
      <c r="PUC304" s="6"/>
      <c r="PUD304" s="6"/>
      <c r="PUE304" s="6"/>
      <c r="PUF304" s="6"/>
      <c r="PUG304" s="6"/>
      <c r="PUH304" s="6"/>
      <c r="PUI304" s="6"/>
      <c r="PUJ304" s="6"/>
      <c r="PUK304" s="6"/>
      <c r="PUL304" s="6"/>
      <c r="PUM304" s="6"/>
      <c r="PUN304" s="6"/>
      <c r="PUO304" s="6"/>
      <c r="PUP304" s="6"/>
      <c r="PUQ304" s="6"/>
      <c r="PUR304" s="6"/>
      <c r="PUS304" s="6"/>
      <c r="PUT304" s="6"/>
      <c r="PUU304" s="6"/>
      <c r="PUV304" s="6"/>
      <c r="PUW304" s="6"/>
      <c r="PUX304" s="6"/>
      <c r="PUY304" s="6"/>
      <c r="PUZ304" s="6"/>
      <c r="PVA304" s="6"/>
      <c r="PVB304" s="6"/>
      <c r="PVC304" s="6"/>
      <c r="PVD304" s="6"/>
      <c r="PVE304" s="6"/>
      <c r="PVF304" s="6"/>
      <c r="PVG304" s="6"/>
      <c r="PVH304" s="6"/>
      <c r="PVI304" s="6"/>
      <c r="PVJ304" s="6"/>
      <c r="PVK304" s="6"/>
      <c r="PVL304" s="6"/>
      <c r="PVM304" s="6"/>
      <c r="PVN304" s="6"/>
      <c r="PVO304" s="6"/>
      <c r="PVP304" s="6"/>
      <c r="PVQ304" s="6"/>
      <c r="PVR304" s="6"/>
      <c r="PVS304" s="6"/>
      <c r="PVT304" s="6"/>
      <c r="PVU304" s="6"/>
      <c r="PVV304" s="6"/>
      <c r="PVW304" s="6"/>
      <c r="PVX304" s="6"/>
      <c r="PVY304" s="6"/>
      <c r="PVZ304" s="6"/>
      <c r="PWA304" s="6"/>
      <c r="PWB304" s="6"/>
      <c r="PWC304" s="6"/>
      <c r="PWD304" s="6"/>
      <c r="PWE304" s="6"/>
      <c r="PWF304" s="6"/>
      <c r="PWG304" s="6"/>
      <c r="PWH304" s="6"/>
      <c r="PWI304" s="6"/>
      <c r="PWJ304" s="6"/>
      <c r="PWK304" s="6"/>
      <c r="PWL304" s="6"/>
      <c r="PWM304" s="6"/>
      <c r="PWN304" s="6"/>
      <c r="PWO304" s="6"/>
      <c r="PWP304" s="6"/>
      <c r="PWQ304" s="6"/>
      <c r="PWR304" s="6"/>
      <c r="PWS304" s="6"/>
      <c r="PWT304" s="6"/>
      <c r="PWU304" s="6"/>
      <c r="PWV304" s="6"/>
      <c r="PWW304" s="6"/>
      <c r="PWX304" s="6"/>
      <c r="PWY304" s="6"/>
      <c r="PWZ304" s="6"/>
      <c r="PXA304" s="6"/>
      <c r="PXB304" s="6"/>
      <c r="PXC304" s="6"/>
      <c r="PXD304" s="6"/>
      <c r="PXE304" s="6"/>
      <c r="PXF304" s="6"/>
      <c r="PXG304" s="6"/>
      <c r="PXH304" s="6"/>
      <c r="PXI304" s="6"/>
      <c r="PXJ304" s="6"/>
      <c r="PXK304" s="6"/>
      <c r="PXL304" s="6"/>
      <c r="PXM304" s="6"/>
      <c r="PXN304" s="6"/>
      <c r="PXO304" s="6"/>
      <c r="PXP304" s="6"/>
      <c r="PXQ304" s="6"/>
      <c r="PXR304" s="6"/>
      <c r="PXS304" s="6"/>
      <c r="PXT304" s="6"/>
      <c r="PXU304" s="6"/>
      <c r="PXV304" s="6"/>
      <c r="PXW304" s="6"/>
      <c r="PXX304" s="6"/>
      <c r="PXY304" s="6"/>
      <c r="PXZ304" s="6"/>
      <c r="PYA304" s="6"/>
      <c r="PYB304" s="6"/>
      <c r="PYC304" s="6"/>
      <c r="PYD304" s="6"/>
      <c r="PYE304" s="6"/>
      <c r="PYF304" s="6"/>
      <c r="PYG304" s="6"/>
      <c r="PYH304" s="6"/>
      <c r="PYI304" s="6"/>
      <c r="PYJ304" s="6"/>
      <c r="PYK304" s="6"/>
      <c r="PYL304" s="6"/>
      <c r="PYM304" s="6"/>
      <c r="PYN304" s="6"/>
      <c r="PYO304" s="6"/>
      <c r="PYP304" s="6"/>
      <c r="PYQ304" s="6"/>
      <c r="PYR304" s="6"/>
      <c r="PYS304" s="6"/>
      <c r="PYT304" s="6"/>
      <c r="PYU304" s="6"/>
      <c r="PYV304" s="6"/>
      <c r="PYW304" s="6"/>
      <c r="PYX304" s="6"/>
      <c r="PYY304" s="6"/>
      <c r="PYZ304" s="6"/>
      <c r="PZA304" s="6"/>
      <c r="PZB304" s="6"/>
      <c r="PZC304" s="6"/>
      <c r="PZD304" s="6"/>
      <c r="PZE304" s="6"/>
      <c r="PZF304" s="6"/>
      <c r="PZG304" s="6"/>
      <c r="PZH304" s="6"/>
      <c r="PZI304" s="6"/>
      <c r="PZJ304" s="6"/>
      <c r="PZK304" s="6"/>
      <c r="PZL304" s="6"/>
      <c r="PZM304" s="6"/>
      <c r="PZN304" s="6"/>
      <c r="PZO304" s="6"/>
      <c r="PZP304" s="6"/>
      <c r="PZQ304" s="6"/>
      <c r="PZR304" s="6"/>
      <c r="PZS304" s="6"/>
      <c r="PZT304" s="6"/>
      <c r="PZU304" s="6"/>
      <c r="PZV304" s="6"/>
      <c r="PZW304" s="6"/>
      <c r="PZX304" s="6"/>
      <c r="PZY304" s="6"/>
      <c r="PZZ304" s="6"/>
      <c r="QAA304" s="6"/>
      <c r="QAB304" s="6"/>
      <c r="QAC304" s="6"/>
      <c r="QAD304" s="6"/>
      <c r="QAE304" s="6"/>
      <c r="QAF304" s="6"/>
      <c r="QAG304" s="6"/>
      <c r="QAH304" s="6"/>
      <c r="QAI304" s="6"/>
      <c r="QAJ304" s="6"/>
      <c r="QAK304" s="6"/>
      <c r="QAL304" s="6"/>
      <c r="QAM304" s="6"/>
      <c r="QAN304" s="6"/>
      <c r="QAO304" s="6"/>
      <c r="QAP304" s="6"/>
      <c r="QAQ304" s="6"/>
      <c r="QAR304" s="6"/>
      <c r="QAS304" s="6"/>
      <c r="QAT304" s="6"/>
      <c r="QAU304" s="6"/>
      <c r="QAV304" s="6"/>
      <c r="QAW304" s="6"/>
      <c r="QAX304" s="6"/>
      <c r="QAY304" s="6"/>
      <c r="QAZ304" s="6"/>
      <c r="QBA304" s="6"/>
      <c r="QBB304" s="6"/>
      <c r="QBC304" s="6"/>
      <c r="QBD304" s="6"/>
      <c r="QBE304" s="6"/>
      <c r="QBF304" s="6"/>
      <c r="QBG304" s="6"/>
      <c r="QBH304" s="6"/>
      <c r="QBI304" s="6"/>
      <c r="QBJ304" s="6"/>
      <c r="QBK304" s="6"/>
      <c r="QBL304" s="6"/>
      <c r="QBM304" s="6"/>
      <c r="QBN304" s="6"/>
      <c r="QBO304" s="6"/>
      <c r="QBP304" s="6"/>
      <c r="QBQ304" s="6"/>
      <c r="QBR304" s="6"/>
      <c r="QBS304" s="6"/>
      <c r="QBT304" s="6"/>
      <c r="QBU304" s="6"/>
      <c r="QBV304" s="6"/>
      <c r="QBW304" s="6"/>
      <c r="QBX304" s="6"/>
      <c r="QBY304" s="6"/>
      <c r="QBZ304" s="6"/>
      <c r="QCA304" s="6"/>
      <c r="QCB304" s="6"/>
      <c r="QCC304" s="6"/>
      <c r="QCD304" s="6"/>
      <c r="QCE304" s="6"/>
      <c r="QCF304" s="6"/>
      <c r="QCG304" s="6"/>
      <c r="QCH304" s="6"/>
      <c r="QCI304" s="6"/>
      <c r="QCJ304" s="6"/>
      <c r="QCK304" s="6"/>
      <c r="QCL304" s="6"/>
      <c r="QCM304" s="6"/>
      <c r="QCN304" s="6"/>
      <c r="QCO304" s="6"/>
      <c r="QCP304" s="6"/>
      <c r="QCQ304" s="6"/>
      <c r="QCR304" s="6"/>
      <c r="QCS304" s="6"/>
      <c r="QCT304" s="6"/>
      <c r="QCU304" s="6"/>
      <c r="QCV304" s="6"/>
      <c r="QCW304" s="6"/>
      <c r="QCX304" s="6"/>
      <c r="QCY304" s="6"/>
      <c r="QCZ304" s="6"/>
      <c r="QDA304" s="6"/>
      <c r="QDB304" s="6"/>
      <c r="QDC304" s="6"/>
      <c r="QDD304" s="6"/>
      <c r="QDE304" s="6"/>
      <c r="QDF304" s="6"/>
      <c r="QDG304" s="6"/>
      <c r="QDH304" s="6"/>
      <c r="QDI304" s="6"/>
      <c r="QDJ304" s="6"/>
      <c r="QDK304" s="6"/>
      <c r="QDL304" s="6"/>
      <c r="QDM304" s="6"/>
      <c r="QDN304" s="6"/>
      <c r="QDO304" s="6"/>
      <c r="QDP304" s="6"/>
      <c r="QDQ304" s="6"/>
      <c r="QDR304" s="6"/>
      <c r="QDS304" s="6"/>
      <c r="QDT304" s="6"/>
      <c r="QDU304" s="6"/>
      <c r="QDV304" s="6"/>
      <c r="QDW304" s="6"/>
      <c r="QDX304" s="6"/>
      <c r="QDY304" s="6"/>
      <c r="QDZ304" s="6"/>
      <c r="QEA304" s="6"/>
      <c r="QEB304" s="6"/>
      <c r="QEC304" s="6"/>
      <c r="QED304" s="6"/>
      <c r="QEE304" s="6"/>
      <c r="QEF304" s="6"/>
      <c r="QEG304" s="6"/>
      <c r="QEH304" s="6"/>
      <c r="QEI304" s="6"/>
      <c r="QEJ304" s="6"/>
      <c r="QEK304" s="6"/>
      <c r="QEL304" s="6"/>
      <c r="QEM304" s="6"/>
      <c r="QEN304" s="6"/>
      <c r="QEO304" s="6"/>
      <c r="QEP304" s="6"/>
      <c r="QEQ304" s="6"/>
      <c r="QER304" s="6"/>
      <c r="QES304" s="6"/>
      <c r="QET304" s="6"/>
      <c r="QEU304" s="6"/>
      <c r="QEV304" s="6"/>
      <c r="QEW304" s="6"/>
      <c r="QEX304" s="6"/>
      <c r="QEY304" s="6"/>
      <c r="QEZ304" s="6"/>
      <c r="QFA304" s="6"/>
      <c r="QFB304" s="6"/>
      <c r="QFC304" s="6"/>
      <c r="QFD304" s="6"/>
      <c r="QFE304" s="6"/>
      <c r="QFF304" s="6"/>
      <c r="QFG304" s="6"/>
      <c r="QFH304" s="6"/>
      <c r="QFI304" s="6"/>
      <c r="QFJ304" s="6"/>
      <c r="QFK304" s="6"/>
      <c r="QFL304" s="6"/>
      <c r="QFM304" s="6"/>
      <c r="QFN304" s="6"/>
      <c r="QFO304" s="6"/>
      <c r="QFP304" s="6"/>
      <c r="QFQ304" s="6"/>
      <c r="QFR304" s="6"/>
      <c r="QFS304" s="6"/>
      <c r="QFT304" s="6"/>
      <c r="QFU304" s="6"/>
      <c r="QFV304" s="6"/>
      <c r="QFW304" s="6"/>
      <c r="QFX304" s="6"/>
      <c r="QFY304" s="6"/>
      <c r="QFZ304" s="6"/>
      <c r="QGA304" s="6"/>
      <c r="QGB304" s="6"/>
      <c r="QGC304" s="6"/>
      <c r="QGD304" s="6"/>
      <c r="QGE304" s="6"/>
      <c r="QGF304" s="6"/>
      <c r="QGG304" s="6"/>
      <c r="QGH304" s="6"/>
      <c r="QGI304" s="6"/>
      <c r="QGJ304" s="6"/>
      <c r="QGK304" s="6"/>
      <c r="QGL304" s="6"/>
      <c r="QGM304" s="6"/>
      <c r="QGN304" s="6"/>
      <c r="QGO304" s="6"/>
      <c r="QGP304" s="6"/>
      <c r="QGQ304" s="6"/>
      <c r="QGR304" s="6"/>
      <c r="QGS304" s="6"/>
      <c r="QGT304" s="6"/>
      <c r="QGU304" s="6"/>
      <c r="QGV304" s="6"/>
      <c r="QGW304" s="6"/>
      <c r="QGX304" s="6"/>
      <c r="QGY304" s="6"/>
      <c r="QGZ304" s="6"/>
      <c r="QHA304" s="6"/>
      <c r="QHB304" s="6"/>
      <c r="QHC304" s="6"/>
      <c r="QHD304" s="6"/>
      <c r="QHE304" s="6"/>
      <c r="QHF304" s="6"/>
      <c r="QHG304" s="6"/>
      <c r="QHH304" s="6"/>
      <c r="QHI304" s="6"/>
      <c r="QHJ304" s="6"/>
      <c r="QHK304" s="6"/>
      <c r="QHL304" s="6"/>
      <c r="QHM304" s="6"/>
      <c r="QHN304" s="6"/>
      <c r="QHO304" s="6"/>
      <c r="QHP304" s="6"/>
      <c r="QHQ304" s="6"/>
      <c r="QHR304" s="6"/>
      <c r="QHS304" s="6"/>
      <c r="QHT304" s="6"/>
      <c r="QHU304" s="6"/>
      <c r="QHV304" s="6"/>
      <c r="QHW304" s="6"/>
      <c r="QHX304" s="6"/>
      <c r="QHY304" s="6"/>
      <c r="QHZ304" s="6"/>
      <c r="QIA304" s="6"/>
      <c r="QIB304" s="6"/>
      <c r="QIC304" s="6"/>
      <c r="QID304" s="6"/>
      <c r="QIE304" s="6"/>
      <c r="QIF304" s="6"/>
      <c r="QIG304" s="6"/>
      <c r="QIH304" s="6"/>
      <c r="QII304" s="6"/>
      <c r="QIJ304" s="6"/>
      <c r="QIK304" s="6"/>
      <c r="QIL304" s="6"/>
      <c r="QIM304" s="6"/>
      <c r="QIN304" s="6"/>
      <c r="QIO304" s="6"/>
      <c r="QIP304" s="6"/>
      <c r="QIQ304" s="6"/>
      <c r="QIR304" s="6"/>
      <c r="QIS304" s="6"/>
      <c r="QIT304" s="6"/>
      <c r="QIU304" s="6"/>
      <c r="QIV304" s="6"/>
      <c r="QIW304" s="6"/>
      <c r="QIX304" s="6"/>
      <c r="QIY304" s="6"/>
      <c r="QIZ304" s="6"/>
      <c r="QJA304" s="6"/>
      <c r="QJB304" s="6"/>
      <c r="QJC304" s="6"/>
      <c r="QJD304" s="6"/>
      <c r="QJE304" s="6"/>
      <c r="QJF304" s="6"/>
      <c r="QJG304" s="6"/>
      <c r="QJH304" s="6"/>
      <c r="QJI304" s="6"/>
      <c r="QJJ304" s="6"/>
      <c r="QJK304" s="6"/>
      <c r="QJL304" s="6"/>
      <c r="QJM304" s="6"/>
      <c r="QJN304" s="6"/>
      <c r="QJO304" s="6"/>
      <c r="QJP304" s="6"/>
      <c r="QJQ304" s="6"/>
      <c r="QJR304" s="6"/>
      <c r="QJS304" s="6"/>
      <c r="QJT304" s="6"/>
      <c r="QJU304" s="6"/>
      <c r="QJV304" s="6"/>
      <c r="QJW304" s="6"/>
      <c r="QJX304" s="6"/>
      <c r="QJY304" s="6"/>
      <c r="QJZ304" s="6"/>
      <c r="QKA304" s="6"/>
      <c r="QKB304" s="6"/>
      <c r="QKC304" s="6"/>
      <c r="QKD304" s="6"/>
      <c r="QKE304" s="6"/>
      <c r="QKF304" s="6"/>
      <c r="QKG304" s="6"/>
      <c r="QKH304" s="6"/>
      <c r="QKI304" s="6"/>
      <c r="QKJ304" s="6"/>
      <c r="QKK304" s="6"/>
      <c r="QKL304" s="6"/>
      <c r="QKM304" s="6"/>
      <c r="QKN304" s="6"/>
      <c r="QKO304" s="6"/>
      <c r="QKP304" s="6"/>
      <c r="QKQ304" s="6"/>
      <c r="QKR304" s="6"/>
      <c r="QKS304" s="6"/>
      <c r="QKT304" s="6"/>
      <c r="QKU304" s="6"/>
      <c r="QKV304" s="6"/>
      <c r="QKW304" s="6"/>
      <c r="QKX304" s="6"/>
      <c r="QKY304" s="6"/>
      <c r="QKZ304" s="6"/>
      <c r="QLA304" s="6"/>
      <c r="QLB304" s="6"/>
      <c r="QLC304" s="6"/>
      <c r="QLD304" s="6"/>
      <c r="QLE304" s="6"/>
      <c r="QLF304" s="6"/>
      <c r="QLG304" s="6"/>
      <c r="QLH304" s="6"/>
      <c r="QLI304" s="6"/>
      <c r="QLJ304" s="6"/>
      <c r="QLK304" s="6"/>
      <c r="QLL304" s="6"/>
      <c r="QLM304" s="6"/>
      <c r="QLN304" s="6"/>
      <c r="QLO304" s="6"/>
      <c r="QLP304" s="6"/>
      <c r="QLQ304" s="6"/>
      <c r="QLR304" s="6"/>
      <c r="QLS304" s="6"/>
      <c r="QLT304" s="6"/>
      <c r="QLU304" s="6"/>
      <c r="QLV304" s="6"/>
      <c r="QLW304" s="6"/>
      <c r="QLX304" s="6"/>
      <c r="QLY304" s="6"/>
      <c r="QLZ304" s="6"/>
      <c r="QMA304" s="6"/>
      <c r="QMB304" s="6"/>
      <c r="QMC304" s="6"/>
      <c r="QMD304" s="6"/>
      <c r="QME304" s="6"/>
      <c r="QMF304" s="6"/>
      <c r="QMG304" s="6"/>
      <c r="QMH304" s="6"/>
      <c r="QMI304" s="6"/>
      <c r="QMJ304" s="6"/>
      <c r="QMK304" s="6"/>
      <c r="QML304" s="6"/>
      <c r="QMM304" s="6"/>
      <c r="QMN304" s="6"/>
      <c r="QMO304" s="6"/>
      <c r="QMP304" s="6"/>
      <c r="QMQ304" s="6"/>
      <c r="QMR304" s="6"/>
      <c r="QMS304" s="6"/>
      <c r="QMT304" s="6"/>
      <c r="QMU304" s="6"/>
      <c r="QMV304" s="6"/>
      <c r="QMW304" s="6"/>
      <c r="QMX304" s="6"/>
      <c r="QMY304" s="6"/>
      <c r="QMZ304" s="6"/>
      <c r="QNA304" s="6"/>
      <c r="QNB304" s="6"/>
      <c r="QNC304" s="6"/>
      <c r="QND304" s="6"/>
      <c r="QNE304" s="6"/>
      <c r="QNF304" s="6"/>
      <c r="QNG304" s="6"/>
      <c r="QNH304" s="6"/>
      <c r="QNI304" s="6"/>
      <c r="QNJ304" s="6"/>
      <c r="QNK304" s="6"/>
      <c r="QNL304" s="6"/>
      <c r="QNM304" s="6"/>
      <c r="QNN304" s="6"/>
      <c r="QNO304" s="6"/>
      <c r="QNP304" s="6"/>
      <c r="QNQ304" s="6"/>
      <c r="QNR304" s="6"/>
      <c r="QNS304" s="6"/>
      <c r="QNT304" s="6"/>
      <c r="QNU304" s="6"/>
      <c r="QNV304" s="6"/>
      <c r="QNW304" s="6"/>
      <c r="QNX304" s="6"/>
      <c r="QNY304" s="6"/>
      <c r="QNZ304" s="6"/>
      <c r="QOA304" s="6"/>
      <c r="QOB304" s="6"/>
      <c r="QOC304" s="6"/>
      <c r="QOD304" s="6"/>
      <c r="QOE304" s="6"/>
      <c r="QOF304" s="6"/>
      <c r="QOG304" s="6"/>
      <c r="QOH304" s="6"/>
      <c r="QOI304" s="6"/>
      <c r="QOJ304" s="6"/>
      <c r="QOK304" s="6"/>
      <c r="QOL304" s="6"/>
      <c r="QOM304" s="6"/>
      <c r="QON304" s="6"/>
      <c r="QOO304" s="6"/>
      <c r="QOP304" s="6"/>
      <c r="QOQ304" s="6"/>
      <c r="QOR304" s="6"/>
      <c r="QOS304" s="6"/>
      <c r="QOT304" s="6"/>
      <c r="QOU304" s="6"/>
      <c r="QOV304" s="6"/>
      <c r="QOW304" s="6"/>
      <c r="QOX304" s="6"/>
      <c r="QOY304" s="6"/>
      <c r="QOZ304" s="6"/>
      <c r="QPA304" s="6"/>
      <c r="QPB304" s="6"/>
      <c r="QPC304" s="6"/>
      <c r="QPD304" s="6"/>
      <c r="QPE304" s="6"/>
      <c r="QPF304" s="6"/>
      <c r="QPG304" s="6"/>
      <c r="QPH304" s="6"/>
      <c r="QPI304" s="6"/>
      <c r="QPJ304" s="6"/>
      <c r="QPK304" s="6"/>
      <c r="QPL304" s="6"/>
      <c r="QPM304" s="6"/>
      <c r="QPN304" s="6"/>
      <c r="QPO304" s="6"/>
      <c r="QPP304" s="6"/>
      <c r="QPQ304" s="6"/>
      <c r="QPR304" s="6"/>
      <c r="QPS304" s="6"/>
      <c r="QPT304" s="6"/>
      <c r="QPU304" s="6"/>
      <c r="QPV304" s="6"/>
      <c r="QPW304" s="6"/>
      <c r="QPX304" s="6"/>
      <c r="QPY304" s="6"/>
      <c r="QPZ304" s="6"/>
      <c r="QQA304" s="6"/>
      <c r="QQB304" s="6"/>
      <c r="QQC304" s="6"/>
      <c r="QQD304" s="6"/>
      <c r="QQE304" s="6"/>
      <c r="QQF304" s="6"/>
      <c r="QQG304" s="6"/>
      <c r="QQH304" s="6"/>
      <c r="QQI304" s="6"/>
      <c r="QQJ304" s="6"/>
      <c r="QQK304" s="6"/>
      <c r="QQL304" s="6"/>
      <c r="QQM304" s="6"/>
      <c r="QQN304" s="6"/>
      <c r="QQO304" s="6"/>
      <c r="QQP304" s="6"/>
      <c r="QQQ304" s="6"/>
      <c r="QQR304" s="6"/>
      <c r="QQS304" s="6"/>
      <c r="QQT304" s="6"/>
      <c r="QQU304" s="6"/>
      <c r="QQV304" s="6"/>
      <c r="QQW304" s="6"/>
      <c r="QQX304" s="6"/>
      <c r="QQY304" s="6"/>
      <c r="QQZ304" s="6"/>
      <c r="QRA304" s="6"/>
      <c r="QRB304" s="6"/>
      <c r="QRC304" s="6"/>
      <c r="QRD304" s="6"/>
      <c r="QRE304" s="6"/>
      <c r="QRF304" s="6"/>
      <c r="QRG304" s="6"/>
      <c r="QRH304" s="6"/>
      <c r="QRI304" s="6"/>
      <c r="QRJ304" s="6"/>
      <c r="QRK304" s="6"/>
      <c r="QRL304" s="6"/>
      <c r="QRM304" s="6"/>
      <c r="QRN304" s="6"/>
      <c r="QRO304" s="6"/>
      <c r="QRP304" s="6"/>
      <c r="QRQ304" s="6"/>
      <c r="QRR304" s="6"/>
      <c r="QRS304" s="6"/>
      <c r="QRT304" s="6"/>
      <c r="QRU304" s="6"/>
      <c r="QRV304" s="6"/>
      <c r="QRW304" s="6"/>
      <c r="QRX304" s="6"/>
      <c r="QRY304" s="6"/>
      <c r="QRZ304" s="6"/>
      <c r="QSA304" s="6"/>
      <c r="QSB304" s="6"/>
      <c r="QSC304" s="6"/>
      <c r="QSD304" s="6"/>
      <c r="QSE304" s="6"/>
      <c r="QSF304" s="6"/>
      <c r="QSG304" s="6"/>
      <c r="QSH304" s="6"/>
      <c r="QSI304" s="6"/>
      <c r="QSJ304" s="6"/>
      <c r="QSK304" s="6"/>
      <c r="QSL304" s="6"/>
      <c r="QSM304" s="6"/>
      <c r="QSN304" s="6"/>
      <c r="QSO304" s="6"/>
      <c r="QSP304" s="6"/>
      <c r="QSQ304" s="6"/>
      <c r="QSR304" s="6"/>
      <c r="QSS304" s="6"/>
      <c r="QST304" s="6"/>
      <c r="QSU304" s="6"/>
      <c r="QSV304" s="6"/>
      <c r="QSW304" s="6"/>
      <c r="QSX304" s="6"/>
      <c r="QSY304" s="6"/>
      <c r="QSZ304" s="6"/>
      <c r="QTA304" s="6"/>
      <c r="QTB304" s="6"/>
      <c r="QTC304" s="6"/>
      <c r="QTD304" s="6"/>
      <c r="QTE304" s="6"/>
      <c r="QTF304" s="6"/>
      <c r="QTG304" s="6"/>
      <c r="QTH304" s="6"/>
      <c r="QTI304" s="6"/>
      <c r="QTJ304" s="6"/>
      <c r="QTK304" s="6"/>
      <c r="QTL304" s="6"/>
      <c r="QTM304" s="6"/>
      <c r="QTN304" s="6"/>
      <c r="QTO304" s="6"/>
      <c r="QTP304" s="6"/>
      <c r="QTQ304" s="6"/>
      <c r="QTR304" s="6"/>
      <c r="QTS304" s="6"/>
      <c r="QTT304" s="6"/>
      <c r="QTU304" s="6"/>
      <c r="QTV304" s="6"/>
      <c r="QTW304" s="6"/>
      <c r="QTX304" s="6"/>
      <c r="QTY304" s="6"/>
      <c r="QTZ304" s="6"/>
      <c r="QUA304" s="6"/>
      <c r="QUB304" s="6"/>
      <c r="QUC304" s="6"/>
      <c r="QUD304" s="6"/>
      <c r="QUE304" s="6"/>
      <c r="QUF304" s="6"/>
      <c r="QUG304" s="6"/>
      <c r="QUH304" s="6"/>
      <c r="QUI304" s="6"/>
      <c r="QUJ304" s="6"/>
      <c r="QUK304" s="6"/>
      <c r="QUL304" s="6"/>
      <c r="QUM304" s="6"/>
      <c r="QUN304" s="6"/>
      <c r="QUO304" s="6"/>
      <c r="QUP304" s="6"/>
      <c r="QUQ304" s="6"/>
      <c r="QUR304" s="6"/>
      <c r="QUS304" s="6"/>
      <c r="QUT304" s="6"/>
      <c r="QUU304" s="6"/>
      <c r="QUV304" s="6"/>
      <c r="QUW304" s="6"/>
      <c r="QUX304" s="6"/>
      <c r="QUY304" s="6"/>
      <c r="QUZ304" s="6"/>
      <c r="QVA304" s="6"/>
      <c r="QVB304" s="6"/>
      <c r="QVC304" s="6"/>
      <c r="QVD304" s="6"/>
      <c r="QVE304" s="6"/>
      <c r="QVF304" s="6"/>
      <c r="QVG304" s="6"/>
      <c r="QVH304" s="6"/>
      <c r="QVI304" s="6"/>
      <c r="QVJ304" s="6"/>
      <c r="QVK304" s="6"/>
      <c r="QVL304" s="6"/>
      <c r="QVM304" s="6"/>
      <c r="QVN304" s="6"/>
      <c r="QVO304" s="6"/>
      <c r="QVP304" s="6"/>
      <c r="QVQ304" s="6"/>
      <c r="QVR304" s="6"/>
      <c r="QVS304" s="6"/>
      <c r="QVT304" s="6"/>
      <c r="QVU304" s="6"/>
      <c r="QVV304" s="6"/>
      <c r="QVW304" s="6"/>
      <c r="QVX304" s="6"/>
      <c r="QVY304" s="6"/>
      <c r="QVZ304" s="6"/>
      <c r="QWA304" s="6"/>
      <c r="QWB304" s="6"/>
      <c r="QWC304" s="6"/>
      <c r="QWD304" s="6"/>
      <c r="QWE304" s="6"/>
      <c r="QWF304" s="6"/>
      <c r="QWG304" s="6"/>
      <c r="QWH304" s="6"/>
      <c r="QWI304" s="6"/>
      <c r="QWJ304" s="6"/>
      <c r="QWK304" s="6"/>
      <c r="QWL304" s="6"/>
      <c r="QWM304" s="6"/>
      <c r="QWN304" s="6"/>
      <c r="QWO304" s="6"/>
      <c r="QWP304" s="6"/>
      <c r="QWQ304" s="6"/>
      <c r="QWR304" s="6"/>
      <c r="QWS304" s="6"/>
      <c r="QWT304" s="6"/>
      <c r="QWU304" s="6"/>
      <c r="QWV304" s="6"/>
      <c r="QWW304" s="6"/>
      <c r="QWX304" s="6"/>
      <c r="QWY304" s="6"/>
      <c r="QWZ304" s="6"/>
      <c r="QXA304" s="6"/>
      <c r="QXB304" s="6"/>
      <c r="QXC304" s="6"/>
      <c r="QXD304" s="6"/>
      <c r="QXE304" s="6"/>
      <c r="QXF304" s="6"/>
      <c r="QXG304" s="6"/>
      <c r="QXH304" s="6"/>
      <c r="QXI304" s="6"/>
      <c r="QXJ304" s="6"/>
      <c r="QXK304" s="6"/>
      <c r="QXL304" s="6"/>
      <c r="QXM304" s="6"/>
      <c r="QXN304" s="6"/>
      <c r="QXO304" s="6"/>
      <c r="QXP304" s="6"/>
      <c r="QXQ304" s="6"/>
      <c r="QXR304" s="6"/>
      <c r="QXS304" s="6"/>
      <c r="QXT304" s="6"/>
      <c r="QXU304" s="6"/>
      <c r="QXV304" s="6"/>
      <c r="QXW304" s="6"/>
      <c r="QXX304" s="6"/>
      <c r="QXY304" s="6"/>
      <c r="QXZ304" s="6"/>
      <c r="QYA304" s="6"/>
      <c r="QYB304" s="6"/>
      <c r="QYC304" s="6"/>
      <c r="QYD304" s="6"/>
      <c r="QYE304" s="6"/>
      <c r="QYF304" s="6"/>
      <c r="QYG304" s="6"/>
      <c r="QYH304" s="6"/>
      <c r="QYI304" s="6"/>
      <c r="QYJ304" s="6"/>
      <c r="QYK304" s="6"/>
      <c r="QYL304" s="6"/>
      <c r="QYM304" s="6"/>
      <c r="QYN304" s="6"/>
      <c r="QYO304" s="6"/>
      <c r="QYP304" s="6"/>
      <c r="QYQ304" s="6"/>
      <c r="QYR304" s="6"/>
      <c r="QYS304" s="6"/>
      <c r="QYT304" s="6"/>
      <c r="QYU304" s="6"/>
      <c r="QYV304" s="6"/>
      <c r="QYW304" s="6"/>
      <c r="QYX304" s="6"/>
      <c r="QYY304" s="6"/>
      <c r="QYZ304" s="6"/>
      <c r="QZA304" s="6"/>
      <c r="QZB304" s="6"/>
      <c r="QZC304" s="6"/>
      <c r="QZD304" s="6"/>
      <c r="QZE304" s="6"/>
      <c r="QZF304" s="6"/>
      <c r="QZG304" s="6"/>
      <c r="QZH304" s="6"/>
      <c r="QZI304" s="6"/>
      <c r="QZJ304" s="6"/>
      <c r="QZK304" s="6"/>
      <c r="QZL304" s="6"/>
      <c r="QZM304" s="6"/>
      <c r="QZN304" s="6"/>
      <c r="QZO304" s="6"/>
      <c r="QZP304" s="6"/>
      <c r="QZQ304" s="6"/>
      <c r="QZR304" s="6"/>
      <c r="QZS304" s="6"/>
      <c r="QZT304" s="6"/>
      <c r="QZU304" s="6"/>
      <c r="QZV304" s="6"/>
      <c r="QZW304" s="6"/>
      <c r="QZX304" s="6"/>
      <c r="QZY304" s="6"/>
      <c r="QZZ304" s="6"/>
      <c r="RAA304" s="6"/>
      <c r="RAB304" s="6"/>
      <c r="RAC304" s="6"/>
      <c r="RAD304" s="6"/>
      <c r="RAE304" s="6"/>
      <c r="RAF304" s="6"/>
      <c r="RAG304" s="6"/>
      <c r="RAH304" s="6"/>
      <c r="RAI304" s="6"/>
      <c r="RAJ304" s="6"/>
      <c r="RAK304" s="6"/>
      <c r="RAL304" s="6"/>
      <c r="RAM304" s="6"/>
      <c r="RAN304" s="6"/>
      <c r="RAO304" s="6"/>
      <c r="RAP304" s="6"/>
      <c r="RAQ304" s="6"/>
      <c r="RAR304" s="6"/>
      <c r="RAS304" s="6"/>
      <c r="RAT304" s="6"/>
      <c r="RAU304" s="6"/>
      <c r="RAV304" s="6"/>
      <c r="RAW304" s="6"/>
      <c r="RAX304" s="6"/>
      <c r="RAY304" s="6"/>
      <c r="RAZ304" s="6"/>
      <c r="RBA304" s="6"/>
      <c r="RBB304" s="6"/>
      <c r="RBC304" s="6"/>
      <c r="RBD304" s="6"/>
      <c r="RBE304" s="6"/>
      <c r="RBF304" s="6"/>
      <c r="RBG304" s="6"/>
      <c r="RBH304" s="6"/>
      <c r="RBI304" s="6"/>
      <c r="RBJ304" s="6"/>
      <c r="RBK304" s="6"/>
      <c r="RBL304" s="6"/>
      <c r="RBM304" s="6"/>
      <c r="RBN304" s="6"/>
      <c r="RBO304" s="6"/>
      <c r="RBP304" s="6"/>
      <c r="RBQ304" s="6"/>
      <c r="RBR304" s="6"/>
      <c r="RBS304" s="6"/>
      <c r="RBT304" s="6"/>
      <c r="RBU304" s="6"/>
      <c r="RBV304" s="6"/>
      <c r="RBW304" s="6"/>
      <c r="RBX304" s="6"/>
      <c r="RBY304" s="6"/>
      <c r="RBZ304" s="6"/>
      <c r="RCA304" s="6"/>
      <c r="RCB304" s="6"/>
      <c r="RCC304" s="6"/>
      <c r="RCD304" s="6"/>
      <c r="RCE304" s="6"/>
      <c r="RCF304" s="6"/>
      <c r="RCG304" s="6"/>
      <c r="RCH304" s="6"/>
      <c r="RCI304" s="6"/>
      <c r="RCJ304" s="6"/>
      <c r="RCK304" s="6"/>
      <c r="RCL304" s="6"/>
      <c r="RCM304" s="6"/>
      <c r="RCN304" s="6"/>
      <c r="RCO304" s="6"/>
      <c r="RCP304" s="6"/>
      <c r="RCQ304" s="6"/>
      <c r="RCR304" s="6"/>
      <c r="RCS304" s="6"/>
      <c r="RCT304" s="6"/>
      <c r="RCU304" s="6"/>
      <c r="RCV304" s="6"/>
      <c r="RCW304" s="6"/>
      <c r="RCX304" s="6"/>
      <c r="RCY304" s="6"/>
      <c r="RCZ304" s="6"/>
      <c r="RDA304" s="6"/>
      <c r="RDB304" s="6"/>
      <c r="RDC304" s="6"/>
      <c r="RDD304" s="6"/>
      <c r="RDE304" s="6"/>
      <c r="RDF304" s="6"/>
      <c r="RDG304" s="6"/>
      <c r="RDH304" s="6"/>
      <c r="RDI304" s="6"/>
      <c r="RDJ304" s="6"/>
      <c r="RDK304" s="6"/>
      <c r="RDL304" s="6"/>
      <c r="RDM304" s="6"/>
      <c r="RDN304" s="6"/>
      <c r="RDO304" s="6"/>
      <c r="RDP304" s="6"/>
      <c r="RDQ304" s="6"/>
      <c r="RDR304" s="6"/>
      <c r="RDS304" s="6"/>
      <c r="RDT304" s="6"/>
      <c r="RDU304" s="6"/>
      <c r="RDV304" s="6"/>
      <c r="RDW304" s="6"/>
      <c r="RDX304" s="6"/>
      <c r="RDY304" s="6"/>
      <c r="RDZ304" s="6"/>
      <c r="REA304" s="6"/>
      <c r="REB304" s="6"/>
      <c r="REC304" s="6"/>
      <c r="RED304" s="6"/>
      <c r="REE304" s="6"/>
      <c r="REF304" s="6"/>
      <c r="REG304" s="6"/>
      <c r="REH304" s="6"/>
      <c r="REI304" s="6"/>
      <c r="REJ304" s="6"/>
      <c r="REK304" s="6"/>
      <c r="REL304" s="6"/>
      <c r="REM304" s="6"/>
      <c r="REN304" s="6"/>
      <c r="REO304" s="6"/>
      <c r="REP304" s="6"/>
      <c r="REQ304" s="6"/>
      <c r="RER304" s="6"/>
      <c r="RES304" s="6"/>
      <c r="RET304" s="6"/>
      <c r="REU304" s="6"/>
      <c r="REV304" s="6"/>
      <c r="REW304" s="6"/>
      <c r="REX304" s="6"/>
      <c r="REY304" s="6"/>
      <c r="REZ304" s="6"/>
      <c r="RFA304" s="6"/>
      <c r="RFB304" s="6"/>
      <c r="RFC304" s="6"/>
      <c r="RFD304" s="6"/>
      <c r="RFE304" s="6"/>
      <c r="RFF304" s="6"/>
      <c r="RFG304" s="6"/>
      <c r="RFH304" s="6"/>
      <c r="RFI304" s="6"/>
      <c r="RFJ304" s="6"/>
      <c r="RFK304" s="6"/>
      <c r="RFL304" s="6"/>
      <c r="RFM304" s="6"/>
      <c r="RFN304" s="6"/>
      <c r="RFO304" s="6"/>
      <c r="RFP304" s="6"/>
      <c r="RFQ304" s="6"/>
      <c r="RFR304" s="6"/>
      <c r="RFS304" s="6"/>
      <c r="RFT304" s="6"/>
      <c r="RFU304" s="6"/>
      <c r="RFV304" s="6"/>
      <c r="RFW304" s="6"/>
      <c r="RFX304" s="6"/>
      <c r="RFY304" s="6"/>
      <c r="RFZ304" s="6"/>
      <c r="RGA304" s="6"/>
      <c r="RGB304" s="6"/>
      <c r="RGC304" s="6"/>
      <c r="RGD304" s="6"/>
      <c r="RGE304" s="6"/>
      <c r="RGF304" s="6"/>
      <c r="RGG304" s="6"/>
      <c r="RGH304" s="6"/>
      <c r="RGI304" s="6"/>
      <c r="RGJ304" s="6"/>
      <c r="RGK304" s="6"/>
      <c r="RGL304" s="6"/>
      <c r="RGM304" s="6"/>
      <c r="RGN304" s="6"/>
      <c r="RGO304" s="6"/>
      <c r="RGP304" s="6"/>
      <c r="RGQ304" s="6"/>
      <c r="RGR304" s="6"/>
      <c r="RGS304" s="6"/>
      <c r="RGT304" s="6"/>
      <c r="RGU304" s="6"/>
      <c r="RGV304" s="6"/>
      <c r="RGW304" s="6"/>
      <c r="RGX304" s="6"/>
      <c r="RGY304" s="6"/>
      <c r="RGZ304" s="6"/>
      <c r="RHA304" s="6"/>
      <c r="RHB304" s="6"/>
      <c r="RHC304" s="6"/>
      <c r="RHD304" s="6"/>
      <c r="RHE304" s="6"/>
      <c r="RHF304" s="6"/>
      <c r="RHG304" s="6"/>
      <c r="RHH304" s="6"/>
      <c r="RHI304" s="6"/>
      <c r="RHJ304" s="6"/>
      <c r="RHK304" s="6"/>
      <c r="RHL304" s="6"/>
      <c r="RHM304" s="6"/>
      <c r="RHN304" s="6"/>
      <c r="RHO304" s="6"/>
      <c r="RHP304" s="6"/>
      <c r="RHQ304" s="6"/>
      <c r="RHR304" s="6"/>
      <c r="RHS304" s="6"/>
      <c r="RHT304" s="6"/>
      <c r="RHU304" s="6"/>
      <c r="RHV304" s="6"/>
      <c r="RHW304" s="6"/>
      <c r="RHX304" s="6"/>
      <c r="RHY304" s="6"/>
      <c r="RHZ304" s="6"/>
      <c r="RIA304" s="6"/>
      <c r="RIB304" s="6"/>
      <c r="RIC304" s="6"/>
      <c r="RID304" s="6"/>
      <c r="RIE304" s="6"/>
      <c r="RIF304" s="6"/>
      <c r="RIG304" s="6"/>
      <c r="RIH304" s="6"/>
      <c r="RII304" s="6"/>
      <c r="RIJ304" s="6"/>
      <c r="RIK304" s="6"/>
      <c r="RIL304" s="6"/>
      <c r="RIM304" s="6"/>
      <c r="RIN304" s="6"/>
      <c r="RIO304" s="6"/>
      <c r="RIP304" s="6"/>
      <c r="RIQ304" s="6"/>
      <c r="RIR304" s="6"/>
      <c r="RIS304" s="6"/>
      <c r="RIT304" s="6"/>
      <c r="RIU304" s="6"/>
      <c r="RIV304" s="6"/>
      <c r="RIW304" s="6"/>
      <c r="RIX304" s="6"/>
      <c r="RIY304" s="6"/>
      <c r="RIZ304" s="6"/>
      <c r="RJA304" s="6"/>
      <c r="RJB304" s="6"/>
      <c r="RJC304" s="6"/>
      <c r="RJD304" s="6"/>
      <c r="RJE304" s="6"/>
      <c r="RJF304" s="6"/>
      <c r="RJG304" s="6"/>
      <c r="RJH304" s="6"/>
      <c r="RJI304" s="6"/>
      <c r="RJJ304" s="6"/>
      <c r="RJK304" s="6"/>
      <c r="RJL304" s="6"/>
      <c r="RJM304" s="6"/>
      <c r="RJN304" s="6"/>
      <c r="RJO304" s="6"/>
      <c r="RJP304" s="6"/>
      <c r="RJQ304" s="6"/>
      <c r="RJR304" s="6"/>
      <c r="RJS304" s="6"/>
      <c r="RJT304" s="6"/>
      <c r="RJU304" s="6"/>
      <c r="RJV304" s="6"/>
      <c r="RJW304" s="6"/>
      <c r="RJX304" s="6"/>
      <c r="RJY304" s="6"/>
      <c r="RJZ304" s="6"/>
      <c r="RKA304" s="6"/>
      <c r="RKB304" s="6"/>
      <c r="RKC304" s="6"/>
      <c r="RKD304" s="6"/>
      <c r="RKE304" s="6"/>
      <c r="RKF304" s="6"/>
      <c r="RKG304" s="6"/>
      <c r="RKH304" s="6"/>
      <c r="RKI304" s="6"/>
      <c r="RKJ304" s="6"/>
      <c r="RKK304" s="6"/>
      <c r="RKL304" s="6"/>
      <c r="RKM304" s="6"/>
      <c r="RKN304" s="6"/>
      <c r="RKO304" s="6"/>
      <c r="RKP304" s="6"/>
      <c r="RKQ304" s="6"/>
      <c r="RKR304" s="6"/>
      <c r="RKS304" s="6"/>
      <c r="RKT304" s="6"/>
      <c r="RKU304" s="6"/>
      <c r="RKV304" s="6"/>
      <c r="RKW304" s="6"/>
      <c r="RKX304" s="6"/>
      <c r="RKY304" s="6"/>
      <c r="RKZ304" s="6"/>
      <c r="RLA304" s="6"/>
      <c r="RLB304" s="6"/>
      <c r="RLC304" s="6"/>
      <c r="RLD304" s="6"/>
      <c r="RLE304" s="6"/>
      <c r="RLF304" s="6"/>
      <c r="RLG304" s="6"/>
      <c r="RLH304" s="6"/>
      <c r="RLI304" s="6"/>
      <c r="RLJ304" s="6"/>
      <c r="RLK304" s="6"/>
      <c r="RLL304" s="6"/>
      <c r="RLM304" s="6"/>
      <c r="RLN304" s="6"/>
      <c r="RLO304" s="6"/>
      <c r="RLP304" s="6"/>
      <c r="RLQ304" s="6"/>
      <c r="RLR304" s="6"/>
      <c r="RLS304" s="6"/>
      <c r="RLT304" s="6"/>
      <c r="RLU304" s="6"/>
      <c r="RLV304" s="6"/>
      <c r="RLW304" s="6"/>
      <c r="RLX304" s="6"/>
      <c r="RLY304" s="6"/>
      <c r="RLZ304" s="6"/>
      <c r="RMA304" s="6"/>
      <c r="RMB304" s="6"/>
      <c r="RMC304" s="6"/>
      <c r="RMD304" s="6"/>
      <c r="RME304" s="6"/>
      <c r="RMF304" s="6"/>
      <c r="RMG304" s="6"/>
      <c r="RMH304" s="6"/>
      <c r="RMI304" s="6"/>
      <c r="RMJ304" s="6"/>
      <c r="RMK304" s="6"/>
      <c r="RML304" s="6"/>
      <c r="RMM304" s="6"/>
      <c r="RMN304" s="6"/>
      <c r="RMO304" s="6"/>
      <c r="RMP304" s="6"/>
      <c r="RMQ304" s="6"/>
      <c r="RMR304" s="6"/>
      <c r="RMS304" s="6"/>
      <c r="RMT304" s="6"/>
      <c r="RMU304" s="6"/>
      <c r="RMV304" s="6"/>
      <c r="RMW304" s="6"/>
      <c r="RMX304" s="6"/>
      <c r="RMY304" s="6"/>
      <c r="RMZ304" s="6"/>
      <c r="RNA304" s="6"/>
      <c r="RNB304" s="6"/>
      <c r="RNC304" s="6"/>
      <c r="RND304" s="6"/>
      <c r="RNE304" s="6"/>
      <c r="RNF304" s="6"/>
      <c r="RNG304" s="6"/>
      <c r="RNH304" s="6"/>
      <c r="RNI304" s="6"/>
      <c r="RNJ304" s="6"/>
      <c r="RNK304" s="6"/>
      <c r="RNL304" s="6"/>
      <c r="RNM304" s="6"/>
      <c r="RNN304" s="6"/>
      <c r="RNO304" s="6"/>
      <c r="RNP304" s="6"/>
      <c r="RNQ304" s="6"/>
      <c r="RNR304" s="6"/>
      <c r="RNS304" s="6"/>
      <c r="RNT304" s="6"/>
      <c r="RNU304" s="6"/>
      <c r="RNV304" s="6"/>
      <c r="RNW304" s="6"/>
      <c r="RNX304" s="6"/>
      <c r="RNY304" s="6"/>
      <c r="RNZ304" s="6"/>
      <c r="ROA304" s="6"/>
      <c r="ROB304" s="6"/>
      <c r="ROC304" s="6"/>
      <c r="ROD304" s="6"/>
      <c r="ROE304" s="6"/>
      <c r="ROF304" s="6"/>
      <c r="ROG304" s="6"/>
      <c r="ROH304" s="6"/>
      <c r="ROI304" s="6"/>
      <c r="ROJ304" s="6"/>
      <c r="ROK304" s="6"/>
      <c r="ROL304" s="6"/>
      <c r="ROM304" s="6"/>
      <c r="RON304" s="6"/>
      <c r="ROO304" s="6"/>
      <c r="ROP304" s="6"/>
      <c r="ROQ304" s="6"/>
      <c r="ROR304" s="6"/>
      <c r="ROS304" s="6"/>
      <c r="ROT304" s="6"/>
      <c r="ROU304" s="6"/>
      <c r="ROV304" s="6"/>
      <c r="ROW304" s="6"/>
      <c r="ROX304" s="6"/>
      <c r="ROY304" s="6"/>
      <c r="ROZ304" s="6"/>
      <c r="RPA304" s="6"/>
      <c r="RPB304" s="6"/>
      <c r="RPC304" s="6"/>
      <c r="RPD304" s="6"/>
      <c r="RPE304" s="6"/>
      <c r="RPF304" s="6"/>
      <c r="RPG304" s="6"/>
      <c r="RPH304" s="6"/>
      <c r="RPI304" s="6"/>
      <c r="RPJ304" s="6"/>
      <c r="RPK304" s="6"/>
      <c r="RPL304" s="6"/>
      <c r="RPM304" s="6"/>
      <c r="RPN304" s="6"/>
      <c r="RPO304" s="6"/>
      <c r="RPP304" s="6"/>
      <c r="RPQ304" s="6"/>
      <c r="RPR304" s="6"/>
      <c r="RPS304" s="6"/>
      <c r="RPT304" s="6"/>
      <c r="RPU304" s="6"/>
      <c r="RPV304" s="6"/>
      <c r="RPW304" s="6"/>
      <c r="RPX304" s="6"/>
      <c r="RPY304" s="6"/>
      <c r="RPZ304" s="6"/>
      <c r="RQA304" s="6"/>
      <c r="RQB304" s="6"/>
      <c r="RQC304" s="6"/>
      <c r="RQD304" s="6"/>
      <c r="RQE304" s="6"/>
      <c r="RQF304" s="6"/>
      <c r="RQG304" s="6"/>
      <c r="RQH304" s="6"/>
      <c r="RQI304" s="6"/>
      <c r="RQJ304" s="6"/>
      <c r="RQK304" s="6"/>
      <c r="RQL304" s="6"/>
      <c r="RQM304" s="6"/>
      <c r="RQN304" s="6"/>
      <c r="RQO304" s="6"/>
      <c r="RQP304" s="6"/>
      <c r="RQQ304" s="6"/>
      <c r="RQR304" s="6"/>
      <c r="RQS304" s="6"/>
      <c r="RQT304" s="6"/>
      <c r="RQU304" s="6"/>
      <c r="RQV304" s="6"/>
      <c r="RQW304" s="6"/>
      <c r="RQX304" s="6"/>
      <c r="RQY304" s="6"/>
      <c r="RQZ304" s="6"/>
      <c r="RRA304" s="6"/>
      <c r="RRB304" s="6"/>
      <c r="RRC304" s="6"/>
      <c r="RRD304" s="6"/>
      <c r="RRE304" s="6"/>
      <c r="RRF304" s="6"/>
      <c r="RRG304" s="6"/>
      <c r="RRH304" s="6"/>
      <c r="RRI304" s="6"/>
      <c r="RRJ304" s="6"/>
      <c r="RRK304" s="6"/>
      <c r="RRL304" s="6"/>
      <c r="RRM304" s="6"/>
      <c r="RRN304" s="6"/>
      <c r="RRO304" s="6"/>
      <c r="RRP304" s="6"/>
      <c r="RRQ304" s="6"/>
      <c r="RRR304" s="6"/>
      <c r="RRS304" s="6"/>
      <c r="RRT304" s="6"/>
      <c r="RRU304" s="6"/>
      <c r="RRV304" s="6"/>
      <c r="RRW304" s="6"/>
      <c r="RRX304" s="6"/>
      <c r="RRY304" s="6"/>
      <c r="RRZ304" s="6"/>
      <c r="RSA304" s="6"/>
      <c r="RSB304" s="6"/>
      <c r="RSC304" s="6"/>
      <c r="RSD304" s="6"/>
      <c r="RSE304" s="6"/>
      <c r="RSF304" s="6"/>
      <c r="RSG304" s="6"/>
      <c r="RSH304" s="6"/>
      <c r="RSI304" s="6"/>
      <c r="RSJ304" s="6"/>
      <c r="RSK304" s="6"/>
      <c r="RSL304" s="6"/>
      <c r="RSM304" s="6"/>
      <c r="RSN304" s="6"/>
      <c r="RSO304" s="6"/>
      <c r="RSP304" s="6"/>
      <c r="RSQ304" s="6"/>
      <c r="RSR304" s="6"/>
      <c r="RSS304" s="6"/>
      <c r="RST304" s="6"/>
      <c r="RSU304" s="6"/>
      <c r="RSV304" s="6"/>
      <c r="RSW304" s="6"/>
      <c r="RSX304" s="6"/>
      <c r="RSY304" s="6"/>
      <c r="RSZ304" s="6"/>
      <c r="RTA304" s="6"/>
      <c r="RTB304" s="6"/>
      <c r="RTC304" s="6"/>
      <c r="RTD304" s="6"/>
      <c r="RTE304" s="6"/>
      <c r="RTF304" s="6"/>
      <c r="RTG304" s="6"/>
      <c r="RTH304" s="6"/>
      <c r="RTI304" s="6"/>
      <c r="RTJ304" s="6"/>
      <c r="RTK304" s="6"/>
      <c r="RTL304" s="6"/>
      <c r="RTM304" s="6"/>
      <c r="RTN304" s="6"/>
      <c r="RTO304" s="6"/>
      <c r="RTP304" s="6"/>
      <c r="RTQ304" s="6"/>
      <c r="RTR304" s="6"/>
      <c r="RTS304" s="6"/>
      <c r="RTT304" s="6"/>
      <c r="RTU304" s="6"/>
      <c r="RTV304" s="6"/>
      <c r="RTW304" s="6"/>
      <c r="RTX304" s="6"/>
      <c r="RTY304" s="6"/>
      <c r="RTZ304" s="6"/>
      <c r="RUA304" s="6"/>
      <c r="RUB304" s="6"/>
      <c r="RUC304" s="6"/>
      <c r="RUD304" s="6"/>
      <c r="RUE304" s="6"/>
      <c r="RUF304" s="6"/>
      <c r="RUG304" s="6"/>
      <c r="RUH304" s="6"/>
      <c r="RUI304" s="6"/>
      <c r="RUJ304" s="6"/>
      <c r="RUK304" s="6"/>
      <c r="RUL304" s="6"/>
      <c r="RUM304" s="6"/>
      <c r="RUN304" s="6"/>
      <c r="RUO304" s="6"/>
      <c r="RUP304" s="6"/>
      <c r="RUQ304" s="6"/>
      <c r="RUR304" s="6"/>
      <c r="RUS304" s="6"/>
      <c r="RUT304" s="6"/>
      <c r="RUU304" s="6"/>
      <c r="RUV304" s="6"/>
      <c r="RUW304" s="6"/>
      <c r="RUX304" s="6"/>
      <c r="RUY304" s="6"/>
      <c r="RUZ304" s="6"/>
      <c r="RVA304" s="6"/>
      <c r="RVB304" s="6"/>
      <c r="RVC304" s="6"/>
      <c r="RVD304" s="6"/>
      <c r="RVE304" s="6"/>
      <c r="RVF304" s="6"/>
      <c r="RVG304" s="6"/>
      <c r="RVH304" s="6"/>
      <c r="RVI304" s="6"/>
      <c r="RVJ304" s="6"/>
      <c r="RVK304" s="6"/>
      <c r="RVL304" s="6"/>
      <c r="RVM304" s="6"/>
      <c r="RVN304" s="6"/>
      <c r="RVO304" s="6"/>
      <c r="RVP304" s="6"/>
      <c r="RVQ304" s="6"/>
      <c r="RVR304" s="6"/>
      <c r="RVS304" s="6"/>
      <c r="RVT304" s="6"/>
      <c r="RVU304" s="6"/>
      <c r="RVV304" s="6"/>
      <c r="RVW304" s="6"/>
      <c r="RVX304" s="6"/>
      <c r="RVY304" s="6"/>
      <c r="RVZ304" s="6"/>
      <c r="RWA304" s="6"/>
      <c r="RWB304" s="6"/>
      <c r="RWC304" s="6"/>
      <c r="RWD304" s="6"/>
      <c r="RWE304" s="6"/>
      <c r="RWF304" s="6"/>
      <c r="RWG304" s="6"/>
      <c r="RWH304" s="6"/>
      <c r="RWI304" s="6"/>
      <c r="RWJ304" s="6"/>
      <c r="RWK304" s="6"/>
      <c r="RWL304" s="6"/>
      <c r="RWM304" s="6"/>
      <c r="RWN304" s="6"/>
      <c r="RWO304" s="6"/>
      <c r="RWP304" s="6"/>
      <c r="RWQ304" s="6"/>
      <c r="RWR304" s="6"/>
      <c r="RWS304" s="6"/>
      <c r="RWT304" s="6"/>
      <c r="RWU304" s="6"/>
      <c r="RWV304" s="6"/>
      <c r="RWW304" s="6"/>
      <c r="RWX304" s="6"/>
      <c r="RWY304" s="6"/>
      <c r="RWZ304" s="6"/>
      <c r="RXA304" s="6"/>
      <c r="RXB304" s="6"/>
      <c r="RXC304" s="6"/>
      <c r="RXD304" s="6"/>
      <c r="RXE304" s="6"/>
      <c r="RXF304" s="6"/>
      <c r="RXG304" s="6"/>
      <c r="RXH304" s="6"/>
      <c r="RXI304" s="6"/>
      <c r="RXJ304" s="6"/>
      <c r="RXK304" s="6"/>
      <c r="RXL304" s="6"/>
      <c r="RXM304" s="6"/>
      <c r="RXN304" s="6"/>
      <c r="RXO304" s="6"/>
      <c r="RXP304" s="6"/>
      <c r="RXQ304" s="6"/>
      <c r="RXR304" s="6"/>
      <c r="RXS304" s="6"/>
      <c r="RXT304" s="6"/>
      <c r="RXU304" s="6"/>
      <c r="RXV304" s="6"/>
      <c r="RXW304" s="6"/>
      <c r="RXX304" s="6"/>
      <c r="RXY304" s="6"/>
      <c r="RXZ304" s="6"/>
      <c r="RYA304" s="6"/>
      <c r="RYB304" s="6"/>
      <c r="RYC304" s="6"/>
      <c r="RYD304" s="6"/>
      <c r="RYE304" s="6"/>
      <c r="RYF304" s="6"/>
      <c r="RYG304" s="6"/>
      <c r="RYH304" s="6"/>
      <c r="RYI304" s="6"/>
      <c r="RYJ304" s="6"/>
      <c r="RYK304" s="6"/>
      <c r="RYL304" s="6"/>
      <c r="RYM304" s="6"/>
      <c r="RYN304" s="6"/>
      <c r="RYO304" s="6"/>
      <c r="RYP304" s="6"/>
      <c r="RYQ304" s="6"/>
      <c r="RYR304" s="6"/>
      <c r="RYS304" s="6"/>
      <c r="RYT304" s="6"/>
      <c r="RYU304" s="6"/>
      <c r="RYV304" s="6"/>
      <c r="RYW304" s="6"/>
      <c r="RYX304" s="6"/>
      <c r="RYY304" s="6"/>
      <c r="RYZ304" s="6"/>
      <c r="RZA304" s="6"/>
      <c r="RZB304" s="6"/>
      <c r="RZC304" s="6"/>
      <c r="RZD304" s="6"/>
      <c r="RZE304" s="6"/>
      <c r="RZF304" s="6"/>
      <c r="RZG304" s="6"/>
      <c r="RZH304" s="6"/>
      <c r="RZI304" s="6"/>
      <c r="RZJ304" s="6"/>
      <c r="RZK304" s="6"/>
      <c r="RZL304" s="6"/>
      <c r="RZM304" s="6"/>
      <c r="RZN304" s="6"/>
      <c r="RZO304" s="6"/>
      <c r="RZP304" s="6"/>
      <c r="RZQ304" s="6"/>
      <c r="RZR304" s="6"/>
      <c r="RZS304" s="6"/>
      <c r="RZT304" s="6"/>
      <c r="RZU304" s="6"/>
      <c r="RZV304" s="6"/>
      <c r="RZW304" s="6"/>
      <c r="RZX304" s="6"/>
      <c r="RZY304" s="6"/>
      <c r="RZZ304" s="6"/>
      <c r="SAA304" s="6"/>
      <c r="SAB304" s="6"/>
      <c r="SAC304" s="6"/>
      <c r="SAD304" s="6"/>
      <c r="SAE304" s="6"/>
      <c r="SAF304" s="6"/>
      <c r="SAG304" s="6"/>
      <c r="SAH304" s="6"/>
      <c r="SAI304" s="6"/>
      <c r="SAJ304" s="6"/>
      <c r="SAK304" s="6"/>
      <c r="SAL304" s="6"/>
      <c r="SAM304" s="6"/>
      <c r="SAN304" s="6"/>
      <c r="SAO304" s="6"/>
      <c r="SAP304" s="6"/>
      <c r="SAQ304" s="6"/>
      <c r="SAR304" s="6"/>
      <c r="SAS304" s="6"/>
      <c r="SAT304" s="6"/>
      <c r="SAU304" s="6"/>
      <c r="SAV304" s="6"/>
      <c r="SAW304" s="6"/>
      <c r="SAX304" s="6"/>
      <c r="SAY304" s="6"/>
      <c r="SAZ304" s="6"/>
      <c r="SBA304" s="6"/>
      <c r="SBB304" s="6"/>
      <c r="SBC304" s="6"/>
      <c r="SBD304" s="6"/>
      <c r="SBE304" s="6"/>
      <c r="SBF304" s="6"/>
      <c r="SBG304" s="6"/>
      <c r="SBH304" s="6"/>
      <c r="SBI304" s="6"/>
      <c r="SBJ304" s="6"/>
      <c r="SBK304" s="6"/>
      <c r="SBL304" s="6"/>
      <c r="SBM304" s="6"/>
      <c r="SBN304" s="6"/>
      <c r="SBO304" s="6"/>
      <c r="SBP304" s="6"/>
      <c r="SBQ304" s="6"/>
      <c r="SBR304" s="6"/>
      <c r="SBS304" s="6"/>
      <c r="SBT304" s="6"/>
      <c r="SBU304" s="6"/>
      <c r="SBV304" s="6"/>
      <c r="SBW304" s="6"/>
      <c r="SBX304" s="6"/>
      <c r="SBY304" s="6"/>
      <c r="SBZ304" s="6"/>
      <c r="SCA304" s="6"/>
      <c r="SCB304" s="6"/>
      <c r="SCC304" s="6"/>
      <c r="SCD304" s="6"/>
      <c r="SCE304" s="6"/>
      <c r="SCF304" s="6"/>
      <c r="SCG304" s="6"/>
      <c r="SCH304" s="6"/>
      <c r="SCI304" s="6"/>
      <c r="SCJ304" s="6"/>
      <c r="SCK304" s="6"/>
      <c r="SCL304" s="6"/>
      <c r="SCM304" s="6"/>
      <c r="SCN304" s="6"/>
      <c r="SCO304" s="6"/>
      <c r="SCP304" s="6"/>
      <c r="SCQ304" s="6"/>
      <c r="SCR304" s="6"/>
      <c r="SCS304" s="6"/>
      <c r="SCT304" s="6"/>
      <c r="SCU304" s="6"/>
      <c r="SCV304" s="6"/>
      <c r="SCW304" s="6"/>
      <c r="SCX304" s="6"/>
      <c r="SCY304" s="6"/>
      <c r="SCZ304" s="6"/>
      <c r="SDA304" s="6"/>
      <c r="SDB304" s="6"/>
      <c r="SDC304" s="6"/>
      <c r="SDD304" s="6"/>
      <c r="SDE304" s="6"/>
      <c r="SDF304" s="6"/>
      <c r="SDG304" s="6"/>
      <c r="SDH304" s="6"/>
      <c r="SDI304" s="6"/>
      <c r="SDJ304" s="6"/>
      <c r="SDK304" s="6"/>
      <c r="SDL304" s="6"/>
      <c r="SDM304" s="6"/>
      <c r="SDN304" s="6"/>
      <c r="SDO304" s="6"/>
      <c r="SDP304" s="6"/>
      <c r="SDQ304" s="6"/>
      <c r="SDR304" s="6"/>
      <c r="SDS304" s="6"/>
      <c r="SDT304" s="6"/>
      <c r="SDU304" s="6"/>
      <c r="SDV304" s="6"/>
      <c r="SDW304" s="6"/>
      <c r="SDX304" s="6"/>
      <c r="SDY304" s="6"/>
      <c r="SDZ304" s="6"/>
      <c r="SEA304" s="6"/>
      <c r="SEB304" s="6"/>
      <c r="SEC304" s="6"/>
      <c r="SED304" s="6"/>
      <c r="SEE304" s="6"/>
      <c r="SEF304" s="6"/>
      <c r="SEG304" s="6"/>
      <c r="SEH304" s="6"/>
      <c r="SEI304" s="6"/>
      <c r="SEJ304" s="6"/>
      <c r="SEK304" s="6"/>
      <c r="SEL304" s="6"/>
      <c r="SEM304" s="6"/>
      <c r="SEN304" s="6"/>
      <c r="SEO304" s="6"/>
      <c r="SEP304" s="6"/>
      <c r="SEQ304" s="6"/>
      <c r="SER304" s="6"/>
      <c r="SES304" s="6"/>
      <c r="SET304" s="6"/>
      <c r="SEU304" s="6"/>
      <c r="SEV304" s="6"/>
      <c r="SEW304" s="6"/>
      <c r="SEX304" s="6"/>
      <c r="SEY304" s="6"/>
      <c r="SEZ304" s="6"/>
      <c r="SFA304" s="6"/>
      <c r="SFB304" s="6"/>
      <c r="SFC304" s="6"/>
      <c r="SFD304" s="6"/>
      <c r="SFE304" s="6"/>
      <c r="SFF304" s="6"/>
      <c r="SFG304" s="6"/>
      <c r="SFH304" s="6"/>
      <c r="SFI304" s="6"/>
      <c r="SFJ304" s="6"/>
      <c r="SFK304" s="6"/>
      <c r="SFL304" s="6"/>
      <c r="SFM304" s="6"/>
      <c r="SFN304" s="6"/>
      <c r="SFO304" s="6"/>
      <c r="SFP304" s="6"/>
      <c r="SFQ304" s="6"/>
      <c r="SFR304" s="6"/>
      <c r="SFS304" s="6"/>
      <c r="SFT304" s="6"/>
      <c r="SFU304" s="6"/>
      <c r="SFV304" s="6"/>
      <c r="SFW304" s="6"/>
      <c r="SFX304" s="6"/>
      <c r="SFY304" s="6"/>
      <c r="SFZ304" s="6"/>
      <c r="SGA304" s="6"/>
      <c r="SGB304" s="6"/>
      <c r="SGC304" s="6"/>
      <c r="SGD304" s="6"/>
      <c r="SGE304" s="6"/>
      <c r="SGF304" s="6"/>
      <c r="SGG304" s="6"/>
      <c r="SGH304" s="6"/>
      <c r="SGI304" s="6"/>
      <c r="SGJ304" s="6"/>
      <c r="SGK304" s="6"/>
      <c r="SGL304" s="6"/>
      <c r="SGM304" s="6"/>
      <c r="SGN304" s="6"/>
      <c r="SGO304" s="6"/>
      <c r="SGP304" s="6"/>
      <c r="SGQ304" s="6"/>
      <c r="SGR304" s="6"/>
      <c r="SGS304" s="6"/>
      <c r="SGT304" s="6"/>
      <c r="SGU304" s="6"/>
      <c r="SGV304" s="6"/>
      <c r="SGW304" s="6"/>
      <c r="SGX304" s="6"/>
      <c r="SGY304" s="6"/>
      <c r="SGZ304" s="6"/>
      <c r="SHA304" s="6"/>
      <c r="SHB304" s="6"/>
      <c r="SHC304" s="6"/>
      <c r="SHD304" s="6"/>
      <c r="SHE304" s="6"/>
      <c r="SHF304" s="6"/>
      <c r="SHG304" s="6"/>
      <c r="SHH304" s="6"/>
      <c r="SHI304" s="6"/>
      <c r="SHJ304" s="6"/>
      <c r="SHK304" s="6"/>
      <c r="SHL304" s="6"/>
      <c r="SHM304" s="6"/>
      <c r="SHN304" s="6"/>
      <c r="SHO304" s="6"/>
      <c r="SHP304" s="6"/>
      <c r="SHQ304" s="6"/>
      <c r="SHR304" s="6"/>
      <c r="SHS304" s="6"/>
      <c r="SHT304" s="6"/>
      <c r="SHU304" s="6"/>
      <c r="SHV304" s="6"/>
      <c r="SHW304" s="6"/>
      <c r="SHX304" s="6"/>
      <c r="SHY304" s="6"/>
      <c r="SHZ304" s="6"/>
      <c r="SIA304" s="6"/>
      <c r="SIB304" s="6"/>
      <c r="SIC304" s="6"/>
      <c r="SID304" s="6"/>
      <c r="SIE304" s="6"/>
      <c r="SIF304" s="6"/>
      <c r="SIG304" s="6"/>
      <c r="SIH304" s="6"/>
      <c r="SII304" s="6"/>
      <c r="SIJ304" s="6"/>
      <c r="SIK304" s="6"/>
      <c r="SIL304" s="6"/>
      <c r="SIM304" s="6"/>
      <c r="SIN304" s="6"/>
      <c r="SIO304" s="6"/>
      <c r="SIP304" s="6"/>
      <c r="SIQ304" s="6"/>
      <c r="SIR304" s="6"/>
      <c r="SIS304" s="6"/>
      <c r="SIT304" s="6"/>
      <c r="SIU304" s="6"/>
      <c r="SIV304" s="6"/>
      <c r="SIW304" s="6"/>
      <c r="SIX304" s="6"/>
      <c r="SIY304" s="6"/>
      <c r="SIZ304" s="6"/>
      <c r="SJA304" s="6"/>
      <c r="SJB304" s="6"/>
      <c r="SJC304" s="6"/>
      <c r="SJD304" s="6"/>
      <c r="SJE304" s="6"/>
      <c r="SJF304" s="6"/>
      <c r="SJG304" s="6"/>
      <c r="SJH304" s="6"/>
      <c r="SJI304" s="6"/>
      <c r="SJJ304" s="6"/>
      <c r="SJK304" s="6"/>
      <c r="SJL304" s="6"/>
      <c r="SJM304" s="6"/>
      <c r="SJN304" s="6"/>
      <c r="SJO304" s="6"/>
      <c r="SJP304" s="6"/>
      <c r="SJQ304" s="6"/>
      <c r="SJR304" s="6"/>
      <c r="SJS304" s="6"/>
      <c r="SJT304" s="6"/>
      <c r="SJU304" s="6"/>
      <c r="SJV304" s="6"/>
      <c r="SJW304" s="6"/>
      <c r="SJX304" s="6"/>
      <c r="SJY304" s="6"/>
      <c r="SJZ304" s="6"/>
      <c r="SKA304" s="6"/>
      <c r="SKB304" s="6"/>
      <c r="SKC304" s="6"/>
      <c r="SKD304" s="6"/>
      <c r="SKE304" s="6"/>
      <c r="SKF304" s="6"/>
      <c r="SKG304" s="6"/>
      <c r="SKH304" s="6"/>
      <c r="SKI304" s="6"/>
      <c r="SKJ304" s="6"/>
      <c r="SKK304" s="6"/>
      <c r="SKL304" s="6"/>
      <c r="SKM304" s="6"/>
      <c r="SKN304" s="6"/>
      <c r="SKO304" s="6"/>
      <c r="SKP304" s="6"/>
      <c r="SKQ304" s="6"/>
      <c r="SKR304" s="6"/>
      <c r="SKS304" s="6"/>
      <c r="SKT304" s="6"/>
      <c r="SKU304" s="6"/>
      <c r="SKV304" s="6"/>
      <c r="SKW304" s="6"/>
      <c r="SKX304" s="6"/>
      <c r="SKY304" s="6"/>
      <c r="SKZ304" s="6"/>
      <c r="SLA304" s="6"/>
      <c r="SLB304" s="6"/>
      <c r="SLC304" s="6"/>
      <c r="SLD304" s="6"/>
      <c r="SLE304" s="6"/>
      <c r="SLF304" s="6"/>
      <c r="SLG304" s="6"/>
      <c r="SLH304" s="6"/>
      <c r="SLI304" s="6"/>
      <c r="SLJ304" s="6"/>
      <c r="SLK304" s="6"/>
      <c r="SLL304" s="6"/>
      <c r="SLM304" s="6"/>
      <c r="SLN304" s="6"/>
      <c r="SLO304" s="6"/>
      <c r="SLP304" s="6"/>
      <c r="SLQ304" s="6"/>
      <c r="SLR304" s="6"/>
      <c r="SLS304" s="6"/>
      <c r="SLT304" s="6"/>
      <c r="SLU304" s="6"/>
      <c r="SLV304" s="6"/>
      <c r="SLW304" s="6"/>
      <c r="SLX304" s="6"/>
      <c r="SLY304" s="6"/>
      <c r="SLZ304" s="6"/>
      <c r="SMA304" s="6"/>
      <c r="SMB304" s="6"/>
      <c r="SMC304" s="6"/>
      <c r="SMD304" s="6"/>
      <c r="SME304" s="6"/>
      <c r="SMF304" s="6"/>
      <c r="SMG304" s="6"/>
      <c r="SMH304" s="6"/>
      <c r="SMI304" s="6"/>
      <c r="SMJ304" s="6"/>
      <c r="SMK304" s="6"/>
      <c r="SML304" s="6"/>
      <c r="SMM304" s="6"/>
      <c r="SMN304" s="6"/>
      <c r="SMO304" s="6"/>
      <c r="SMP304" s="6"/>
      <c r="SMQ304" s="6"/>
      <c r="SMR304" s="6"/>
      <c r="SMS304" s="6"/>
      <c r="SMT304" s="6"/>
      <c r="SMU304" s="6"/>
      <c r="SMV304" s="6"/>
      <c r="SMW304" s="6"/>
      <c r="SMX304" s="6"/>
      <c r="SMY304" s="6"/>
      <c r="SMZ304" s="6"/>
      <c r="SNA304" s="6"/>
      <c r="SNB304" s="6"/>
      <c r="SNC304" s="6"/>
      <c r="SND304" s="6"/>
      <c r="SNE304" s="6"/>
      <c r="SNF304" s="6"/>
      <c r="SNG304" s="6"/>
      <c r="SNH304" s="6"/>
      <c r="SNI304" s="6"/>
      <c r="SNJ304" s="6"/>
      <c r="SNK304" s="6"/>
      <c r="SNL304" s="6"/>
      <c r="SNM304" s="6"/>
      <c r="SNN304" s="6"/>
      <c r="SNO304" s="6"/>
      <c r="SNP304" s="6"/>
      <c r="SNQ304" s="6"/>
      <c r="SNR304" s="6"/>
      <c r="SNS304" s="6"/>
      <c r="SNT304" s="6"/>
      <c r="SNU304" s="6"/>
      <c r="SNV304" s="6"/>
      <c r="SNW304" s="6"/>
      <c r="SNX304" s="6"/>
      <c r="SNY304" s="6"/>
      <c r="SNZ304" s="6"/>
      <c r="SOA304" s="6"/>
      <c r="SOB304" s="6"/>
      <c r="SOC304" s="6"/>
      <c r="SOD304" s="6"/>
      <c r="SOE304" s="6"/>
      <c r="SOF304" s="6"/>
      <c r="SOG304" s="6"/>
      <c r="SOH304" s="6"/>
      <c r="SOI304" s="6"/>
      <c r="SOJ304" s="6"/>
      <c r="SOK304" s="6"/>
      <c r="SOL304" s="6"/>
      <c r="SOM304" s="6"/>
      <c r="SON304" s="6"/>
      <c r="SOO304" s="6"/>
      <c r="SOP304" s="6"/>
      <c r="SOQ304" s="6"/>
      <c r="SOR304" s="6"/>
      <c r="SOS304" s="6"/>
      <c r="SOT304" s="6"/>
      <c r="SOU304" s="6"/>
      <c r="SOV304" s="6"/>
      <c r="SOW304" s="6"/>
      <c r="SOX304" s="6"/>
      <c r="SOY304" s="6"/>
      <c r="SOZ304" s="6"/>
      <c r="SPA304" s="6"/>
      <c r="SPB304" s="6"/>
      <c r="SPC304" s="6"/>
      <c r="SPD304" s="6"/>
      <c r="SPE304" s="6"/>
      <c r="SPF304" s="6"/>
      <c r="SPG304" s="6"/>
      <c r="SPH304" s="6"/>
      <c r="SPI304" s="6"/>
      <c r="SPJ304" s="6"/>
      <c r="SPK304" s="6"/>
      <c r="SPL304" s="6"/>
      <c r="SPM304" s="6"/>
      <c r="SPN304" s="6"/>
      <c r="SPO304" s="6"/>
      <c r="SPP304" s="6"/>
      <c r="SPQ304" s="6"/>
      <c r="SPR304" s="6"/>
      <c r="SPS304" s="6"/>
      <c r="SPT304" s="6"/>
      <c r="SPU304" s="6"/>
      <c r="SPV304" s="6"/>
      <c r="SPW304" s="6"/>
      <c r="SPX304" s="6"/>
      <c r="SPY304" s="6"/>
      <c r="SPZ304" s="6"/>
      <c r="SQA304" s="6"/>
      <c r="SQB304" s="6"/>
      <c r="SQC304" s="6"/>
      <c r="SQD304" s="6"/>
      <c r="SQE304" s="6"/>
      <c r="SQF304" s="6"/>
      <c r="SQG304" s="6"/>
      <c r="SQH304" s="6"/>
      <c r="SQI304" s="6"/>
      <c r="SQJ304" s="6"/>
      <c r="SQK304" s="6"/>
      <c r="SQL304" s="6"/>
      <c r="SQM304" s="6"/>
      <c r="SQN304" s="6"/>
      <c r="SQO304" s="6"/>
      <c r="SQP304" s="6"/>
      <c r="SQQ304" s="6"/>
      <c r="SQR304" s="6"/>
      <c r="SQS304" s="6"/>
      <c r="SQT304" s="6"/>
      <c r="SQU304" s="6"/>
      <c r="SQV304" s="6"/>
      <c r="SQW304" s="6"/>
      <c r="SQX304" s="6"/>
      <c r="SQY304" s="6"/>
      <c r="SQZ304" s="6"/>
      <c r="SRA304" s="6"/>
      <c r="SRB304" s="6"/>
      <c r="SRC304" s="6"/>
      <c r="SRD304" s="6"/>
      <c r="SRE304" s="6"/>
      <c r="SRF304" s="6"/>
      <c r="SRG304" s="6"/>
      <c r="SRH304" s="6"/>
      <c r="SRI304" s="6"/>
      <c r="SRJ304" s="6"/>
      <c r="SRK304" s="6"/>
      <c r="SRL304" s="6"/>
      <c r="SRM304" s="6"/>
      <c r="SRN304" s="6"/>
      <c r="SRO304" s="6"/>
      <c r="SRP304" s="6"/>
      <c r="SRQ304" s="6"/>
      <c r="SRR304" s="6"/>
      <c r="SRS304" s="6"/>
      <c r="SRT304" s="6"/>
      <c r="SRU304" s="6"/>
      <c r="SRV304" s="6"/>
      <c r="SRW304" s="6"/>
      <c r="SRX304" s="6"/>
      <c r="SRY304" s="6"/>
      <c r="SRZ304" s="6"/>
      <c r="SSA304" s="6"/>
      <c r="SSB304" s="6"/>
      <c r="SSC304" s="6"/>
      <c r="SSD304" s="6"/>
      <c r="SSE304" s="6"/>
      <c r="SSF304" s="6"/>
      <c r="SSG304" s="6"/>
      <c r="SSH304" s="6"/>
      <c r="SSI304" s="6"/>
      <c r="SSJ304" s="6"/>
      <c r="SSK304" s="6"/>
      <c r="SSL304" s="6"/>
      <c r="SSM304" s="6"/>
      <c r="SSN304" s="6"/>
      <c r="SSO304" s="6"/>
      <c r="SSP304" s="6"/>
      <c r="SSQ304" s="6"/>
      <c r="SSR304" s="6"/>
      <c r="SSS304" s="6"/>
      <c r="SST304" s="6"/>
      <c r="SSU304" s="6"/>
      <c r="SSV304" s="6"/>
      <c r="SSW304" s="6"/>
      <c r="SSX304" s="6"/>
      <c r="SSY304" s="6"/>
      <c r="SSZ304" s="6"/>
      <c r="STA304" s="6"/>
      <c r="STB304" s="6"/>
      <c r="STC304" s="6"/>
      <c r="STD304" s="6"/>
      <c r="STE304" s="6"/>
      <c r="STF304" s="6"/>
      <c r="STG304" s="6"/>
      <c r="STH304" s="6"/>
      <c r="STI304" s="6"/>
      <c r="STJ304" s="6"/>
      <c r="STK304" s="6"/>
      <c r="STL304" s="6"/>
      <c r="STM304" s="6"/>
      <c r="STN304" s="6"/>
      <c r="STO304" s="6"/>
      <c r="STP304" s="6"/>
      <c r="STQ304" s="6"/>
      <c r="STR304" s="6"/>
      <c r="STS304" s="6"/>
      <c r="STT304" s="6"/>
      <c r="STU304" s="6"/>
      <c r="STV304" s="6"/>
      <c r="STW304" s="6"/>
      <c r="STX304" s="6"/>
      <c r="STY304" s="6"/>
      <c r="STZ304" s="6"/>
      <c r="SUA304" s="6"/>
      <c r="SUB304" s="6"/>
      <c r="SUC304" s="6"/>
      <c r="SUD304" s="6"/>
      <c r="SUE304" s="6"/>
      <c r="SUF304" s="6"/>
      <c r="SUG304" s="6"/>
      <c r="SUH304" s="6"/>
      <c r="SUI304" s="6"/>
      <c r="SUJ304" s="6"/>
      <c r="SUK304" s="6"/>
      <c r="SUL304" s="6"/>
      <c r="SUM304" s="6"/>
      <c r="SUN304" s="6"/>
      <c r="SUO304" s="6"/>
      <c r="SUP304" s="6"/>
      <c r="SUQ304" s="6"/>
      <c r="SUR304" s="6"/>
      <c r="SUS304" s="6"/>
      <c r="SUT304" s="6"/>
      <c r="SUU304" s="6"/>
      <c r="SUV304" s="6"/>
      <c r="SUW304" s="6"/>
      <c r="SUX304" s="6"/>
      <c r="SUY304" s="6"/>
      <c r="SUZ304" s="6"/>
      <c r="SVA304" s="6"/>
      <c r="SVB304" s="6"/>
      <c r="SVC304" s="6"/>
      <c r="SVD304" s="6"/>
      <c r="SVE304" s="6"/>
      <c r="SVF304" s="6"/>
      <c r="SVG304" s="6"/>
      <c r="SVH304" s="6"/>
      <c r="SVI304" s="6"/>
      <c r="SVJ304" s="6"/>
      <c r="SVK304" s="6"/>
      <c r="SVL304" s="6"/>
      <c r="SVM304" s="6"/>
      <c r="SVN304" s="6"/>
      <c r="SVO304" s="6"/>
      <c r="SVP304" s="6"/>
      <c r="SVQ304" s="6"/>
      <c r="SVR304" s="6"/>
      <c r="SVS304" s="6"/>
      <c r="SVT304" s="6"/>
      <c r="SVU304" s="6"/>
      <c r="SVV304" s="6"/>
      <c r="SVW304" s="6"/>
      <c r="SVX304" s="6"/>
      <c r="SVY304" s="6"/>
      <c r="SVZ304" s="6"/>
      <c r="SWA304" s="6"/>
      <c r="SWB304" s="6"/>
      <c r="SWC304" s="6"/>
      <c r="SWD304" s="6"/>
      <c r="SWE304" s="6"/>
      <c r="SWF304" s="6"/>
      <c r="SWG304" s="6"/>
      <c r="SWH304" s="6"/>
      <c r="SWI304" s="6"/>
      <c r="SWJ304" s="6"/>
      <c r="SWK304" s="6"/>
      <c r="SWL304" s="6"/>
      <c r="SWM304" s="6"/>
      <c r="SWN304" s="6"/>
      <c r="SWO304" s="6"/>
      <c r="SWP304" s="6"/>
      <c r="SWQ304" s="6"/>
      <c r="SWR304" s="6"/>
      <c r="SWS304" s="6"/>
      <c r="SWT304" s="6"/>
      <c r="SWU304" s="6"/>
      <c r="SWV304" s="6"/>
      <c r="SWW304" s="6"/>
      <c r="SWX304" s="6"/>
      <c r="SWY304" s="6"/>
      <c r="SWZ304" s="6"/>
      <c r="SXA304" s="6"/>
      <c r="SXB304" s="6"/>
      <c r="SXC304" s="6"/>
      <c r="SXD304" s="6"/>
      <c r="SXE304" s="6"/>
      <c r="SXF304" s="6"/>
      <c r="SXG304" s="6"/>
      <c r="SXH304" s="6"/>
      <c r="SXI304" s="6"/>
      <c r="SXJ304" s="6"/>
      <c r="SXK304" s="6"/>
      <c r="SXL304" s="6"/>
      <c r="SXM304" s="6"/>
      <c r="SXN304" s="6"/>
      <c r="SXO304" s="6"/>
      <c r="SXP304" s="6"/>
      <c r="SXQ304" s="6"/>
      <c r="SXR304" s="6"/>
      <c r="SXS304" s="6"/>
      <c r="SXT304" s="6"/>
      <c r="SXU304" s="6"/>
      <c r="SXV304" s="6"/>
      <c r="SXW304" s="6"/>
      <c r="SXX304" s="6"/>
      <c r="SXY304" s="6"/>
      <c r="SXZ304" s="6"/>
      <c r="SYA304" s="6"/>
      <c r="SYB304" s="6"/>
      <c r="SYC304" s="6"/>
      <c r="SYD304" s="6"/>
      <c r="SYE304" s="6"/>
      <c r="SYF304" s="6"/>
      <c r="SYG304" s="6"/>
      <c r="SYH304" s="6"/>
      <c r="SYI304" s="6"/>
      <c r="SYJ304" s="6"/>
      <c r="SYK304" s="6"/>
      <c r="SYL304" s="6"/>
      <c r="SYM304" s="6"/>
      <c r="SYN304" s="6"/>
      <c r="SYO304" s="6"/>
      <c r="SYP304" s="6"/>
      <c r="SYQ304" s="6"/>
      <c r="SYR304" s="6"/>
      <c r="SYS304" s="6"/>
      <c r="SYT304" s="6"/>
      <c r="SYU304" s="6"/>
      <c r="SYV304" s="6"/>
      <c r="SYW304" s="6"/>
      <c r="SYX304" s="6"/>
      <c r="SYY304" s="6"/>
      <c r="SYZ304" s="6"/>
      <c r="SZA304" s="6"/>
      <c r="SZB304" s="6"/>
      <c r="SZC304" s="6"/>
      <c r="SZD304" s="6"/>
      <c r="SZE304" s="6"/>
      <c r="SZF304" s="6"/>
      <c r="SZG304" s="6"/>
      <c r="SZH304" s="6"/>
      <c r="SZI304" s="6"/>
      <c r="SZJ304" s="6"/>
      <c r="SZK304" s="6"/>
      <c r="SZL304" s="6"/>
      <c r="SZM304" s="6"/>
      <c r="SZN304" s="6"/>
      <c r="SZO304" s="6"/>
      <c r="SZP304" s="6"/>
      <c r="SZQ304" s="6"/>
      <c r="SZR304" s="6"/>
      <c r="SZS304" s="6"/>
      <c r="SZT304" s="6"/>
      <c r="SZU304" s="6"/>
      <c r="SZV304" s="6"/>
      <c r="SZW304" s="6"/>
      <c r="SZX304" s="6"/>
      <c r="SZY304" s="6"/>
      <c r="SZZ304" s="6"/>
      <c r="TAA304" s="6"/>
      <c r="TAB304" s="6"/>
      <c r="TAC304" s="6"/>
      <c r="TAD304" s="6"/>
      <c r="TAE304" s="6"/>
      <c r="TAF304" s="6"/>
      <c r="TAG304" s="6"/>
      <c r="TAH304" s="6"/>
      <c r="TAI304" s="6"/>
      <c r="TAJ304" s="6"/>
      <c r="TAK304" s="6"/>
      <c r="TAL304" s="6"/>
      <c r="TAM304" s="6"/>
      <c r="TAN304" s="6"/>
      <c r="TAO304" s="6"/>
      <c r="TAP304" s="6"/>
      <c r="TAQ304" s="6"/>
      <c r="TAR304" s="6"/>
      <c r="TAS304" s="6"/>
      <c r="TAT304" s="6"/>
      <c r="TAU304" s="6"/>
      <c r="TAV304" s="6"/>
      <c r="TAW304" s="6"/>
      <c r="TAX304" s="6"/>
      <c r="TAY304" s="6"/>
      <c r="TAZ304" s="6"/>
      <c r="TBA304" s="6"/>
      <c r="TBB304" s="6"/>
      <c r="TBC304" s="6"/>
      <c r="TBD304" s="6"/>
      <c r="TBE304" s="6"/>
      <c r="TBF304" s="6"/>
      <c r="TBG304" s="6"/>
      <c r="TBH304" s="6"/>
      <c r="TBI304" s="6"/>
      <c r="TBJ304" s="6"/>
      <c r="TBK304" s="6"/>
      <c r="TBL304" s="6"/>
      <c r="TBM304" s="6"/>
      <c r="TBN304" s="6"/>
      <c r="TBO304" s="6"/>
      <c r="TBP304" s="6"/>
      <c r="TBQ304" s="6"/>
      <c r="TBR304" s="6"/>
      <c r="TBS304" s="6"/>
      <c r="TBT304" s="6"/>
      <c r="TBU304" s="6"/>
      <c r="TBV304" s="6"/>
      <c r="TBW304" s="6"/>
      <c r="TBX304" s="6"/>
      <c r="TBY304" s="6"/>
      <c r="TBZ304" s="6"/>
      <c r="TCA304" s="6"/>
      <c r="TCB304" s="6"/>
      <c r="TCC304" s="6"/>
      <c r="TCD304" s="6"/>
      <c r="TCE304" s="6"/>
      <c r="TCF304" s="6"/>
      <c r="TCG304" s="6"/>
      <c r="TCH304" s="6"/>
      <c r="TCI304" s="6"/>
      <c r="TCJ304" s="6"/>
      <c r="TCK304" s="6"/>
      <c r="TCL304" s="6"/>
      <c r="TCM304" s="6"/>
      <c r="TCN304" s="6"/>
      <c r="TCO304" s="6"/>
      <c r="TCP304" s="6"/>
      <c r="TCQ304" s="6"/>
      <c r="TCR304" s="6"/>
      <c r="TCS304" s="6"/>
      <c r="TCT304" s="6"/>
      <c r="TCU304" s="6"/>
      <c r="TCV304" s="6"/>
      <c r="TCW304" s="6"/>
      <c r="TCX304" s="6"/>
      <c r="TCY304" s="6"/>
      <c r="TCZ304" s="6"/>
      <c r="TDA304" s="6"/>
      <c r="TDB304" s="6"/>
      <c r="TDC304" s="6"/>
      <c r="TDD304" s="6"/>
      <c r="TDE304" s="6"/>
      <c r="TDF304" s="6"/>
      <c r="TDG304" s="6"/>
      <c r="TDH304" s="6"/>
      <c r="TDI304" s="6"/>
      <c r="TDJ304" s="6"/>
      <c r="TDK304" s="6"/>
      <c r="TDL304" s="6"/>
      <c r="TDM304" s="6"/>
      <c r="TDN304" s="6"/>
      <c r="TDO304" s="6"/>
      <c r="TDP304" s="6"/>
      <c r="TDQ304" s="6"/>
      <c r="TDR304" s="6"/>
      <c r="TDS304" s="6"/>
      <c r="TDT304" s="6"/>
      <c r="TDU304" s="6"/>
      <c r="TDV304" s="6"/>
      <c r="TDW304" s="6"/>
      <c r="TDX304" s="6"/>
      <c r="TDY304" s="6"/>
      <c r="TDZ304" s="6"/>
      <c r="TEA304" s="6"/>
      <c r="TEB304" s="6"/>
      <c r="TEC304" s="6"/>
      <c r="TED304" s="6"/>
      <c r="TEE304" s="6"/>
      <c r="TEF304" s="6"/>
      <c r="TEG304" s="6"/>
      <c r="TEH304" s="6"/>
      <c r="TEI304" s="6"/>
      <c r="TEJ304" s="6"/>
      <c r="TEK304" s="6"/>
      <c r="TEL304" s="6"/>
      <c r="TEM304" s="6"/>
      <c r="TEN304" s="6"/>
      <c r="TEO304" s="6"/>
      <c r="TEP304" s="6"/>
      <c r="TEQ304" s="6"/>
      <c r="TER304" s="6"/>
      <c r="TES304" s="6"/>
      <c r="TET304" s="6"/>
      <c r="TEU304" s="6"/>
      <c r="TEV304" s="6"/>
      <c r="TEW304" s="6"/>
      <c r="TEX304" s="6"/>
      <c r="TEY304" s="6"/>
      <c r="TEZ304" s="6"/>
      <c r="TFA304" s="6"/>
      <c r="TFB304" s="6"/>
      <c r="TFC304" s="6"/>
      <c r="TFD304" s="6"/>
      <c r="TFE304" s="6"/>
      <c r="TFF304" s="6"/>
      <c r="TFG304" s="6"/>
      <c r="TFH304" s="6"/>
      <c r="TFI304" s="6"/>
      <c r="TFJ304" s="6"/>
      <c r="TFK304" s="6"/>
      <c r="TFL304" s="6"/>
      <c r="TFM304" s="6"/>
      <c r="TFN304" s="6"/>
      <c r="TFO304" s="6"/>
      <c r="TFP304" s="6"/>
      <c r="TFQ304" s="6"/>
      <c r="TFR304" s="6"/>
      <c r="TFS304" s="6"/>
      <c r="TFT304" s="6"/>
      <c r="TFU304" s="6"/>
      <c r="TFV304" s="6"/>
      <c r="TFW304" s="6"/>
      <c r="TFX304" s="6"/>
      <c r="TFY304" s="6"/>
      <c r="TFZ304" s="6"/>
      <c r="TGA304" s="6"/>
      <c r="TGB304" s="6"/>
      <c r="TGC304" s="6"/>
      <c r="TGD304" s="6"/>
      <c r="TGE304" s="6"/>
      <c r="TGF304" s="6"/>
      <c r="TGG304" s="6"/>
      <c r="TGH304" s="6"/>
      <c r="TGI304" s="6"/>
      <c r="TGJ304" s="6"/>
      <c r="TGK304" s="6"/>
      <c r="TGL304" s="6"/>
      <c r="TGM304" s="6"/>
      <c r="TGN304" s="6"/>
      <c r="TGO304" s="6"/>
      <c r="TGP304" s="6"/>
      <c r="TGQ304" s="6"/>
      <c r="TGR304" s="6"/>
      <c r="TGS304" s="6"/>
      <c r="TGT304" s="6"/>
      <c r="TGU304" s="6"/>
      <c r="TGV304" s="6"/>
      <c r="TGW304" s="6"/>
      <c r="TGX304" s="6"/>
      <c r="TGY304" s="6"/>
      <c r="TGZ304" s="6"/>
      <c r="THA304" s="6"/>
      <c r="THB304" s="6"/>
      <c r="THC304" s="6"/>
      <c r="THD304" s="6"/>
      <c r="THE304" s="6"/>
      <c r="THF304" s="6"/>
      <c r="THG304" s="6"/>
      <c r="THH304" s="6"/>
      <c r="THI304" s="6"/>
      <c r="THJ304" s="6"/>
      <c r="THK304" s="6"/>
      <c r="THL304" s="6"/>
      <c r="THM304" s="6"/>
      <c r="THN304" s="6"/>
      <c r="THO304" s="6"/>
      <c r="THP304" s="6"/>
      <c r="THQ304" s="6"/>
      <c r="THR304" s="6"/>
      <c r="THS304" s="6"/>
      <c r="THT304" s="6"/>
      <c r="THU304" s="6"/>
      <c r="THV304" s="6"/>
      <c r="THW304" s="6"/>
      <c r="THX304" s="6"/>
      <c r="THY304" s="6"/>
      <c r="THZ304" s="6"/>
      <c r="TIA304" s="6"/>
      <c r="TIB304" s="6"/>
      <c r="TIC304" s="6"/>
      <c r="TID304" s="6"/>
      <c r="TIE304" s="6"/>
      <c r="TIF304" s="6"/>
      <c r="TIG304" s="6"/>
      <c r="TIH304" s="6"/>
      <c r="TII304" s="6"/>
      <c r="TIJ304" s="6"/>
      <c r="TIK304" s="6"/>
      <c r="TIL304" s="6"/>
      <c r="TIM304" s="6"/>
      <c r="TIN304" s="6"/>
      <c r="TIO304" s="6"/>
      <c r="TIP304" s="6"/>
      <c r="TIQ304" s="6"/>
      <c r="TIR304" s="6"/>
      <c r="TIS304" s="6"/>
      <c r="TIT304" s="6"/>
      <c r="TIU304" s="6"/>
      <c r="TIV304" s="6"/>
      <c r="TIW304" s="6"/>
      <c r="TIX304" s="6"/>
      <c r="TIY304" s="6"/>
      <c r="TIZ304" s="6"/>
      <c r="TJA304" s="6"/>
      <c r="TJB304" s="6"/>
      <c r="TJC304" s="6"/>
      <c r="TJD304" s="6"/>
      <c r="TJE304" s="6"/>
      <c r="TJF304" s="6"/>
      <c r="TJG304" s="6"/>
      <c r="TJH304" s="6"/>
      <c r="TJI304" s="6"/>
      <c r="TJJ304" s="6"/>
      <c r="TJK304" s="6"/>
      <c r="TJL304" s="6"/>
      <c r="TJM304" s="6"/>
      <c r="TJN304" s="6"/>
      <c r="TJO304" s="6"/>
      <c r="TJP304" s="6"/>
      <c r="TJQ304" s="6"/>
      <c r="TJR304" s="6"/>
      <c r="TJS304" s="6"/>
      <c r="TJT304" s="6"/>
      <c r="TJU304" s="6"/>
      <c r="TJV304" s="6"/>
      <c r="TJW304" s="6"/>
      <c r="TJX304" s="6"/>
      <c r="TJY304" s="6"/>
      <c r="TJZ304" s="6"/>
      <c r="TKA304" s="6"/>
      <c r="TKB304" s="6"/>
      <c r="TKC304" s="6"/>
      <c r="TKD304" s="6"/>
      <c r="TKE304" s="6"/>
      <c r="TKF304" s="6"/>
      <c r="TKG304" s="6"/>
      <c r="TKH304" s="6"/>
      <c r="TKI304" s="6"/>
      <c r="TKJ304" s="6"/>
      <c r="TKK304" s="6"/>
      <c r="TKL304" s="6"/>
      <c r="TKM304" s="6"/>
      <c r="TKN304" s="6"/>
      <c r="TKO304" s="6"/>
      <c r="TKP304" s="6"/>
      <c r="TKQ304" s="6"/>
      <c r="TKR304" s="6"/>
      <c r="TKS304" s="6"/>
      <c r="TKT304" s="6"/>
      <c r="TKU304" s="6"/>
      <c r="TKV304" s="6"/>
      <c r="TKW304" s="6"/>
      <c r="TKX304" s="6"/>
      <c r="TKY304" s="6"/>
      <c r="TKZ304" s="6"/>
      <c r="TLA304" s="6"/>
      <c r="TLB304" s="6"/>
      <c r="TLC304" s="6"/>
      <c r="TLD304" s="6"/>
      <c r="TLE304" s="6"/>
      <c r="TLF304" s="6"/>
      <c r="TLG304" s="6"/>
      <c r="TLH304" s="6"/>
      <c r="TLI304" s="6"/>
      <c r="TLJ304" s="6"/>
      <c r="TLK304" s="6"/>
      <c r="TLL304" s="6"/>
      <c r="TLM304" s="6"/>
      <c r="TLN304" s="6"/>
      <c r="TLO304" s="6"/>
      <c r="TLP304" s="6"/>
      <c r="TLQ304" s="6"/>
      <c r="TLR304" s="6"/>
      <c r="TLS304" s="6"/>
      <c r="TLT304" s="6"/>
      <c r="TLU304" s="6"/>
      <c r="TLV304" s="6"/>
      <c r="TLW304" s="6"/>
      <c r="TLX304" s="6"/>
      <c r="TLY304" s="6"/>
      <c r="TLZ304" s="6"/>
      <c r="TMA304" s="6"/>
      <c r="TMB304" s="6"/>
      <c r="TMC304" s="6"/>
      <c r="TMD304" s="6"/>
      <c r="TME304" s="6"/>
      <c r="TMF304" s="6"/>
      <c r="TMG304" s="6"/>
      <c r="TMH304" s="6"/>
      <c r="TMI304" s="6"/>
      <c r="TMJ304" s="6"/>
      <c r="TMK304" s="6"/>
      <c r="TML304" s="6"/>
      <c r="TMM304" s="6"/>
      <c r="TMN304" s="6"/>
      <c r="TMO304" s="6"/>
      <c r="TMP304" s="6"/>
      <c r="TMQ304" s="6"/>
      <c r="TMR304" s="6"/>
      <c r="TMS304" s="6"/>
      <c r="TMT304" s="6"/>
      <c r="TMU304" s="6"/>
      <c r="TMV304" s="6"/>
      <c r="TMW304" s="6"/>
      <c r="TMX304" s="6"/>
      <c r="TMY304" s="6"/>
      <c r="TMZ304" s="6"/>
      <c r="TNA304" s="6"/>
      <c r="TNB304" s="6"/>
      <c r="TNC304" s="6"/>
      <c r="TND304" s="6"/>
      <c r="TNE304" s="6"/>
      <c r="TNF304" s="6"/>
      <c r="TNG304" s="6"/>
      <c r="TNH304" s="6"/>
      <c r="TNI304" s="6"/>
      <c r="TNJ304" s="6"/>
      <c r="TNK304" s="6"/>
      <c r="TNL304" s="6"/>
      <c r="TNM304" s="6"/>
      <c r="TNN304" s="6"/>
      <c r="TNO304" s="6"/>
      <c r="TNP304" s="6"/>
      <c r="TNQ304" s="6"/>
      <c r="TNR304" s="6"/>
      <c r="TNS304" s="6"/>
      <c r="TNT304" s="6"/>
      <c r="TNU304" s="6"/>
      <c r="TNV304" s="6"/>
      <c r="TNW304" s="6"/>
      <c r="TNX304" s="6"/>
      <c r="TNY304" s="6"/>
      <c r="TNZ304" s="6"/>
      <c r="TOA304" s="6"/>
      <c r="TOB304" s="6"/>
      <c r="TOC304" s="6"/>
      <c r="TOD304" s="6"/>
      <c r="TOE304" s="6"/>
      <c r="TOF304" s="6"/>
      <c r="TOG304" s="6"/>
      <c r="TOH304" s="6"/>
      <c r="TOI304" s="6"/>
      <c r="TOJ304" s="6"/>
      <c r="TOK304" s="6"/>
      <c r="TOL304" s="6"/>
      <c r="TOM304" s="6"/>
      <c r="TON304" s="6"/>
      <c r="TOO304" s="6"/>
      <c r="TOP304" s="6"/>
      <c r="TOQ304" s="6"/>
      <c r="TOR304" s="6"/>
      <c r="TOS304" s="6"/>
      <c r="TOT304" s="6"/>
      <c r="TOU304" s="6"/>
      <c r="TOV304" s="6"/>
      <c r="TOW304" s="6"/>
      <c r="TOX304" s="6"/>
      <c r="TOY304" s="6"/>
      <c r="TOZ304" s="6"/>
      <c r="TPA304" s="6"/>
      <c r="TPB304" s="6"/>
      <c r="TPC304" s="6"/>
      <c r="TPD304" s="6"/>
      <c r="TPE304" s="6"/>
      <c r="TPF304" s="6"/>
      <c r="TPG304" s="6"/>
      <c r="TPH304" s="6"/>
      <c r="TPI304" s="6"/>
      <c r="TPJ304" s="6"/>
      <c r="TPK304" s="6"/>
      <c r="TPL304" s="6"/>
      <c r="TPM304" s="6"/>
      <c r="TPN304" s="6"/>
      <c r="TPO304" s="6"/>
      <c r="TPP304" s="6"/>
      <c r="TPQ304" s="6"/>
      <c r="TPR304" s="6"/>
      <c r="TPS304" s="6"/>
      <c r="TPT304" s="6"/>
      <c r="TPU304" s="6"/>
      <c r="TPV304" s="6"/>
      <c r="TPW304" s="6"/>
      <c r="TPX304" s="6"/>
      <c r="TPY304" s="6"/>
      <c r="TPZ304" s="6"/>
      <c r="TQA304" s="6"/>
      <c r="TQB304" s="6"/>
      <c r="TQC304" s="6"/>
      <c r="TQD304" s="6"/>
      <c r="TQE304" s="6"/>
      <c r="TQF304" s="6"/>
      <c r="TQG304" s="6"/>
      <c r="TQH304" s="6"/>
      <c r="TQI304" s="6"/>
      <c r="TQJ304" s="6"/>
      <c r="TQK304" s="6"/>
      <c r="TQL304" s="6"/>
      <c r="TQM304" s="6"/>
      <c r="TQN304" s="6"/>
      <c r="TQO304" s="6"/>
      <c r="TQP304" s="6"/>
      <c r="TQQ304" s="6"/>
      <c r="TQR304" s="6"/>
      <c r="TQS304" s="6"/>
      <c r="TQT304" s="6"/>
      <c r="TQU304" s="6"/>
      <c r="TQV304" s="6"/>
      <c r="TQW304" s="6"/>
      <c r="TQX304" s="6"/>
      <c r="TQY304" s="6"/>
      <c r="TQZ304" s="6"/>
      <c r="TRA304" s="6"/>
      <c r="TRB304" s="6"/>
      <c r="TRC304" s="6"/>
      <c r="TRD304" s="6"/>
      <c r="TRE304" s="6"/>
      <c r="TRF304" s="6"/>
      <c r="TRG304" s="6"/>
      <c r="TRH304" s="6"/>
      <c r="TRI304" s="6"/>
      <c r="TRJ304" s="6"/>
      <c r="TRK304" s="6"/>
      <c r="TRL304" s="6"/>
      <c r="TRM304" s="6"/>
      <c r="TRN304" s="6"/>
      <c r="TRO304" s="6"/>
      <c r="TRP304" s="6"/>
      <c r="TRQ304" s="6"/>
      <c r="TRR304" s="6"/>
      <c r="TRS304" s="6"/>
      <c r="TRT304" s="6"/>
      <c r="TRU304" s="6"/>
      <c r="TRV304" s="6"/>
      <c r="TRW304" s="6"/>
      <c r="TRX304" s="6"/>
      <c r="TRY304" s="6"/>
      <c r="TRZ304" s="6"/>
      <c r="TSA304" s="6"/>
      <c r="TSB304" s="6"/>
      <c r="TSC304" s="6"/>
      <c r="TSD304" s="6"/>
      <c r="TSE304" s="6"/>
      <c r="TSF304" s="6"/>
      <c r="TSG304" s="6"/>
      <c r="TSH304" s="6"/>
      <c r="TSI304" s="6"/>
      <c r="TSJ304" s="6"/>
      <c r="TSK304" s="6"/>
      <c r="TSL304" s="6"/>
      <c r="TSM304" s="6"/>
      <c r="TSN304" s="6"/>
      <c r="TSO304" s="6"/>
      <c r="TSP304" s="6"/>
      <c r="TSQ304" s="6"/>
      <c r="TSR304" s="6"/>
      <c r="TSS304" s="6"/>
      <c r="TST304" s="6"/>
      <c r="TSU304" s="6"/>
      <c r="TSV304" s="6"/>
      <c r="TSW304" s="6"/>
      <c r="TSX304" s="6"/>
      <c r="TSY304" s="6"/>
      <c r="TSZ304" s="6"/>
      <c r="TTA304" s="6"/>
      <c r="TTB304" s="6"/>
      <c r="TTC304" s="6"/>
      <c r="TTD304" s="6"/>
      <c r="TTE304" s="6"/>
      <c r="TTF304" s="6"/>
      <c r="TTG304" s="6"/>
      <c r="TTH304" s="6"/>
      <c r="TTI304" s="6"/>
      <c r="TTJ304" s="6"/>
      <c r="TTK304" s="6"/>
      <c r="TTL304" s="6"/>
      <c r="TTM304" s="6"/>
      <c r="TTN304" s="6"/>
      <c r="TTO304" s="6"/>
      <c r="TTP304" s="6"/>
      <c r="TTQ304" s="6"/>
      <c r="TTR304" s="6"/>
      <c r="TTS304" s="6"/>
      <c r="TTT304" s="6"/>
      <c r="TTU304" s="6"/>
      <c r="TTV304" s="6"/>
      <c r="TTW304" s="6"/>
      <c r="TTX304" s="6"/>
      <c r="TTY304" s="6"/>
      <c r="TTZ304" s="6"/>
      <c r="TUA304" s="6"/>
      <c r="TUB304" s="6"/>
      <c r="TUC304" s="6"/>
      <c r="TUD304" s="6"/>
      <c r="TUE304" s="6"/>
      <c r="TUF304" s="6"/>
      <c r="TUG304" s="6"/>
      <c r="TUH304" s="6"/>
      <c r="TUI304" s="6"/>
      <c r="TUJ304" s="6"/>
      <c r="TUK304" s="6"/>
      <c r="TUL304" s="6"/>
      <c r="TUM304" s="6"/>
      <c r="TUN304" s="6"/>
      <c r="TUO304" s="6"/>
      <c r="TUP304" s="6"/>
      <c r="TUQ304" s="6"/>
      <c r="TUR304" s="6"/>
      <c r="TUS304" s="6"/>
      <c r="TUT304" s="6"/>
      <c r="TUU304" s="6"/>
      <c r="TUV304" s="6"/>
      <c r="TUW304" s="6"/>
      <c r="TUX304" s="6"/>
      <c r="TUY304" s="6"/>
      <c r="TUZ304" s="6"/>
      <c r="TVA304" s="6"/>
      <c r="TVB304" s="6"/>
      <c r="TVC304" s="6"/>
      <c r="TVD304" s="6"/>
      <c r="TVE304" s="6"/>
      <c r="TVF304" s="6"/>
      <c r="TVG304" s="6"/>
      <c r="TVH304" s="6"/>
      <c r="TVI304" s="6"/>
      <c r="TVJ304" s="6"/>
      <c r="TVK304" s="6"/>
      <c r="TVL304" s="6"/>
      <c r="TVM304" s="6"/>
      <c r="TVN304" s="6"/>
      <c r="TVO304" s="6"/>
      <c r="TVP304" s="6"/>
      <c r="TVQ304" s="6"/>
      <c r="TVR304" s="6"/>
      <c r="TVS304" s="6"/>
      <c r="TVT304" s="6"/>
      <c r="TVU304" s="6"/>
      <c r="TVV304" s="6"/>
      <c r="TVW304" s="6"/>
      <c r="TVX304" s="6"/>
      <c r="TVY304" s="6"/>
      <c r="TVZ304" s="6"/>
      <c r="TWA304" s="6"/>
      <c r="TWB304" s="6"/>
      <c r="TWC304" s="6"/>
      <c r="TWD304" s="6"/>
      <c r="TWE304" s="6"/>
      <c r="TWF304" s="6"/>
      <c r="TWG304" s="6"/>
      <c r="TWH304" s="6"/>
      <c r="TWI304" s="6"/>
      <c r="TWJ304" s="6"/>
      <c r="TWK304" s="6"/>
      <c r="TWL304" s="6"/>
      <c r="TWM304" s="6"/>
      <c r="TWN304" s="6"/>
      <c r="TWO304" s="6"/>
      <c r="TWP304" s="6"/>
      <c r="TWQ304" s="6"/>
      <c r="TWR304" s="6"/>
      <c r="TWS304" s="6"/>
      <c r="TWT304" s="6"/>
      <c r="TWU304" s="6"/>
      <c r="TWV304" s="6"/>
      <c r="TWW304" s="6"/>
      <c r="TWX304" s="6"/>
      <c r="TWY304" s="6"/>
      <c r="TWZ304" s="6"/>
      <c r="TXA304" s="6"/>
      <c r="TXB304" s="6"/>
      <c r="TXC304" s="6"/>
      <c r="TXD304" s="6"/>
      <c r="TXE304" s="6"/>
      <c r="TXF304" s="6"/>
      <c r="TXG304" s="6"/>
      <c r="TXH304" s="6"/>
      <c r="TXI304" s="6"/>
      <c r="TXJ304" s="6"/>
      <c r="TXK304" s="6"/>
      <c r="TXL304" s="6"/>
      <c r="TXM304" s="6"/>
      <c r="TXN304" s="6"/>
      <c r="TXO304" s="6"/>
      <c r="TXP304" s="6"/>
      <c r="TXQ304" s="6"/>
      <c r="TXR304" s="6"/>
      <c r="TXS304" s="6"/>
      <c r="TXT304" s="6"/>
      <c r="TXU304" s="6"/>
      <c r="TXV304" s="6"/>
      <c r="TXW304" s="6"/>
      <c r="TXX304" s="6"/>
      <c r="TXY304" s="6"/>
      <c r="TXZ304" s="6"/>
      <c r="TYA304" s="6"/>
      <c r="TYB304" s="6"/>
      <c r="TYC304" s="6"/>
      <c r="TYD304" s="6"/>
      <c r="TYE304" s="6"/>
      <c r="TYF304" s="6"/>
      <c r="TYG304" s="6"/>
      <c r="TYH304" s="6"/>
      <c r="TYI304" s="6"/>
      <c r="TYJ304" s="6"/>
      <c r="TYK304" s="6"/>
      <c r="TYL304" s="6"/>
      <c r="TYM304" s="6"/>
      <c r="TYN304" s="6"/>
      <c r="TYO304" s="6"/>
      <c r="TYP304" s="6"/>
      <c r="TYQ304" s="6"/>
      <c r="TYR304" s="6"/>
      <c r="TYS304" s="6"/>
      <c r="TYT304" s="6"/>
      <c r="TYU304" s="6"/>
      <c r="TYV304" s="6"/>
      <c r="TYW304" s="6"/>
      <c r="TYX304" s="6"/>
      <c r="TYY304" s="6"/>
      <c r="TYZ304" s="6"/>
      <c r="TZA304" s="6"/>
      <c r="TZB304" s="6"/>
      <c r="TZC304" s="6"/>
      <c r="TZD304" s="6"/>
      <c r="TZE304" s="6"/>
      <c r="TZF304" s="6"/>
      <c r="TZG304" s="6"/>
      <c r="TZH304" s="6"/>
      <c r="TZI304" s="6"/>
      <c r="TZJ304" s="6"/>
      <c r="TZK304" s="6"/>
      <c r="TZL304" s="6"/>
      <c r="TZM304" s="6"/>
      <c r="TZN304" s="6"/>
      <c r="TZO304" s="6"/>
      <c r="TZP304" s="6"/>
      <c r="TZQ304" s="6"/>
      <c r="TZR304" s="6"/>
      <c r="TZS304" s="6"/>
      <c r="TZT304" s="6"/>
      <c r="TZU304" s="6"/>
      <c r="TZV304" s="6"/>
      <c r="TZW304" s="6"/>
      <c r="TZX304" s="6"/>
      <c r="TZY304" s="6"/>
      <c r="TZZ304" s="6"/>
      <c r="UAA304" s="6"/>
      <c r="UAB304" s="6"/>
      <c r="UAC304" s="6"/>
      <c r="UAD304" s="6"/>
      <c r="UAE304" s="6"/>
      <c r="UAF304" s="6"/>
      <c r="UAG304" s="6"/>
      <c r="UAH304" s="6"/>
      <c r="UAI304" s="6"/>
      <c r="UAJ304" s="6"/>
      <c r="UAK304" s="6"/>
      <c r="UAL304" s="6"/>
      <c r="UAM304" s="6"/>
      <c r="UAN304" s="6"/>
      <c r="UAO304" s="6"/>
      <c r="UAP304" s="6"/>
      <c r="UAQ304" s="6"/>
      <c r="UAR304" s="6"/>
      <c r="UAS304" s="6"/>
      <c r="UAT304" s="6"/>
      <c r="UAU304" s="6"/>
      <c r="UAV304" s="6"/>
      <c r="UAW304" s="6"/>
      <c r="UAX304" s="6"/>
      <c r="UAY304" s="6"/>
      <c r="UAZ304" s="6"/>
      <c r="UBA304" s="6"/>
      <c r="UBB304" s="6"/>
      <c r="UBC304" s="6"/>
      <c r="UBD304" s="6"/>
      <c r="UBE304" s="6"/>
      <c r="UBF304" s="6"/>
      <c r="UBG304" s="6"/>
      <c r="UBH304" s="6"/>
      <c r="UBI304" s="6"/>
      <c r="UBJ304" s="6"/>
      <c r="UBK304" s="6"/>
      <c r="UBL304" s="6"/>
      <c r="UBM304" s="6"/>
      <c r="UBN304" s="6"/>
      <c r="UBO304" s="6"/>
      <c r="UBP304" s="6"/>
      <c r="UBQ304" s="6"/>
      <c r="UBR304" s="6"/>
      <c r="UBS304" s="6"/>
      <c r="UBT304" s="6"/>
      <c r="UBU304" s="6"/>
      <c r="UBV304" s="6"/>
      <c r="UBW304" s="6"/>
      <c r="UBX304" s="6"/>
      <c r="UBY304" s="6"/>
      <c r="UBZ304" s="6"/>
      <c r="UCA304" s="6"/>
      <c r="UCB304" s="6"/>
      <c r="UCC304" s="6"/>
      <c r="UCD304" s="6"/>
      <c r="UCE304" s="6"/>
      <c r="UCF304" s="6"/>
      <c r="UCG304" s="6"/>
      <c r="UCH304" s="6"/>
      <c r="UCI304" s="6"/>
      <c r="UCJ304" s="6"/>
      <c r="UCK304" s="6"/>
      <c r="UCL304" s="6"/>
      <c r="UCM304" s="6"/>
      <c r="UCN304" s="6"/>
      <c r="UCO304" s="6"/>
      <c r="UCP304" s="6"/>
      <c r="UCQ304" s="6"/>
      <c r="UCR304" s="6"/>
      <c r="UCS304" s="6"/>
      <c r="UCT304" s="6"/>
      <c r="UCU304" s="6"/>
      <c r="UCV304" s="6"/>
      <c r="UCW304" s="6"/>
      <c r="UCX304" s="6"/>
      <c r="UCY304" s="6"/>
      <c r="UCZ304" s="6"/>
      <c r="UDA304" s="6"/>
      <c r="UDB304" s="6"/>
      <c r="UDC304" s="6"/>
      <c r="UDD304" s="6"/>
      <c r="UDE304" s="6"/>
      <c r="UDF304" s="6"/>
      <c r="UDG304" s="6"/>
      <c r="UDH304" s="6"/>
      <c r="UDI304" s="6"/>
      <c r="UDJ304" s="6"/>
      <c r="UDK304" s="6"/>
      <c r="UDL304" s="6"/>
      <c r="UDM304" s="6"/>
      <c r="UDN304" s="6"/>
      <c r="UDO304" s="6"/>
      <c r="UDP304" s="6"/>
      <c r="UDQ304" s="6"/>
      <c r="UDR304" s="6"/>
      <c r="UDS304" s="6"/>
      <c r="UDT304" s="6"/>
      <c r="UDU304" s="6"/>
      <c r="UDV304" s="6"/>
      <c r="UDW304" s="6"/>
      <c r="UDX304" s="6"/>
      <c r="UDY304" s="6"/>
      <c r="UDZ304" s="6"/>
      <c r="UEA304" s="6"/>
      <c r="UEB304" s="6"/>
      <c r="UEC304" s="6"/>
      <c r="UED304" s="6"/>
      <c r="UEE304" s="6"/>
      <c r="UEF304" s="6"/>
      <c r="UEG304" s="6"/>
      <c r="UEH304" s="6"/>
      <c r="UEI304" s="6"/>
      <c r="UEJ304" s="6"/>
      <c r="UEK304" s="6"/>
      <c r="UEL304" s="6"/>
      <c r="UEM304" s="6"/>
      <c r="UEN304" s="6"/>
      <c r="UEO304" s="6"/>
      <c r="UEP304" s="6"/>
      <c r="UEQ304" s="6"/>
      <c r="UER304" s="6"/>
      <c r="UES304" s="6"/>
      <c r="UET304" s="6"/>
      <c r="UEU304" s="6"/>
      <c r="UEV304" s="6"/>
      <c r="UEW304" s="6"/>
      <c r="UEX304" s="6"/>
      <c r="UEY304" s="6"/>
      <c r="UEZ304" s="6"/>
      <c r="UFA304" s="6"/>
      <c r="UFB304" s="6"/>
      <c r="UFC304" s="6"/>
      <c r="UFD304" s="6"/>
      <c r="UFE304" s="6"/>
      <c r="UFF304" s="6"/>
      <c r="UFG304" s="6"/>
      <c r="UFH304" s="6"/>
      <c r="UFI304" s="6"/>
      <c r="UFJ304" s="6"/>
      <c r="UFK304" s="6"/>
      <c r="UFL304" s="6"/>
      <c r="UFM304" s="6"/>
      <c r="UFN304" s="6"/>
      <c r="UFO304" s="6"/>
      <c r="UFP304" s="6"/>
      <c r="UFQ304" s="6"/>
      <c r="UFR304" s="6"/>
      <c r="UFS304" s="6"/>
      <c r="UFT304" s="6"/>
      <c r="UFU304" s="6"/>
      <c r="UFV304" s="6"/>
      <c r="UFW304" s="6"/>
      <c r="UFX304" s="6"/>
      <c r="UFY304" s="6"/>
      <c r="UFZ304" s="6"/>
      <c r="UGA304" s="6"/>
      <c r="UGB304" s="6"/>
      <c r="UGC304" s="6"/>
      <c r="UGD304" s="6"/>
      <c r="UGE304" s="6"/>
      <c r="UGF304" s="6"/>
      <c r="UGG304" s="6"/>
      <c r="UGH304" s="6"/>
      <c r="UGI304" s="6"/>
      <c r="UGJ304" s="6"/>
      <c r="UGK304" s="6"/>
      <c r="UGL304" s="6"/>
      <c r="UGM304" s="6"/>
      <c r="UGN304" s="6"/>
      <c r="UGO304" s="6"/>
      <c r="UGP304" s="6"/>
      <c r="UGQ304" s="6"/>
      <c r="UGR304" s="6"/>
      <c r="UGS304" s="6"/>
      <c r="UGT304" s="6"/>
      <c r="UGU304" s="6"/>
      <c r="UGV304" s="6"/>
      <c r="UGW304" s="6"/>
      <c r="UGX304" s="6"/>
      <c r="UGY304" s="6"/>
      <c r="UGZ304" s="6"/>
      <c r="UHA304" s="6"/>
      <c r="UHB304" s="6"/>
      <c r="UHC304" s="6"/>
      <c r="UHD304" s="6"/>
      <c r="UHE304" s="6"/>
      <c r="UHF304" s="6"/>
      <c r="UHG304" s="6"/>
      <c r="UHH304" s="6"/>
      <c r="UHI304" s="6"/>
      <c r="UHJ304" s="6"/>
      <c r="UHK304" s="6"/>
      <c r="UHL304" s="6"/>
      <c r="UHM304" s="6"/>
      <c r="UHN304" s="6"/>
      <c r="UHO304" s="6"/>
      <c r="UHP304" s="6"/>
      <c r="UHQ304" s="6"/>
      <c r="UHR304" s="6"/>
      <c r="UHS304" s="6"/>
      <c r="UHT304" s="6"/>
      <c r="UHU304" s="6"/>
      <c r="UHV304" s="6"/>
      <c r="UHW304" s="6"/>
      <c r="UHX304" s="6"/>
      <c r="UHY304" s="6"/>
      <c r="UHZ304" s="6"/>
      <c r="UIA304" s="6"/>
      <c r="UIB304" s="6"/>
      <c r="UIC304" s="6"/>
      <c r="UID304" s="6"/>
      <c r="UIE304" s="6"/>
      <c r="UIF304" s="6"/>
      <c r="UIG304" s="6"/>
      <c r="UIH304" s="6"/>
      <c r="UII304" s="6"/>
      <c r="UIJ304" s="6"/>
      <c r="UIK304" s="6"/>
      <c r="UIL304" s="6"/>
      <c r="UIM304" s="6"/>
      <c r="UIN304" s="6"/>
      <c r="UIO304" s="6"/>
      <c r="UIP304" s="6"/>
      <c r="UIQ304" s="6"/>
      <c r="UIR304" s="6"/>
      <c r="UIS304" s="6"/>
      <c r="UIT304" s="6"/>
      <c r="UIU304" s="6"/>
      <c r="UIV304" s="6"/>
      <c r="UIW304" s="6"/>
      <c r="UIX304" s="6"/>
      <c r="UIY304" s="6"/>
      <c r="UIZ304" s="6"/>
      <c r="UJA304" s="6"/>
      <c r="UJB304" s="6"/>
      <c r="UJC304" s="6"/>
      <c r="UJD304" s="6"/>
      <c r="UJE304" s="6"/>
      <c r="UJF304" s="6"/>
      <c r="UJG304" s="6"/>
      <c r="UJH304" s="6"/>
      <c r="UJI304" s="6"/>
      <c r="UJJ304" s="6"/>
      <c r="UJK304" s="6"/>
      <c r="UJL304" s="6"/>
      <c r="UJM304" s="6"/>
      <c r="UJN304" s="6"/>
      <c r="UJO304" s="6"/>
      <c r="UJP304" s="6"/>
      <c r="UJQ304" s="6"/>
      <c r="UJR304" s="6"/>
      <c r="UJS304" s="6"/>
      <c r="UJT304" s="6"/>
      <c r="UJU304" s="6"/>
      <c r="UJV304" s="6"/>
      <c r="UJW304" s="6"/>
      <c r="UJX304" s="6"/>
      <c r="UJY304" s="6"/>
      <c r="UJZ304" s="6"/>
      <c r="UKA304" s="6"/>
      <c r="UKB304" s="6"/>
      <c r="UKC304" s="6"/>
      <c r="UKD304" s="6"/>
      <c r="UKE304" s="6"/>
      <c r="UKF304" s="6"/>
      <c r="UKG304" s="6"/>
      <c r="UKH304" s="6"/>
      <c r="UKI304" s="6"/>
      <c r="UKJ304" s="6"/>
      <c r="UKK304" s="6"/>
      <c r="UKL304" s="6"/>
      <c r="UKM304" s="6"/>
      <c r="UKN304" s="6"/>
      <c r="UKO304" s="6"/>
      <c r="UKP304" s="6"/>
      <c r="UKQ304" s="6"/>
      <c r="UKR304" s="6"/>
      <c r="UKS304" s="6"/>
      <c r="UKT304" s="6"/>
      <c r="UKU304" s="6"/>
      <c r="UKV304" s="6"/>
      <c r="UKW304" s="6"/>
      <c r="UKX304" s="6"/>
      <c r="UKY304" s="6"/>
      <c r="UKZ304" s="6"/>
      <c r="ULA304" s="6"/>
      <c r="ULB304" s="6"/>
      <c r="ULC304" s="6"/>
      <c r="ULD304" s="6"/>
      <c r="ULE304" s="6"/>
      <c r="ULF304" s="6"/>
      <c r="ULG304" s="6"/>
      <c r="ULH304" s="6"/>
      <c r="ULI304" s="6"/>
      <c r="ULJ304" s="6"/>
      <c r="ULK304" s="6"/>
      <c r="ULL304" s="6"/>
      <c r="ULM304" s="6"/>
      <c r="ULN304" s="6"/>
      <c r="ULO304" s="6"/>
      <c r="ULP304" s="6"/>
      <c r="ULQ304" s="6"/>
      <c r="ULR304" s="6"/>
      <c r="ULS304" s="6"/>
      <c r="ULT304" s="6"/>
      <c r="ULU304" s="6"/>
      <c r="ULV304" s="6"/>
      <c r="ULW304" s="6"/>
      <c r="ULX304" s="6"/>
      <c r="ULY304" s="6"/>
      <c r="ULZ304" s="6"/>
      <c r="UMA304" s="6"/>
      <c r="UMB304" s="6"/>
      <c r="UMC304" s="6"/>
      <c r="UMD304" s="6"/>
      <c r="UME304" s="6"/>
      <c r="UMF304" s="6"/>
      <c r="UMG304" s="6"/>
      <c r="UMH304" s="6"/>
      <c r="UMI304" s="6"/>
      <c r="UMJ304" s="6"/>
      <c r="UMK304" s="6"/>
      <c r="UML304" s="6"/>
      <c r="UMM304" s="6"/>
      <c r="UMN304" s="6"/>
      <c r="UMO304" s="6"/>
      <c r="UMP304" s="6"/>
      <c r="UMQ304" s="6"/>
      <c r="UMR304" s="6"/>
      <c r="UMS304" s="6"/>
      <c r="UMT304" s="6"/>
      <c r="UMU304" s="6"/>
      <c r="UMV304" s="6"/>
      <c r="UMW304" s="6"/>
      <c r="UMX304" s="6"/>
      <c r="UMY304" s="6"/>
      <c r="UMZ304" s="6"/>
      <c r="UNA304" s="6"/>
      <c r="UNB304" s="6"/>
      <c r="UNC304" s="6"/>
      <c r="UND304" s="6"/>
      <c r="UNE304" s="6"/>
      <c r="UNF304" s="6"/>
      <c r="UNG304" s="6"/>
      <c r="UNH304" s="6"/>
      <c r="UNI304" s="6"/>
      <c r="UNJ304" s="6"/>
      <c r="UNK304" s="6"/>
      <c r="UNL304" s="6"/>
      <c r="UNM304" s="6"/>
      <c r="UNN304" s="6"/>
      <c r="UNO304" s="6"/>
      <c r="UNP304" s="6"/>
      <c r="UNQ304" s="6"/>
      <c r="UNR304" s="6"/>
      <c r="UNS304" s="6"/>
      <c r="UNT304" s="6"/>
      <c r="UNU304" s="6"/>
      <c r="UNV304" s="6"/>
      <c r="UNW304" s="6"/>
      <c r="UNX304" s="6"/>
      <c r="UNY304" s="6"/>
      <c r="UNZ304" s="6"/>
      <c r="UOA304" s="6"/>
      <c r="UOB304" s="6"/>
      <c r="UOC304" s="6"/>
      <c r="UOD304" s="6"/>
      <c r="UOE304" s="6"/>
      <c r="UOF304" s="6"/>
      <c r="UOG304" s="6"/>
      <c r="UOH304" s="6"/>
      <c r="UOI304" s="6"/>
      <c r="UOJ304" s="6"/>
      <c r="UOK304" s="6"/>
      <c r="UOL304" s="6"/>
      <c r="UOM304" s="6"/>
      <c r="UON304" s="6"/>
      <c r="UOO304" s="6"/>
      <c r="UOP304" s="6"/>
      <c r="UOQ304" s="6"/>
      <c r="UOR304" s="6"/>
      <c r="UOS304" s="6"/>
      <c r="UOT304" s="6"/>
      <c r="UOU304" s="6"/>
      <c r="UOV304" s="6"/>
      <c r="UOW304" s="6"/>
      <c r="UOX304" s="6"/>
      <c r="UOY304" s="6"/>
      <c r="UOZ304" s="6"/>
      <c r="UPA304" s="6"/>
      <c r="UPB304" s="6"/>
      <c r="UPC304" s="6"/>
      <c r="UPD304" s="6"/>
      <c r="UPE304" s="6"/>
      <c r="UPF304" s="6"/>
      <c r="UPG304" s="6"/>
      <c r="UPH304" s="6"/>
      <c r="UPI304" s="6"/>
      <c r="UPJ304" s="6"/>
      <c r="UPK304" s="6"/>
      <c r="UPL304" s="6"/>
      <c r="UPM304" s="6"/>
      <c r="UPN304" s="6"/>
      <c r="UPO304" s="6"/>
      <c r="UPP304" s="6"/>
      <c r="UPQ304" s="6"/>
      <c r="UPR304" s="6"/>
      <c r="UPS304" s="6"/>
      <c r="UPT304" s="6"/>
      <c r="UPU304" s="6"/>
      <c r="UPV304" s="6"/>
      <c r="UPW304" s="6"/>
      <c r="UPX304" s="6"/>
      <c r="UPY304" s="6"/>
      <c r="UPZ304" s="6"/>
      <c r="UQA304" s="6"/>
      <c r="UQB304" s="6"/>
      <c r="UQC304" s="6"/>
      <c r="UQD304" s="6"/>
      <c r="UQE304" s="6"/>
      <c r="UQF304" s="6"/>
      <c r="UQG304" s="6"/>
      <c r="UQH304" s="6"/>
      <c r="UQI304" s="6"/>
      <c r="UQJ304" s="6"/>
      <c r="UQK304" s="6"/>
      <c r="UQL304" s="6"/>
      <c r="UQM304" s="6"/>
      <c r="UQN304" s="6"/>
      <c r="UQO304" s="6"/>
      <c r="UQP304" s="6"/>
      <c r="UQQ304" s="6"/>
      <c r="UQR304" s="6"/>
      <c r="UQS304" s="6"/>
      <c r="UQT304" s="6"/>
      <c r="UQU304" s="6"/>
      <c r="UQV304" s="6"/>
      <c r="UQW304" s="6"/>
      <c r="UQX304" s="6"/>
      <c r="UQY304" s="6"/>
      <c r="UQZ304" s="6"/>
      <c r="URA304" s="6"/>
      <c r="URB304" s="6"/>
      <c r="URC304" s="6"/>
      <c r="URD304" s="6"/>
      <c r="URE304" s="6"/>
      <c r="URF304" s="6"/>
      <c r="URG304" s="6"/>
      <c r="URH304" s="6"/>
      <c r="URI304" s="6"/>
      <c r="URJ304" s="6"/>
      <c r="URK304" s="6"/>
      <c r="URL304" s="6"/>
      <c r="URM304" s="6"/>
      <c r="URN304" s="6"/>
      <c r="URO304" s="6"/>
      <c r="URP304" s="6"/>
      <c r="URQ304" s="6"/>
      <c r="URR304" s="6"/>
      <c r="URS304" s="6"/>
      <c r="URT304" s="6"/>
      <c r="URU304" s="6"/>
      <c r="URV304" s="6"/>
      <c r="URW304" s="6"/>
      <c r="URX304" s="6"/>
      <c r="URY304" s="6"/>
      <c r="URZ304" s="6"/>
      <c r="USA304" s="6"/>
      <c r="USB304" s="6"/>
      <c r="USC304" s="6"/>
      <c r="USD304" s="6"/>
      <c r="USE304" s="6"/>
      <c r="USF304" s="6"/>
      <c r="USG304" s="6"/>
      <c r="USH304" s="6"/>
      <c r="USI304" s="6"/>
      <c r="USJ304" s="6"/>
      <c r="USK304" s="6"/>
      <c r="USL304" s="6"/>
      <c r="USM304" s="6"/>
      <c r="USN304" s="6"/>
      <c r="USO304" s="6"/>
      <c r="USP304" s="6"/>
      <c r="USQ304" s="6"/>
      <c r="USR304" s="6"/>
      <c r="USS304" s="6"/>
      <c r="UST304" s="6"/>
      <c r="USU304" s="6"/>
      <c r="USV304" s="6"/>
      <c r="USW304" s="6"/>
      <c r="USX304" s="6"/>
      <c r="USY304" s="6"/>
      <c r="USZ304" s="6"/>
      <c r="UTA304" s="6"/>
      <c r="UTB304" s="6"/>
      <c r="UTC304" s="6"/>
      <c r="UTD304" s="6"/>
      <c r="UTE304" s="6"/>
      <c r="UTF304" s="6"/>
      <c r="UTG304" s="6"/>
      <c r="UTH304" s="6"/>
      <c r="UTI304" s="6"/>
      <c r="UTJ304" s="6"/>
      <c r="UTK304" s="6"/>
      <c r="UTL304" s="6"/>
      <c r="UTM304" s="6"/>
      <c r="UTN304" s="6"/>
      <c r="UTO304" s="6"/>
      <c r="UTP304" s="6"/>
      <c r="UTQ304" s="6"/>
      <c r="UTR304" s="6"/>
      <c r="UTS304" s="6"/>
      <c r="UTT304" s="6"/>
      <c r="UTU304" s="6"/>
      <c r="UTV304" s="6"/>
      <c r="UTW304" s="6"/>
      <c r="UTX304" s="6"/>
      <c r="UTY304" s="6"/>
      <c r="UTZ304" s="6"/>
      <c r="UUA304" s="6"/>
      <c r="UUB304" s="6"/>
      <c r="UUC304" s="6"/>
      <c r="UUD304" s="6"/>
      <c r="UUE304" s="6"/>
      <c r="UUF304" s="6"/>
      <c r="UUG304" s="6"/>
      <c r="UUH304" s="6"/>
      <c r="UUI304" s="6"/>
      <c r="UUJ304" s="6"/>
      <c r="UUK304" s="6"/>
      <c r="UUL304" s="6"/>
      <c r="UUM304" s="6"/>
      <c r="UUN304" s="6"/>
      <c r="UUO304" s="6"/>
      <c r="UUP304" s="6"/>
      <c r="UUQ304" s="6"/>
      <c r="UUR304" s="6"/>
      <c r="UUS304" s="6"/>
      <c r="UUT304" s="6"/>
      <c r="UUU304" s="6"/>
      <c r="UUV304" s="6"/>
      <c r="UUW304" s="6"/>
      <c r="UUX304" s="6"/>
      <c r="UUY304" s="6"/>
      <c r="UUZ304" s="6"/>
      <c r="UVA304" s="6"/>
      <c r="UVB304" s="6"/>
      <c r="UVC304" s="6"/>
      <c r="UVD304" s="6"/>
      <c r="UVE304" s="6"/>
      <c r="UVF304" s="6"/>
      <c r="UVG304" s="6"/>
      <c r="UVH304" s="6"/>
      <c r="UVI304" s="6"/>
      <c r="UVJ304" s="6"/>
      <c r="UVK304" s="6"/>
      <c r="UVL304" s="6"/>
      <c r="UVM304" s="6"/>
      <c r="UVN304" s="6"/>
      <c r="UVO304" s="6"/>
      <c r="UVP304" s="6"/>
      <c r="UVQ304" s="6"/>
      <c r="UVR304" s="6"/>
      <c r="UVS304" s="6"/>
      <c r="UVT304" s="6"/>
      <c r="UVU304" s="6"/>
      <c r="UVV304" s="6"/>
      <c r="UVW304" s="6"/>
      <c r="UVX304" s="6"/>
      <c r="UVY304" s="6"/>
      <c r="UVZ304" s="6"/>
      <c r="UWA304" s="6"/>
      <c r="UWB304" s="6"/>
      <c r="UWC304" s="6"/>
      <c r="UWD304" s="6"/>
      <c r="UWE304" s="6"/>
      <c r="UWF304" s="6"/>
      <c r="UWG304" s="6"/>
      <c r="UWH304" s="6"/>
      <c r="UWI304" s="6"/>
      <c r="UWJ304" s="6"/>
      <c r="UWK304" s="6"/>
      <c r="UWL304" s="6"/>
      <c r="UWM304" s="6"/>
      <c r="UWN304" s="6"/>
      <c r="UWO304" s="6"/>
      <c r="UWP304" s="6"/>
      <c r="UWQ304" s="6"/>
      <c r="UWR304" s="6"/>
      <c r="UWS304" s="6"/>
      <c r="UWT304" s="6"/>
      <c r="UWU304" s="6"/>
      <c r="UWV304" s="6"/>
      <c r="UWW304" s="6"/>
      <c r="UWX304" s="6"/>
      <c r="UWY304" s="6"/>
      <c r="UWZ304" s="6"/>
      <c r="UXA304" s="6"/>
      <c r="UXB304" s="6"/>
      <c r="UXC304" s="6"/>
      <c r="UXD304" s="6"/>
      <c r="UXE304" s="6"/>
      <c r="UXF304" s="6"/>
      <c r="UXG304" s="6"/>
      <c r="UXH304" s="6"/>
      <c r="UXI304" s="6"/>
      <c r="UXJ304" s="6"/>
      <c r="UXK304" s="6"/>
      <c r="UXL304" s="6"/>
      <c r="UXM304" s="6"/>
      <c r="UXN304" s="6"/>
      <c r="UXO304" s="6"/>
      <c r="UXP304" s="6"/>
      <c r="UXQ304" s="6"/>
      <c r="UXR304" s="6"/>
      <c r="UXS304" s="6"/>
      <c r="UXT304" s="6"/>
      <c r="UXU304" s="6"/>
      <c r="UXV304" s="6"/>
      <c r="UXW304" s="6"/>
      <c r="UXX304" s="6"/>
      <c r="UXY304" s="6"/>
      <c r="UXZ304" s="6"/>
      <c r="UYA304" s="6"/>
      <c r="UYB304" s="6"/>
      <c r="UYC304" s="6"/>
      <c r="UYD304" s="6"/>
      <c r="UYE304" s="6"/>
      <c r="UYF304" s="6"/>
      <c r="UYG304" s="6"/>
      <c r="UYH304" s="6"/>
      <c r="UYI304" s="6"/>
      <c r="UYJ304" s="6"/>
      <c r="UYK304" s="6"/>
      <c r="UYL304" s="6"/>
      <c r="UYM304" s="6"/>
      <c r="UYN304" s="6"/>
      <c r="UYO304" s="6"/>
      <c r="UYP304" s="6"/>
      <c r="UYQ304" s="6"/>
      <c r="UYR304" s="6"/>
      <c r="UYS304" s="6"/>
      <c r="UYT304" s="6"/>
      <c r="UYU304" s="6"/>
      <c r="UYV304" s="6"/>
      <c r="UYW304" s="6"/>
      <c r="UYX304" s="6"/>
      <c r="UYY304" s="6"/>
      <c r="UYZ304" s="6"/>
      <c r="UZA304" s="6"/>
      <c r="UZB304" s="6"/>
      <c r="UZC304" s="6"/>
      <c r="UZD304" s="6"/>
      <c r="UZE304" s="6"/>
      <c r="UZF304" s="6"/>
      <c r="UZG304" s="6"/>
      <c r="UZH304" s="6"/>
      <c r="UZI304" s="6"/>
      <c r="UZJ304" s="6"/>
      <c r="UZK304" s="6"/>
      <c r="UZL304" s="6"/>
      <c r="UZM304" s="6"/>
      <c r="UZN304" s="6"/>
      <c r="UZO304" s="6"/>
      <c r="UZP304" s="6"/>
      <c r="UZQ304" s="6"/>
      <c r="UZR304" s="6"/>
      <c r="UZS304" s="6"/>
      <c r="UZT304" s="6"/>
      <c r="UZU304" s="6"/>
      <c r="UZV304" s="6"/>
      <c r="UZW304" s="6"/>
      <c r="UZX304" s="6"/>
      <c r="UZY304" s="6"/>
      <c r="UZZ304" s="6"/>
      <c r="VAA304" s="6"/>
      <c r="VAB304" s="6"/>
      <c r="VAC304" s="6"/>
      <c r="VAD304" s="6"/>
      <c r="VAE304" s="6"/>
      <c r="VAF304" s="6"/>
      <c r="VAG304" s="6"/>
      <c r="VAH304" s="6"/>
      <c r="VAI304" s="6"/>
      <c r="VAJ304" s="6"/>
      <c r="VAK304" s="6"/>
      <c r="VAL304" s="6"/>
      <c r="VAM304" s="6"/>
      <c r="VAN304" s="6"/>
      <c r="VAO304" s="6"/>
      <c r="VAP304" s="6"/>
      <c r="VAQ304" s="6"/>
      <c r="VAR304" s="6"/>
      <c r="VAS304" s="6"/>
      <c r="VAT304" s="6"/>
      <c r="VAU304" s="6"/>
      <c r="VAV304" s="6"/>
      <c r="VAW304" s="6"/>
      <c r="VAX304" s="6"/>
      <c r="VAY304" s="6"/>
      <c r="VAZ304" s="6"/>
      <c r="VBA304" s="6"/>
      <c r="VBB304" s="6"/>
      <c r="VBC304" s="6"/>
      <c r="VBD304" s="6"/>
      <c r="VBE304" s="6"/>
      <c r="VBF304" s="6"/>
      <c r="VBG304" s="6"/>
      <c r="VBH304" s="6"/>
      <c r="VBI304" s="6"/>
      <c r="VBJ304" s="6"/>
      <c r="VBK304" s="6"/>
      <c r="VBL304" s="6"/>
      <c r="VBM304" s="6"/>
      <c r="VBN304" s="6"/>
      <c r="VBO304" s="6"/>
      <c r="VBP304" s="6"/>
      <c r="VBQ304" s="6"/>
      <c r="VBR304" s="6"/>
      <c r="VBS304" s="6"/>
      <c r="VBT304" s="6"/>
      <c r="VBU304" s="6"/>
      <c r="VBV304" s="6"/>
      <c r="VBW304" s="6"/>
      <c r="VBX304" s="6"/>
      <c r="VBY304" s="6"/>
      <c r="VBZ304" s="6"/>
      <c r="VCA304" s="6"/>
      <c r="VCB304" s="6"/>
      <c r="VCC304" s="6"/>
      <c r="VCD304" s="6"/>
      <c r="VCE304" s="6"/>
      <c r="VCF304" s="6"/>
      <c r="VCG304" s="6"/>
      <c r="VCH304" s="6"/>
      <c r="VCI304" s="6"/>
      <c r="VCJ304" s="6"/>
      <c r="VCK304" s="6"/>
      <c r="VCL304" s="6"/>
      <c r="VCM304" s="6"/>
      <c r="VCN304" s="6"/>
      <c r="VCO304" s="6"/>
      <c r="VCP304" s="6"/>
      <c r="VCQ304" s="6"/>
      <c r="VCR304" s="6"/>
      <c r="VCS304" s="6"/>
      <c r="VCT304" s="6"/>
      <c r="VCU304" s="6"/>
      <c r="VCV304" s="6"/>
      <c r="VCW304" s="6"/>
      <c r="VCX304" s="6"/>
      <c r="VCY304" s="6"/>
      <c r="VCZ304" s="6"/>
      <c r="VDA304" s="6"/>
      <c r="VDB304" s="6"/>
      <c r="VDC304" s="6"/>
      <c r="VDD304" s="6"/>
      <c r="VDE304" s="6"/>
      <c r="VDF304" s="6"/>
      <c r="VDG304" s="6"/>
      <c r="VDH304" s="6"/>
      <c r="VDI304" s="6"/>
      <c r="VDJ304" s="6"/>
      <c r="VDK304" s="6"/>
      <c r="VDL304" s="6"/>
      <c r="VDM304" s="6"/>
      <c r="VDN304" s="6"/>
      <c r="VDO304" s="6"/>
      <c r="VDP304" s="6"/>
      <c r="VDQ304" s="6"/>
      <c r="VDR304" s="6"/>
      <c r="VDS304" s="6"/>
      <c r="VDT304" s="6"/>
      <c r="VDU304" s="6"/>
      <c r="VDV304" s="6"/>
      <c r="VDW304" s="6"/>
      <c r="VDX304" s="6"/>
      <c r="VDY304" s="6"/>
      <c r="VDZ304" s="6"/>
      <c r="VEA304" s="6"/>
      <c r="VEB304" s="6"/>
      <c r="VEC304" s="6"/>
      <c r="VED304" s="6"/>
      <c r="VEE304" s="6"/>
      <c r="VEF304" s="6"/>
      <c r="VEG304" s="6"/>
      <c r="VEH304" s="6"/>
      <c r="VEI304" s="6"/>
      <c r="VEJ304" s="6"/>
      <c r="VEK304" s="6"/>
      <c r="VEL304" s="6"/>
      <c r="VEM304" s="6"/>
      <c r="VEN304" s="6"/>
      <c r="VEO304" s="6"/>
      <c r="VEP304" s="6"/>
      <c r="VEQ304" s="6"/>
      <c r="VER304" s="6"/>
      <c r="VES304" s="6"/>
      <c r="VET304" s="6"/>
      <c r="VEU304" s="6"/>
      <c r="VEV304" s="6"/>
      <c r="VEW304" s="6"/>
      <c r="VEX304" s="6"/>
      <c r="VEY304" s="6"/>
      <c r="VEZ304" s="6"/>
      <c r="VFA304" s="6"/>
      <c r="VFB304" s="6"/>
      <c r="VFC304" s="6"/>
      <c r="VFD304" s="6"/>
      <c r="VFE304" s="6"/>
      <c r="VFF304" s="6"/>
      <c r="VFG304" s="6"/>
      <c r="VFH304" s="6"/>
      <c r="VFI304" s="6"/>
      <c r="VFJ304" s="6"/>
      <c r="VFK304" s="6"/>
      <c r="VFL304" s="6"/>
      <c r="VFM304" s="6"/>
      <c r="VFN304" s="6"/>
      <c r="VFO304" s="6"/>
      <c r="VFP304" s="6"/>
      <c r="VFQ304" s="6"/>
      <c r="VFR304" s="6"/>
      <c r="VFS304" s="6"/>
      <c r="VFT304" s="6"/>
      <c r="VFU304" s="6"/>
      <c r="VFV304" s="6"/>
      <c r="VFW304" s="6"/>
      <c r="VFX304" s="6"/>
      <c r="VFY304" s="6"/>
      <c r="VFZ304" s="6"/>
      <c r="VGA304" s="6"/>
      <c r="VGB304" s="6"/>
      <c r="VGC304" s="6"/>
      <c r="VGD304" s="6"/>
      <c r="VGE304" s="6"/>
      <c r="VGF304" s="6"/>
      <c r="VGG304" s="6"/>
      <c r="VGH304" s="6"/>
      <c r="VGI304" s="6"/>
      <c r="VGJ304" s="6"/>
      <c r="VGK304" s="6"/>
      <c r="VGL304" s="6"/>
      <c r="VGM304" s="6"/>
      <c r="VGN304" s="6"/>
      <c r="VGO304" s="6"/>
      <c r="VGP304" s="6"/>
      <c r="VGQ304" s="6"/>
      <c r="VGR304" s="6"/>
      <c r="VGS304" s="6"/>
      <c r="VGT304" s="6"/>
      <c r="VGU304" s="6"/>
      <c r="VGV304" s="6"/>
      <c r="VGW304" s="6"/>
      <c r="VGX304" s="6"/>
      <c r="VGY304" s="6"/>
      <c r="VGZ304" s="6"/>
      <c r="VHA304" s="6"/>
      <c r="VHB304" s="6"/>
      <c r="VHC304" s="6"/>
      <c r="VHD304" s="6"/>
      <c r="VHE304" s="6"/>
      <c r="VHF304" s="6"/>
      <c r="VHG304" s="6"/>
      <c r="VHH304" s="6"/>
      <c r="VHI304" s="6"/>
      <c r="VHJ304" s="6"/>
      <c r="VHK304" s="6"/>
      <c r="VHL304" s="6"/>
      <c r="VHM304" s="6"/>
      <c r="VHN304" s="6"/>
      <c r="VHO304" s="6"/>
      <c r="VHP304" s="6"/>
      <c r="VHQ304" s="6"/>
      <c r="VHR304" s="6"/>
      <c r="VHS304" s="6"/>
      <c r="VHT304" s="6"/>
      <c r="VHU304" s="6"/>
      <c r="VHV304" s="6"/>
      <c r="VHW304" s="6"/>
      <c r="VHX304" s="6"/>
      <c r="VHY304" s="6"/>
      <c r="VHZ304" s="6"/>
      <c r="VIA304" s="6"/>
      <c r="VIB304" s="6"/>
      <c r="VIC304" s="6"/>
      <c r="VID304" s="6"/>
      <c r="VIE304" s="6"/>
      <c r="VIF304" s="6"/>
      <c r="VIG304" s="6"/>
      <c r="VIH304" s="6"/>
      <c r="VII304" s="6"/>
      <c r="VIJ304" s="6"/>
      <c r="VIK304" s="6"/>
      <c r="VIL304" s="6"/>
      <c r="VIM304" s="6"/>
      <c r="VIN304" s="6"/>
      <c r="VIO304" s="6"/>
      <c r="VIP304" s="6"/>
      <c r="VIQ304" s="6"/>
      <c r="VIR304" s="6"/>
      <c r="VIS304" s="6"/>
      <c r="VIT304" s="6"/>
      <c r="VIU304" s="6"/>
      <c r="VIV304" s="6"/>
      <c r="VIW304" s="6"/>
      <c r="VIX304" s="6"/>
      <c r="VIY304" s="6"/>
      <c r="VIZ304" s="6"/>
      <c r="VJA304" s="6"/>
      <c r="VJB304" s="6"/>
      <c r="VJC304" s="6"/>
      <c r="VJD304" s="6"/>
      <c r="VJE304" s="6"/>
      <c r="VJF304" s="6"/>
      <c r="VJG304" s="6"/>
      <c r="VJH304" s="6"/>
      <c r="VJI304" s="6"/>
      <c r="VJJ304" s="6"/>
      <c r="VJK304" s="6"/>
      <c r="VJL304" s="6"/>
      <c r="VJM304" s="6"/>
      <c r="VJN304" s="6"/>
      <c r="VJO304" s="6"/>
      <c r="VJP304" s="6"/>
      <c r="VJQ304" s="6"/>
      <c r="VJR304" s="6"/>
      <c r="VJS304" s="6"/>
      <c r="VJT304" s="6"/>
      <c r="VJU304" s="6"/>
      <c r="VJV304" s="6"/>
      <c r="VJW304" s="6"/>
      <c r="VJX304" s="6"/>
      <c r="VJY304" s="6"/>
      <c r="VJZ304" s="6"/>
      <c r="VKA304" s="6"/>
      <c r="VKB304" s="6"/>
      <c r="VKC304" s="6"/>
      <c r="VKD304" s="6"/>
      <c r="VKE304" s="6"/>
      <c r="VKF304" s="6"/>
      <c r="VKG304" s="6"/>
      <c r="VKH304" s="6"/>
      <c r="VKI304" s="6"/>
      <c r="VKJ304" s="6"/>
      <c r="VKK304" s="6"/>
      <c r="VKL304" s="6"/>
      <c r="VKM304" s="6"/>
      <c r="VKN304" s="6"/>
      <c r="VKO304" s="6"/>
      <c r="VKP304" s="6"/>
      <c r="VKQ304" s="6"/>
      <c r="VKR304" s="6"/>
      <c r="VKS304" s="6"/>
      <c r="VKT304" s="6"/>
      <c r="VKU304" s="6"/>
      <c r="VKV304" s="6"/>
      <c r="VKW304" s="6"/>
      <c r="VKX304" s="6"/>
      <c r="VKY304" s="6"/>
      <c r="VKZ304" s="6"/>
      <c r="VLA304" s="6"/>
      <c r="VLB304" s="6"/>
      <c r="VLC304" s="6"/>
      <c r="VLD304" s="6"/>
      <c r="VLE304" s="6"/>
      <c r="VLF304" s="6"/>
      <c r="VLG304" s="6"/>
      <c r="VLH304" s="6"/>
      <c r="VLI304" s="6"/>
      <c r="VLJ304" s="6"/>
      <c r="VLK304" s="6"/>
      <c r="VLL304" s="6"/>
      <c r="VLM304" s="6"/>
      <c r="VLN304" s="6"/>
      <c r="VLO304" s="6"/>
      <c r="VLP304" s="6"/>
      <c r="VLQ304" s="6"/>
      <c r="VLR304" s="6"/>
      <c r="VLS304" s="6"/>
      <c r="VLT304" s="6"/>
      <c r="VLU304" s="6"/>
      <c r="VLV304" s="6"/>
      <c r="VLW304" s="6"/>
      <c r="VLX304" s="6"/>
      <c r="VLY304" s="6"/>
      <c r="VLZ304" s="6"/>
      <c r="VMA304" s="6"/>
      <c r="VMB304" s="6"/>
      <c r="VMC304" s="6"/>
      <c r="VMD304" s="6"/>
      <c r="VME304" s="6"/>
      <c r="VMF304" s="6"/>
      <c r="VMG304" s="6"/>
      <c r="VMH304" s="6"/>
      <c r="VMI304" s="6"/>
      <c r="VMJ304" s="6"/>
      <c r="VMK304" s="6"/>
      <c r="VML304" s="6"/>
      <c r="VMM304" s="6"/>
      <c r="VMN304" s="6"/>
      <c r="VMO304" s="6"/>
      <c r="VMP304" s="6"/>
      <c r="VMQ304" s="6"/>
      <c r="VMR304" s="6"/>
      <c r="VMS304" s="6"/>
      <c r="VMT304" s="6"/>
      <c r="VMU304" s="6"/>
      <c r="VMV304" s="6"/>
      <c r="VMW304" s="6"/>
      <c r="VMX304" s="6"/>
      <c r="VMY304" s="6"/>
      <c r="VMZ304" s="6"/>
      <c r="VNA304" s="6"/>
      <c r="VNB304" s="6"/>
      <c r="VNC304" s="6"/>
      <c r="VND304" s="6"/>
      <c r="VNE304" s="6"/>
      <c r="VNF304" s="6"/>
      <c r="VNG304" s="6"/>
      <c r="VNH304" s="6"/>
      <c r="VNI304" s="6"/>
      <c r="VNJ304" s="6"/>
      <c r="VNK304" s="6"/>
      <c r="VNL304" s="6"/>
      <c r="VNM304" s="6"/>
      <c r="VNN304" s="6"/>
      <c r="VNO304" s="6"/>
      <c r="VNP304" s="6"/>
      <c r="VNQ304" s="6"/>
      <c r="VNR304" s="6"/>
      <c r="VNS304" s="6"/>
      <c r="VNT304" s="6"/>
      <c r="VNU304" s="6"/>
      <c r="VNV304" s="6"/>
      <c r="VNW304" s="6"/>
      <c r="VNX304" s="6"/>
      <c r="VNY304" s="6"/>
      <c r="VNZ304" s="6"/>
      <c r="VOA304" s="6"/>
      <c r="VOB304" s="6"/>
      <c r="VOC304" s="6"/>
      <c r="VOD304" s="6"/>
      <c r="VOE304" s="6"/>
      <c r="VOF304" s="6"/>
      <c r="VOG304" s="6"/>
      <c r="VOH304" s="6"/>
      <c r="VOI304" s="6"/>
      <c r="VOJ304" s="6"/>
      <c r="VOK304" s="6"/>
      <c r="VOL304" s="6"/>
      <c r="VOM304" s="6"/>
      <c r="VON304" s="6"/>
      <c r="VOO304" s="6"/>
      <c r="VOP304" s="6"/>
      <c r="VOQ304" s="6"/>
      <c r="VOR304" s="6"/>
      <c r="VOS304" s="6"/>
      <c r="VOT304" s="6"/>
      <c r="VOU304" s="6"/>
      <c r="VOV304" s="6"/>
      <c r="VOW304" s="6"/>
      <c r="VOX304" s="6"/>
      <c r="VOY304" s="6"/>
      <c r="VOZ304" s="6"/>
      <c r="VPA304" s="6"/>
      <c r="VPB304" s="6"/>
      <c r="VPC304" s="6"/>
      <c r="VPD304" s="6"/>
      <c r="VPE304" s="6"/>
      <c r="VPF304" s="6"/>
      <c r="VPG304" s="6"/>
      <c r="VPH304" s="6"/>
      <c r="VPI304" s="6"/>
      <c r="VPJ304" s="6"/>
      <c r="VPK304" s="6"/>
      <c r="VPL304" s="6"/>
      <c r="VPM304" s="6"/>
      <c r="VPN304" s="6"/>
      <c r="VPO304" s="6"/>
      <c r="VPP304" s="6"/>
      <c r="VPQ304" s="6"/>
      <c r="VPR304" s="6"/>
      <c r="VPS304" s="6"/>
      <c r="VPT304" s="6"/>
      <c r="VPU304" s="6"/>
      <c r="VPV304" s="6"/>
      <c r="VPW304" s="6"/>
      <c r="VPX304" s="6"/>
      <c r="VPY304" s="6"/>
      <c r="VPZ304" s="6"/>
      <c r="VQA304" s="6"/>
      <c r="VQB304" s="6"/>
      <c r="VQC304" s="6"/>
      <c r="VQD304" s="6"/>
      <c r="VQE304" s="6"/>
      <c r="VQF304" s="6"/>
      <c r="VQG304" s="6"/>
      <c r="VQH304" s="6"/>
      <c r="VQI304" s="6"/>
      <c r="VQJ304" s="6"/>
      <c r="VQK304" s="6"/>
      <c r="VQL304" s="6"/>
      <c r="VQM304" s="6"/>
      <c r="VQN304" s="6"/>
      <c r="VQO304" s="6"/>
      <c r="VQP304" s="6"/>
      <c r="VQQ304" s="6"/>
      <c r="VQR304" s="6"/>
      <c r="VQS304" s="6"/>
      <c r="VQT304" s="6"/>
      <c r="VQU304" s="6"/>
      <c r="VQV304" s="6"/>
      <c r="VQW304" s="6"/>
      <c r="VQX304" s="6"/>
      <c r="VQY304" s="6"/>
      <c r="VQZ304" s="6"/>
      <c r="VRA304" s="6"/>
      <c r="VRB304" s="6"/>
      <c r="VRC304" s="6"/>
      <c r="VRD304" s="6"/>
      <c r="VRE304" s="6"/>
      <c r="VRF304" s="6"/>
      <c r="VRG304" s="6"/>
      <c r="VRH304" s="6"/>
      <c r="VRI304" s="6"/>
      <c r="VRJ304" s="6"/>
      <c r="VRK304" s="6"/>
      <c r="VRL304" s="6"/>
      <c r="VRM304" s="6"/>
      <c r="VRN304" s="6"/>
      <c r="VRO304" s="6"/>
      <c r="VRP304" s="6"/>
      <c r="VRQ304" s="6"/>
      <c r="VRR304" s="6"/>
      <c r="VRS304" s="6"/>
      <c r="VRT304" s="6"/>
      <c r="VRU304" s="6"/>
      <c r="VRV304" s="6"/>
      <c r="VRW304" s="6"/>
      <c r="VRX304" s="6"/>
      <c r="VRY304" s="6"/>
      <c r="VRZ304" s="6"/>
      <c r="VSA304" s="6"/>
      <c r="VSB304" s="6"/>
      <c r="VSC304" s="6"/>
      <c r="VSD304" s="6"/>
      <c r="VSE304" s="6"/>
      <c r="VSF304" s="6"/>
      <c r="VSG304" s="6"/>
      <c r="VSH304" s="6"/>
      <c r="VSI304" s="6"/>
      <c r="VSJ304" s="6"/>
      <c r="VSK304" s="6"/>
      <c r="VSL304" s="6"/>
      <c r="VSM304" s="6"/>
      <c r="VSN304" s="6"/>
      <c r="VSO304" s="6"/>
      <c r="VSP304" s="6"/>
      <c r="VSQ304" s="6"/>
      <c r="VSR304" s="6"/>
      <c r="VSS304" s="6"/>
      <c r="VST304" s="6"/>
      <c r="VSU304" s="6"/>
      <c r="VSV304" s="6"/>
      <c r="VSW304" s="6"/>
      <c r="VSX304" s="6"/>
      <c r="VSY304" s="6"/>
      <c r="VSZ304" s="6"/>
      <c r="VTA304" s="6"/>
      <c r="VTB304" s="6"/>
      <c r="VTC304" s="6"/>
      <c r="VTD304" s="6"/>
      <c r="VTE304" s="6"/>
      <c r="VTF304" s="6"/>
      <c r="VTG304" s="6"/>
      <c r="VTH304" s="6"/>
      <c r="VTI304" s="6"/>
      <c r="VTJ304" s="6"/>
      <c r="VTK304" s="6"/>
      <c r="VTL304" s="6"/>
      <c r="VTM304" s="6"/>
      <c r="VTN304" s="6"/>
      <c r="VTO304" s="6"/>
      <c r="VTP304" s="6"/>
      <c r="VTQ304" s="6"/>
      <c r="VTR304" s="6"/>
      <c r="VTS304" s="6"/>
      <c r="VTT304" s="6"/>
      <c r="VTU304" s="6"/>
      <c r="VTV304" s="6"/>
      <c r="VTW304" s="6"/>
      <c r="VTX304" s="6"/>
      <c r="VTY304" s="6"/>
      <c r="VTZ304" s="6"/>
      <c r="VUA304" s="6"/>
      <c r="VUB304" s="6"/>
      <c r="VUC304" s="6"/>
      <c r="VUD304" s="6"/>
      <c r="VUE304" s="6"/>
      <c r="VUF304" s="6"/>
      <c r="VUG304" s="6"/>
      <c r="VUH304" s="6"/>
      <c r="VUI304" s="6"/>
      <c r="VUJ304" s="6"/>
      <c r="VUK304" s="6"/>
      <c r="VUL304" s="6"/>
      <c r="VUM304" s="6"/>
      <c r="VUN304" s="6"/>
      <c r="VUO304" s="6"/>
      <c r="VUP304" s="6"/>
      <c r="VUQ304" s="6"/>
      <c r="VUR304" s="6"/>
      <c r="VUS304" s="6"/>
      <c r="VUT304" s="6"/>
      <c r="VUU304" s="6"/>
      <c r="VUV304" s="6"/>
      <c r="VUW304" s="6"/>
      <c r="VUX304" s="6"/>
      <c r="VUY304" s="6"/>
      <c r="VUZ304" s="6"/>
      <c r="VVA304" s="6"/>
      <c r="VVB304" s="6"/>
      <c r="VVC304" s="6"/>
      <c r="VVD304" s="6"/>
      <c r="VVE304" s="6"/>
      <c r="VVF304" s="6"/>
      <c r="VVG304" s="6"/>
      <c r="VVH304" s="6"/>
      <c r="VVI304" s="6"/>
      <c r="VVJ304" s="6"/>
      <c r="VVK304" s="6"/>
      <c r="VVL304" s="6"/>
      <c r="VVM304" s="6"/>
      <c r="VVN304" s="6"/>
      <c r="VVO304" s="6"/>
      <c r="VVP304" s="6"/>
      <c r="VVQ304" s="6"/>
      <c r="VVR304" s="6"/>
      <c r="VVS304" s="6"/>
      <c r="VVT304" s="6"/>
      <c r="VVU304" s="6"/>
      <c r="VVV304" s="6"/>
      <c r="VVW304" s="6"/>
      <c r="VVX304" s="6"/>
      <c r="VVY304" s="6"/>
      <c r="VVZ304" s="6"/>
      <c r="VWA304" s="6"/>
      <c r="VWB304" s="6"/>
      <c r="VWC304" s="6"/>
      <c r="VWD304" s="6"/>
      <c r="VWE304" s="6"/>
      <c r="VWF304" s="6"/>
      <c r="VWG304" s="6"/>
      <c r="VWH304" s="6"/>
      <c r="VWI304" s="6"/>
      <c r="VWJ304" s="6"/>
      <c r="VWK304" s="6"/>
      <c r="VWL304" s="6"/>
      <c r="VWM304" s="6"/>
      <c r="VWN304" s="6"/>
      <c r="VWO304" s="6"/>
      <c r="VWP304" s="6"/>
      <c r="VWQ304" s="6"/>
      <c r="VWR304" s="6"/>
      <c r="VWS304" s="6"/>
      <c r="VWT304" s="6"/>
      <c r="VWU304" s="6"/>
      <c r="VWV304" s="6"/>
      <c r="VWW304" s="6"/>
      <c r="VWX304" s="6"/>
      <c r="VWY304" s="6"/>
      <c r="VWZ304" s="6"/>
      <c r="VXA304" s="6"/>
      <c r="VXB304" s="6"/>
      <c r="VXC304" s="6"/>
      <c r="VXD304" s="6"/>
      <c r="VXE304" s="6"/>
      <c r="VXF304" s="6"/>
      <c r="VXG304" s="6"/>
      <c r="VXH304" s="6"/>
      <c r="VXI304" s="6"/>
      <c r="VXJ304" s="6"/>
      <c r="VXK304" s="6"/>
      <c r="VXL304" s="6"/>
      <c r="VXM304" s="6"/>
      <c r="VXN304" s="6"/>
      <c r="VXO304" s="6"/>
      <c r="VXP304" s="6"/>
      <c r="VXQ304" s="6"/>
      <c r="VXR304" s="6"/>
      <c r="VXS304" s="6"/>
      <c r="VXT304" s="6"/>
      <c r="VXU304" s="6"/>
      <c r="VXV304" s="6"/>
      <c r="VXW304" s="6"/>
      <c r="VXX304" s="6"/>
      <c r="VXY304" s="6"/>
      <c r="VXZ304" s="6"/>
      <c r="VYA304" s="6"/>
      <c r="VYB304" s="6"/>
      <c r="VYC304" s="6"/>
      <c r="VYD304" s="6"/>
      <c r="VYE304" s="6"/>
      <c r="VYF304" s="6"/>
      <c r="VYG304" s="6"/>
      <c r="VYH304" s="6"/>
      <c r="VYI304" s="6"/>
      <c r="VYJ304" s="6"/>
      <c r="VYK304" s="6"/>
      <c r="VYL304" s="6"/>
      <c r="VYM304" s="6"/>
      <c r="VYN304" s="6"/>
      <c r="VYO304" s="6"/>
      <c r="VYP304" s="6"/>
      <c r="VYQ304" s="6"/>
      <c r="VYR304" s="6"/>
      <c r="VYS304" s="6"/>
      <c r="VYT304" s="6"/>
      <c r="VYU304" s="6"/>
      <c r="VYV304" s="6"/>
      <c r="VYW304" s="6"/>
      <c r="VYX304" s="6"/>
      <c r="VYY304" s="6"/>
      <c r="VYZ304" s="6"/>
      <c r="VZA304" s="6"/>
      <c r="VZB304" s="6"/>
      <c r="VZC304" s="6"/>
      <c r="VZD304" s="6"/>
      <c r="VZE304" s="6"/>
      <c r="VZF304" s="6"/>
      <c r="VZG304" s="6"/>
      <c r="VZH304" s="6"/>
      <c r="VZI304" s="6"/>
      <c r="VZJ304" s="6"/>
      <c r="VZK304" s="6"/>
      <c r="VZL304" s="6"/>
      <c r="VZM304" s="6"/>
      <c r="VZN304" s="6"/>
      <c r="VZO304" s="6"/>
      <c r="VZP304" s="6"/>
      <c r="VZQ304" s="6"/>
      <c r="VZR304" s="6"/>
      <c r="VZS304" s="6"/>
      <c r="VZT304" s="6"/>
      <c r="VZU304" s="6"/>
      <c r="VZV304" s="6"/>
      <c r="VZW304" s="6"/>
      <c r="VZX304" s="6"/>
      <c r="VZY304" s="6"/>
      <c r="VZZ304" s="6"/>
      <c r="WAA304" s="6"/>
      <c r="WAB304" s="6"/>
      <c r="WAC304" s="6"/>
      <c r="WAD304" s="6"/>
      <c r="WAE304" s="6"/>
      <c r="WAF304" s="6"/>
      <c r="WAG304" s="6"/>
      <c r="WAH304" s="6"/>
      <c r="WAI304" s="6"/>
      <c r="WAJ304" s="6"/>
      <c r="WAK304" s="6"/>
      <c r="WAL304" s="6"/>
      <c r="WAM304" s="6"/>
      <c r="WAN304" s="6"/>
      <c r="WAO304" s="6"/>
      <c r="WAP304" s="6"/>
      <c r="WAQ304" s="6"/>
      <c r="WAR304" s="6"/>
      <c r="WAS304" s="6"/>
      <c r="WAT304" s="6"/>
      <c r="WAU304" s="6"/>
      <c r="WAV304" s="6"/>
      <c r="WAW304" s="6"/>
      <c r="WAX304" s="6"/>
      <c r="WAY304" s="6"/>
      <c r="WAZ304" s="6"/>
      <c r="WBA304" s="6"/>
      <c r="WBB304" s="6"/>
      <c r="WBC304" s="6"/>
      <c r="WBD304" s="6"/>
      <c r="WBE304" s="6"/>
      <c r="WBF304" s="6"/>
      <c r="WBG304" s="6"/>
      <c r="WBH304" s="6"/>
      <c r="WBI304" s="6"/>
      <c r="WBJ304" s="6"/>
      <c r="WBK304" s="6"/>
      <c r="WBL304" s="6"/>
      <c r="WBM304" s="6"/>
      <c r="WBN304" s="6"/>
      <c r="WBO304" s="6"/>
      <c r="WBP304" s="6"/>
      <c r="WBQ304" s="6"/>
      <c r="WBR304" s="6"/>
      <c r="WBS304" s="6"/>
      <c r="WBT304" s="6"/>
      <c r="WBU304" s="6"/>
      <c r="WBV304" s="6"/>
      <c r="WBW304" s="6"/>
      <c r="WBX304" s="6"/>
      <c r="WBY304" s="6"/>
      <c r="WBZ304" s="6"/>
      <c r="WCA304" s="6"/>
      <c r="WCB304" s="6"/>
      <c r="WCC304" s="6"/>
      <c r="WCD304" s="6"/>
      <c r="WCE304" s="6"/>
      <c r="WCF304" s="6"/>
      <c r="WCG304" s="6"/>
      <c r="WCH304" s="6"/>
      <c r="WCI304" s="6"/>
      <c r="WCJ304" s="6"/>
      <c r="WCK304" s="6"/>
      <c r="WCL304" s="6"/>
      <c r="WCM304" s="6"/>
      <c r="WCN304" s="6"/>
      <c r="WCO304" s="6"/>
      <c r="WCP304" s="6"/>
      <c r="WCQ304" s="6"/>
      <c r="WCR304" s="6"/>
      <c r="WCS304" s="6"/>
      <c r="WCT304" s="6"/>
      <c r="WCU304" s="6"/>
      <c r="WCV304" s="6"/>
      <c r="WCW304" s="6"/>
      <c r="WCX304" s="6"/>
      <c r="WCY304" s="6"/>
      <c r="WCZ304" s="6"/>
      <c r="WDA304" s="6"/>
      <c r="WDB304" s="6"/>
      <c r="WDC304" s="6"/>
      <c r="WDD304" s="6"/>
      <c r="WDE304" s="6"/>
      <c r="WDF304" s="6"/>
      <c r="WDG304" s="6"/>
      <c r="WDH304" s="6"/>
      <c r="WDI304" s="6"/>
      <c r="WDJ304" s="6"/>
      <c r="WDK304" s="6"/>
      <c r="WDL304" s="6"/>
      <c r="WDM304" s="6"/>
      <c r="WDN304" s="6"/>
      <c r="WDO304" s="6"/>
      <c r="WDP304" s="6"/>
      <c r="WDQ304" s="6"/>
      <c r="WDR304" s="6"/>
      <c r="WDS304" s="6"/>
      <c r="WDT304" s="6"/>
      <c r="WDU304" s="6"/>
      <c r="WDV304" s="6"/>
      <c r="WDW304" s="6"/>
      <c r="WDX304" s="6"/>
      <c r="WDY304" s="6"/>
      <c r="WDZ304" s="6"/>
      <c r="WEA304" s="6"/>
      <c r="WEB304" s="6"/>
      <c r="WEC304" s="6"/>
      <c r="WED304" s="6"/>
      <c r="WEE304" s="6"/>
      <c r="WEF304" s="6"/>
      <c r="WEG304" s="6"/>
      <c r="WEH304" s="6"/>
      <c r="WEI304" s="6"/>
      <c r="WEJ304" s="6"/>
      <c r="WEK304" s="6"/>
      <c r="WEL304" s="6"/>
      <c r="WEM304" s="6"/>
      <c r="WEN304" s="6"/>
      <c r="WEO304" s="6"/>
      <c r="WEP304" s="6"/>
      <c r="WEQ304" s="6"/>
      <c r="WER304" s="6"/>
      <c r="WES304" s="6"/>
      <c r="WET304" s="6"/>
      <c r="WEU304" s="6"/>
      <c r="WEV304" s="6"/>
      <c r="WEW304" s="6"/>
      <c r="WEX304" s="6"/>
      <c r="WEY304" s="6"/>
      <c r="WEZ304" s="6"/>
      <c r="WFA304" s="6"/>
      <c r="WFB304" s="6"/>
      <c r="WFC304" s="6"/>
      <c r="WFD304" s="6"/>
      <c r="WFE304" s="6"/>
      <c r="WFF304" s="6"/>
      <c r="WFG304" s="6"/>
      <c r="WFH304" s="6"/>
      <c r="WFI304" s="6"/>
      <c r="WFJ304" s="6"/>
      <c r="WFK304" s="6"/>
      <c r="WFL304" s="6"/>
      <c r="WFM304" s="6"/>
      <c r="WFN304" s="6"/>
      <c r="WFO304" s="6"/>
      <c r="WFP304" s="6"/>
      <c r="WFQ304" s="6"/>
      <c r="WFR304" s="6"/>
      <c r="WFS304" s="6"/>
      <c r="WFT304" s="6"/>
      <c r="WFU304" s="6"/>
      <c r="WFV304" s="6"/>
      <c r="WFW304" s="6"/>
      <c r="WFX304" s="6"/>
      <c r="WFY304" s="6"/>
      <c r="WFZ304" s="6"/>
      <c r="WGA304" s="6"/>
      <c r="WGB304" s="6"/>
      <c r="WGC304" s="6"/>
      <c r="WGD304" s="6"/>
      <c r="WGE304" s="6"/>
      <c r="WGF304" s="6"/>
      <c r="WGG304" s="6"/>
      <c r="WGH304" s="6"/>
      <c r="WGI304" s="6"/>
      <c r="WGJ304" s="6"/>
      <c r="WGK304" s="6"/>
      <c r="WGL304" s="6"/>
      <c r="WGM304" s="6"/>
      <c r="WGN304" s="6"/>
      <c r="WGO304" s="6"/>
      <c r="WGP304" s="6"/>
      <c r="WGQ304" s="6"/>
      <c r="WGR304" s="6"/>
      <c r="WGS304" s="6"/>
      <c r="WGT304" s="6"/>
      <c r="WGU304" s="6"/>
      <c r="WGV304" s="6"/>
      <c r="WGW304" s="6"/>
      <c r="WGX304" s="6"/>
      <c r="WGY304" s="6"/>
      <c r="WGZ304" s="6"/>
      <c r="WHA304" s="6"/>
      <c r="WHB304" s="6"/>
      <c r="WHC304" s="6"/>
      <c r="WHD304" s="6"/>
      <c r="WHE304" s="6"/>
      <c r="WHF304" s="6"/>
      <c r="WHG304" s="6"/>
      <c r="WHH304" s="6"/>
      <c r="WHI304" s="6"/>
      <c r="WHJ304" s="6"/>
      <c r="WHK304" s="6"/>
      <c r="WHL304" s="6"/>
      <c r="WHM304" s="6"/>
      <c r="WHN304" s="6"/>
      <c r="WHO304" s="6"/>
      <c r="WHP304" s="6"/>
      <c r="WHQ304" s="6"/>
      <c r="WHR304" s="6"/>
      <c r="WHS304" s="6"/>
      <c r="WHT304" s="6"/>
      <c r="WHU304" s="6"/>
      <c r="WHV304" s="6"/>
      <c r="WHW304" s="6"/>
      <c r="WHX304" s="6"/>
      <c r="WHY304" s="6"/>
      <c r="WHZ304" s="6"/>
      <c r="WIA304" s="6"/>
      <c r="WIB304" s="6"/>
      <c r="WIC304" s="6"/>
      <c r="WID304" s="6"/>
      <c r="WIE304" s="6"/>
      <c r="WIF304" s="6"/>
      <c r="WIG304" s="6"/>
      <c r="WIH304" s="6"/>
      <c r="WII304" s="6"/>
      <c r="WIJ304" s="6"/>
      <c r="WIK304" s="6"/>
      <c r="WIL304" s="6"/>
      <c r="WIM304" s="6"/>
      <c r="WIN304" s="6"/>
      <c r="WIO304" s="6"/>
      <c r="WIP304" s="6"/>
      <c r="WIQ304" s="6"/>
      <c r="WIR304" s="6"/>
      <c r="WIS304" s="6"/>
      <c r="WIT304" s="6"/>
      <c r="WIU304" s="6"/>
      <c r="WIV304" s="6"/>
      <c r="WIW304" s="6"/>
      <c r="WIX304" s="6"/>
      <c r="WIY304" s="6"/>
      <c r="WIZ304" s="6"/>
      <c r="WJA304" s="6"/>
      <c r="WJB304" s="6"/>
      <c r="WJC304" s="6"/>
      <c r="WJD304" s="6"/>
      <c r="WJE304" s="6"/>
      <c r="WJF304" s="6"/>
      <c r="WJG304" s="6"/>
      <c r="WJH304" s="6"/>
      <c r="WJI304" s="6"/>
      <c r="WJJ304" s="6"/>
      <c r="WJK304" s="6"/>
      <c r="WJL304" s="6"/>
      <c r="WJM304" s="6"/>
      <c r="WJN304" s="6"/>
      <c r="WJO304" s="6"/>
      <c r="WJP304" s="6"/>
      <c r="WJQ304" s="6"/>
      <c r="WJR304" s="6"/>
      <c r="WJS304" s="6"/>
      <c r="WJT304" s="6"/>
      <c r="WJU304" s="6"/>
      <c r="WJV304" s="6"/>
      <c r="WJW304" s="6"/>
      <c r="WJX304" s="6"/>
      <c r="WJY304" s="6"/>
      <c r="WJZ304" s="6"/>
      <c r="WKA304" s="6"/>
      <c r="WKB304" s="6"/>
      <c r="WKC304" s="6"/>
      <c r="WKD304" s="6"/>
      <c r="WKE304" s="6"/>
      <c r="WKF304" s="6"/>
      <c r="WKG304" s="6"/>
      <c r="WKH304" s="6"/>
      <c r="WKI304" s="6"/>
      <c r="WKJ304" s="6"/>
      <c r="WKK304" s="6"/>
      <c r="WKL304" s="6"/>
      <c r="WKM304" s="6"/>
      <c r="WKN304" s="6"/>
      <c r="WKO304" s="6"/>
      <c r="WKP304" s="6"/>
      <c r="WKQ304" s="6"/>
      <c r="WKR304" s="6"/>
      <c r="WKS304" s="6"/>
      <c r="WKT304" s="6"/>
      <c r="WKU304" s="6"/>
      <c r="WKV304" s="6"/>
      <c r="WKW304" s="6"/>
      <c r="WKX304" s="6"/>
      <c r="WKY304" s="6"/>
      <c r="WKZ304" s="6"/>
      <c r="WLA304" s="6"/>
      <c r="WLB304" s="6"/>
      <c r="WLC304" s="6"/>
      <c r="WLD304" s="6"/>
      <c r="WLE304" s="6"/>
      <c r="WLF304" s="6"/>
      <c r="WLG304" s="6"/>
      <c r="WLH304" s="6"/>
      <c r="WLI304" s="6"/>
      <c r="WLJ304" s="6"/>
      <c r="WLK304" s="6"/>
      <c r="WLL304" s="6"/>
      <c r="WLM304" s="6"/>
      <c r="WLN304" s="6"/>
      <c r="WLO304" s="6"/>
      <c r="WLP304" s="6"/>
      <c r="WLQ304" s="6"/>
      <c r="WLR304" s="6"/>
      <c r="WLS304" s="6"/>
      <c r="WLT304" s="6"/>
      <c r="WLU304" s="6"/>
      <c r="WLV304" s="6"/>
      <c r="WLW304" s="6"/>
      <c r="WLX304" s="6"/>
      <c r="WLY304" s="6"/>
      <c r="WLZ304" s="6"/>
      <c r="WMA304" s="6"/>
      <c r="WMB304" s="6"/>
      <c r="WMC304" s="6"/>
      <c r="WMD304" s="6"/>
      <c r="WME304" s="6"/>
      <c r="WMF304" s="6"/>
      <c r="WMG304" s="6"/>
      <c r="WMH304" s="6"/>
      <c r="WMI304" s="6"/>
      <c r="WMJ304" s="6"/>
      <c r="WMK304" s="6"/>
      <c r="WML304" s="6"/>
      <c r="WMM304" s="6"/>
      <c r="WMN304" s="6"/>
      <c r="WMO304" s="6"/>
      <c r="WMP304" s="6"/>
      <c r="WMQ304" s="6"/>
      <c r="WMR304" s="6"/>
      <c r="WMS304" s="6"/>
      <c r="WMT304" s="6"/>
      <c r="WMU304" s="6"/>
      <c r="WMV304" s="6"/>
      <c r="WMW304" s="6"/>
      <c r="WMX304" s="6"/>
      <c r="WMY304" s="6"/>
      <c r="WMZ304" s="6"/>
      <c r="WNA304" s="6"/>
      <c r="WNB304" s="6"/>
      <c r="WNC304" s="6"/>
      <c r="WND304" s="6"/>
      <c r="WNE304" s="6"/>
      <c r="WNF304" s="6"/>
      <c r="WNG304" s="6"/>
      <c r="WNH304" s="6"/>
      <c r="WNI304" s="6"/>
      <c r="WNJ304" s="6"/>
      <c r="WNK304" s="6"/>
      <c r="WNL304" s="6"/>
      <c r="WNM304" s="6"/>
      <c r="WNN304" s="6"/>
      <c r="WNO304" s="6"/>
      <c r="WNP304" s="6"/>
      <c r="WNQ304" s="6"/>
      <c r="WNR304" s="6"/>
      <c r="WNS304" s="6"/>
      <c r="WNT304" s="6"/>
      <c r="WNU304" s="6"/>
      <c r="WNV304" s="6"/>
      <c r="WNW304" s="6"/>
      <c r="WNX304" s="6"/>
      <c r="WNY304" s="6"/>
      <c r="WNZ304" s="6"/>
      <c r="WOA304" s="6"/>
      <c r="WOB304" s="6"/>
      <c r="WOC304" s="6"/>
      <c r="WOD304" s="6"/>
      <c r="WOE304" s="6"/>
      <c r="WOF304" s="6"/>
      <c r="WOG304" s="6"/>
      <c r="WOH304" s="6"/>
      <c r="WOI304" s="6"/>
      <c r="WOJ304" s="6"/>
      <c r="WOK304" s="6"/>
      <c r="WOL304" s="6"/>
      <c r="WOM304" s="6"/>
      <c r="WON304" s="6"/>
      <c r="WOO304" s="6"/>
      <c r="WOP304" s="6"/>
      <c r="WOQ304" s="6"/>
      <c r="WOR304" s="6"/>
      <c r="WOS304" s="6"/>
      <c r="WOT304" s="6"/>
      <c r="WOU304" s="6"/>
      <c r="WOV304" s="6"/>
      <c r="WOW304" s="6"/>
      <c r="WOX304" s="6"/>
      <c r="WOY304" s="6"/>
      <c r="WOZ304" s="6"/>
      <c r="WPA304" s="6"/>
      <c r="WPB304" s="6"/>
      <c r="WPC304" s="6"/>
      <c r="WPD304" s="6"/>
      <c r="WPE304" s="6"/>
      <c r="WPF304" s="6"/>
      <c r="WPG304" s="6"/>
      <c r="WPH304" s="6"/>
      <c r="WPI304" s="6"/>
      <c r="WPJ304" s="6"/>
      <c r="WPK304" s="6"/>
      <c r="WPL304" s="6"/>
      <c r="WPM304" s="6"/>
      <c r="WPN304" s="6"/>
      <c r="WPO304" s="6"/>
      <c r="WPP304" s="6"/>
      <c r="WPQ304" s="6"/>
      <c r="WPR304" s="6"/>
      <c r="WPS304" s="6"/>
      <c r="WPT304" s="6"/>
      <c r="WPU304" s="6"/>
      <c r="WPV304" s="6"/>
      <c r="WPW304" s="6"/>
      <c r="WPX304" s="6"/>
      <c r="WPY304" s="6"/>
      <c r="WPZ304" s="6"/>
      <c r="WQA304" s="6"/>
      <c r="WQB304" s="6"/>
      <c r="WQC304" s="6"/>
      <c r="WQD304" s="6"/>
      <c r="WQE304" s="6"/>
      <c r="WQF304" s="6"/>
      <c r="WQG304" s="6"/>
      <c r="WQH304" s="6"/>
      <c r="WQI304" s="6"/>
      <c r="WQJ304" s="6"/>
      <c r="WQK304" s="6"/>
      <c r="WQL304" s="6"/>
      <c r="WQM304" s="6"/>
      <c r="WQN304" s="6"/>
      <c r="WQO304" s="6"/>
      <c r="WQP304" s="6"/>
      <c r="WQQ304" s="6"/>
      <c r="WQR304" s="6"/>
      <c r="WQS304" s="6"/>
      <c r="WQT304" s="6"/>
      <c r="WQU304" s="6"/>
      <c r="WQV304" s="6"/>
      <c r="WQW304" s="6"/>
      <c r="WQX304" s="6"/>
      <c r="WQY304" s="6"/>
      <c r="WQZ304" s="6"/>
      <c r="WRA304" s="6"/>
      <c r="WRB304" s="6"/>
      <c r="WRC304" s="6"/>
      <c r="WRD304" s="6"/>
      <c r="WRE304" s="6"/>
      <c r="WRF304" s="6"/>
      <c r="WRG304" s="6"/>
      <c r="WRH304" s="6"/>
      <c r="WRI304" s="6"/>
      <c r="WRJ304" s="6"/>
      <c r="WRK304" s="6"/>
      <c r="WRL304" s="6"/>
      <c r="WRM304" s="6"/>
      <c r="WRN304" s="6"/>
      <c r="WRO304" s="6"/>
      <c r="WRP304" s="6"/>
      <c r="WRQ304" s="6"/>
      <c r="WRR304" s="6"/>
      <c r="WRS304" s="6"/>
      <c r="WRT304" s="6"/>
      <c r="WRU304" s="6"/>
      <c r="WRV304" s="6"/>
      <c r="WRW304" s="6"/>
      <c r="WRX304" s="6"/>
      <c r="WRY304" s="6"/>
      <c r="WRZ304" s="6"/>
      <c r="WSA304" s="6"/>
      <c r="WSB304" s="6"/>
      <c r="WSC304" s="6"/>
      <c r="WSD304" s="6"/>
      <c r="WSE304" s="6"/>
      <c r="WSF304" s="6"/>
      <c r="WSG304" s="6"/>
      <c r="WSH304" s="6"/>
      <c r="WSI304" s="6"/>
      <c r="WSJ304" s="6"/>
      <c r="WSK304" s="6"/>
      <c r="WSL304" s="6"/>
      <c r="WSM304" s="6"/>
      <c r="WSN304" s="6"/>
      <c r="WSO304" s="6"/>
      <c r="WSP304" s="6"/>
      <c r="WSQ304" s="6"/>
      <c r="WSR304" s="6"/>
      <c r="WSS304" s="6"/>
      <c r="WST304" s="6"/>
      <c r="WSU304" s="6"/>
      <c r="WSV304" s="6"/>
      <c r="WSW304" s="6"/>
      <c r="WSX304" s="6"/>
      <c r="WSY304" s="6"/>
      <c r="WSZ304" s="6"/>
      <c r="WTA304" s="6"/>
      <c r="WTB304" s="6"/>
      <c r="WTC304" s="6"/>
      <c r="WTD304" s="6"/>
      <c r="WTE304" s="6"/>
      <c r="WTF304" s="6"/>
      <c r="WTG304" s="6"/>
      <c r="WTH304" s="6"/>
      <c r="WTI304" s="6"/>
      <c r="WTJ304" s="6"/>
      <c r="WTK304" s="6"/>
      <c r="WTL304" s="6"/>
      <c r="WTM304" s="6"/>
      <c r="WTN304" s="6"/>
      <c r="WTO304" s="6"/>
      <c r="WTP304" s="6"/>
      <c r="WTQ304" s="6"/>
      <c r="WTR304" s="6"/>
      <c r="WTS304" s="6"/>
      <c r="WTT304" s="6"/>
      <c r="WTU304" s="6"/>
      <c r="WTV304" s="6"/>
      <c r="WTW304" s="6"/>
      <c r="WTX304" s="6"/>
      <c r="WTY304" s="6"/>
      <c r="WTZ304" s="6"/>
      <c r="WUA304" s="6"/>
      <c r="WUB304" s="6"/>
      <c r="WUC304" s="6"/>
      <c r="WUD304" s="6"/>
      <c r="WUE304" s="6"/>
      <c r="WUF304" s="6"/>
      <c r="WUG304" s="6"/>
      <c r="WUH304" s="6"/>
      <c r="WUI304" s="6"/>
      <c r="WUJ304" s="6"/>
      <c r="WUK304" s="6"/>
      <c r="WUL304" s="6"/>
      <c r="WUM304" s="6"/>
      <c r="WUN304" s="6"/>
      <c r="WUO304" s="6"/>
      <c r="WUP304" s="6"/>
      <c r="WUQ304" s="6"/>
      <c r="WUR304" s="6"/>
      <c r="WUS304" s="6"/>
      <c r="WUT304" s="6"/>
      <c r="WUU304" s="6"/>
      <c r="WUV304" s="6"/>
      <c r="WUW304" s="6"/>
      <c r="WUX304" s="6"/>
      <c r="WUY304" s="6"/>
      <c r="WUZ304" s="6"/>
      <c r="WVA304" s="6"/>
      <c r="WVB304" s="6"/>
      <c r="WVC304" s="6"/>
      <c r="WVD304" s="6"/>
      <c r="WVE304" s="6"/>
      <c r="WVF304" s="6"/>
      <c r="WVG304" s="6"/>
      <c r="WVH304" s="6"/>
      <c r="WVI304" s="6"/>
      <c r="WVJ304" s="6"/>
      <c r="WVK304" s="6"/>
      <c r="WVL304" s="6"/>
      <c r="WVM304" s="6"/>
      <c r="WVN304" s="6"/>
      <c r="WVO304" s="6"/>
      <c r="WVP304" s="6"/>
      <c r="WVQ304" s="6"/>
      <c r="WVR304" s="6"/>
      <c r="WVS304" s="6"/>
      <c r="WVT304" s="6"/>
      <c r="WVU304" s="6"/>
      <c r="WVV304" s="6"/>
      <c r="WVW304" s="6"/>
      <c r="WVX304" s="6"/>
      <c r="WVY304" s="6"/>
      <c r="WVZ304" s="6"/>
      <c r="WWA304" s="6"/>
      <c r="WWB304" s="6"/>
      <c r="WWC304" s="6"/>
      <c r="WWD304" s="6"/>
      <c r="WWE304" s="6"/>
      <c r="WWF304" s="6"/>
      <c r="WWG304" s="6"/>
      <c r="WWH304" s="6"/>
      <c r="WWI304" s="6"/>
      <c r="WWJ304" s="6"/>
      <c r="WWK304" s="6"/>
      <c r="WWL304" s="6"/>
      <c r="WWM304" s="6"/>
      <c r="WWN304" s="6"/>
      <c r="WWO304" s="6"/>
      <c r="WWP304" s="6"/>
      <c r="WWQ304" s="6"/>
      <c r="WWR304" s="6"/>
      <c r="WWS304" s="6"/>
      <c r="WWT304" s="6"/>
      <c r="WWU304" s="6"/>
      <c r="WWV304" s="6"/>
      <c r="WWW304" s="6"/>
      <c r="WWX304" s="6"/>
      <c r="WWY304" s="6"/>
      <c r="WWZ304" s="6"/>
      <c r="WXA304" s="6"/>
      <c r="WXB304" s="6"/>
      <c r="WXC304" s="6"/>
      <c r="WXD304" s="6"/>
      <c r="WXE304" s="6"/>
      <c r="WXF304" s="6"/>
      <c r="WXG304" s="6"/>
      <c r="WXH304" s="6"/>
      <c r="WXI304" s="6"/>
      <c r="WXJ304" s="6"/>
      <c r="WXK304" s="6"/>
      <c r="WXL304" s="6"/>
      <c r="WXM304" s="6"/>
      <c r="WXN304" s="6"/>
      <c r="WXO304" s="6"/>
      <c r="WXP304" s="6"/>
      <c r="WXQ304" s="6"/>
      <c r="WXR304" s="6"/>
      <c r="WXS304" s="6"/>
      <c r="WXT304" s="6"/>
      <c r="WXU304" s="6"/>
      <c r="WXV304" s="6"/>
      <c r="WXW304" s="6"/>
      <c r="WXX304" s="6"/>
      <c r="WXY304" s="6"/>
      <c r="WXZ304" s="6"/>
      <c r="WYA304" s="6"/>
      <c r="WYB304" s="6"/>
      <c r="WYC304" s="6"/>
      <c r="WYD304" s="6"/>
      <c r="WYE304" s="6"/>
      <c r="WYF304" s="6"/>
      <c r="WYG304" s="6"/>
      <c r="WYH304" s="6"/>
      <c r="WYI304" s="6"/>
      <c r="WYJ304" s="6"/>
      <c r="WYK304" s="6"/>
      <c r="WYL304" s="6"/>
      <c r="WYM304" s="6"/>
      <c r="WYN304" s="6"/>
      <c r="WYO304" s="6"/>
      <c r="WYP304" s="6"/>
      <c r="WYQ304" s="6"/>
      <c r="WYR304" s="6"/>
      <c r="WYS304" s="6"/>
      <c r="WYT304" s="6"/>
      <c r="WYU304" s="6"/>
      <c r="WYV304" s="6"/>
      <c r="WYW304" s="6"/>
      <c r="WYX304" s="6"/>
      <c r="WYY304" s="6"/>
      <c r="WYZ304" s="6"/>
      <c r="WZA304" s="6"/>
      <c r="WZB304" s="6"/>
      <c r="WZC304" s="6"/>
      <c r="WZD304" s="6"/>
      <c r="WZE304" s="6"/>
      <c r="WZF304" s="6"/>
      <c r="WZG304" s="6"/>
      <c r="WZH304" s="6"/>
      <c r="WZI304" s="6"/>
      <c r="WZJ304" s="6"/>
      <c r="WZK304" s="6"/>
      <c r="WZL304" s="6"/>
      <c r="WZM304" s="6"/>
      <c r="WZN304" s="6"/>
      <c r="WZO304" s="6"/>
      <c r="WZP304" s="6"/>
      <c r="WZQ304" s="6"/>
      <c r="WZR304" s="6"/>
      <c r="WZS304" s="6"/>
      <c r="WZT304" s="6"/>
      <c r="WZU304" s="6"/>
      <c r="WZV304" s="6"/>
      <c r="WZW304" s="6"/>
      <c r="WZX304" s="6"/>
      <c r="WZY304" s="6"/>
      <c r="WZZ304" s="6"/>
      <c r="XAA304" s="6"/>
      <c r="XAB304" s="6"/>
      <c r="XAC304" s="6"/>
      <c r="XAD304" s="6"/>
      <c r="XAE304" s="6"/>
      <c r="XAF304" s="6"/>
      <c r="XAG304" s="6"/>
      <c r="XAH304" s="6"/>
      <c r="XAI304" s="6"/>
      <c r="XAJ304" s="6"/>
      <c r="XAK304" s="6"/>
      <c r="XAL304" s="6"/>
      <c r="XAM304" s="6"/>
      <c r="XAN304" s="6"/>
      <c r="XAO304" s="6"/>
      <c r="XAP304" s="6"/>
      <c r="XAQ304" s="6"/>
      <c r="XAR304" s="6"/>
      <c r="XAS304" s="6"/>
      <c r="XAT304" s="6"/>
      <c r="XAU304" s="6"/>
      <c r="XAV304" s="6"/>
      <c r="XAW304" s="6"/>
      <c r="XAX304" s="6"/>
      <c r="XAY304" s="6"/>
      <c r="XAZ304" s="6"/>
      <c r="XBA304" s="6"/>
      <c r="XBB304" s="6"/>
      <c r="XBC304" s="6"/>
      <c r="XBD304" s="6"/>
      <c r="XBE304" s="6"/>
      <c r="XBF304" s="6"/>
      <c r="XBG304" s="6"/>
      <c r="XBH304" s="6"/>
      <c r="XBI304" s="6"/>
      <c r="XBJ304" s="6"/>
      <c r="XBK304" s="6"/>
      <c r="XBL304" s="6"/>
      <c r="XBM304" s="6"/>
      <c r="XBN304" s="6"/>
      <c r="XBO304" s="6"/>
      <c r="XBP304" s="6"/>
      <c r="XBQ304" s="6"/>
      <c r="XBR304" s="6"/>
      <c r="XBS304" s="6"/>
      <c r="XBT304" s="6"/>
      <c r="XBU304" s="6"/>
      <c r="XBV304" s="6"/>
      <c r="XBW304" s="6"/>
      <c r="XBX304" s="6"/>
      <c r="XBY304" s="6"/>
      <c r="XBZ304" s="6"/>
      <c r="XCA304" s="6"/>
      <c r="XCB304" s="6"/>
      <c r="XCC304" s="6"/>
      <c r="XCD304" s="6"/>
      <c r="XCE304" s="6"/>
      <c r="XCF304" s="6"/>
      <c r="XCG304" s="6"/>
      <c r="XCH304" s="6"/>
      <c r="XCI304" s="6"/>
      <c r="XCJ304" s="6"/>
      <c r="XCK304" s="6"/>
      <c r="XCL304" s="6"/>
      <c r="XCM304" s="6"/>
      <c r="XCN304" s="6"/>
      <c r="XCO304" s="6"/>
      <c r="XCP304" s="6"/>
      <c r="XCQ304" s="6"/>
      <c r="XCR304" s="6"/>
      <c r="XCS304" s="6"/>
      <c r="XCT304" s="6"/>
      <c r="XCU304" s="6"/>
      <c r="XCV304" s="6"/>
      <c r="XCW304" s="6"/>
      <c r="XCX304" s="6"/>
      <c r="XCY304" s="6"/>
      <c r="XCZ304" s="6"/>
      <c r="XDA304" s="6"/>
      <c r="XDB304" s="6"/>
      <c r="XDC304" s="6"/>
      <c r="XDD304" s="6"/>
      <c r="XDE304" s="6"/>
      <c r="XDF304" s="6"/>
      <c r="XDG304" s="6"/>
      <c r="XDH304" s="6"/>
      <c r="XDI304" s="6"/>
      <c r="XDJ304" s="6"/>
      <c r="XDK304" s="6"/>
      <c r="XDL304" s="6"/>
      <c r="XDM304" s="6"/>
      <c r="XDN304" s="6"/>
      <c r="XDO304" s="6"/>
      <c r="XDP304" s="6"/>
    </row>
    <row r="305" spans="1:84">
      <c r="A305" s="90">
        <f>SUBTOTAL(103,$B$2:$B305)</f>
        <v>304</v>
      </c>
      <c r="B305" s="44" t="s">
        <v>697</v>
      </c>
      <c r="C305" s="201" t="s">
        <v>645</v>
      </c>
      <c r="D305" s="200" t="s">
        <v>9</v>
      </c>
      <c r="E305" s="188" t="s">
        <v>344</v>
      </c>
      <c r="F305" s="222" t="s">
        <v>145</v>
      </c>
      <c r="G305" s="219" t="str">
        <f>""</f>
        <v/>
      </c>
      <c r="H305" s="12" t="s">
        <v>2173</v>
      </c>
      <c r="I305" s="10"/>
      <c r="J305" s="8" t="s">
        <v>924</v>
      </c>
      <c r="K305" s="10"/>
      <c r="L305" s="10" t="s">
        <v>922</v>
      </c>
      <c r="M305" s="67"/>
      <c r="N305" s="67"/>
      <c r="O305" s="59"/>
      <c r="P305" s="83"/>
      <c r="Q305" s="121" t="str">
        <f>""</f>
        <v/>
      </c>
      <c r="R305" s="60"/>
      <c r="S305" s="66" t="s">
        <v>631</v>
      </c>
      <c r="T305" s="147" t="str">
        <f>IF(MAX((AA305,AD305,AG305,AJ305,AM305,AP305))=AA305,"CDU",IF(MAX(AA305,AD305,AG305,AJ305,AM305,AP305)=AD305,"SPD",IF(MAX(AA305,AD305,AG305,AJ305,AM305,AP305)=AG305,"AfD",IF(MAX(AA305,AD305,AG305,AJ305,AM305,AP305)=AJ305,"Linke",IF(MAX(AA305,AD305,AG305,AJ305,AM305,AP305)=AM305,"Grüne","FDP")))))</f>
        <v>CDU</v>
      </c>
      <c r="U305" s="148" t="str">
        <f>IF(LARGE((AA305,AD305,AG305,AJ305,AM305,AP305),2)=AA305,"CDU",IF(LARGE((AA305,AD305,AG305,AJ305,AM305,AP305),2)=AD305,"SPD",IF(LARGE((AA305,AD305,AG305,AJ305,AM305,AP305),2)=AG305,"AfD",IF(LARGE((AA305,AD305,AG305,AJ305,AM305,AP305),2)=AJ305,"Linke",IF(LARGE((AA305,AD305,AG305,AJ305,AM305,AP305),2)=AM305,"Grüne","FDP")))))</f>
        <v>SPD</v>
      </c>
      <c r="V305" s="148" t="str">
        <f>IF(LARGE((AA305,AD305,AG305,AJ305,AM305,AP305),3)=AA305,"CDU",IF(LARGE((AA305,AD305,AG305,AJ305,AM305,AP305),3)=AD305,"SPD",IF(LARGE((AA305,AD305,AG305,AJ305,AM305,AP305),3)=AG305,"AfD",IF(LARGE((AA305,AD305,AG305,AJ305,AM305,AP305),3)=AJ305,"Linke",IF(LARGE((AA305,AD305,AG305,AJ305,AM305,AP305),3)=AM305,"Grüne","FDP")))))</f>
        <v>Grüne</v>
      </c>
      <c r="W305" s="148" t="str">
        <f>IF(LARGE((AA305,AD305,AG305,AJ305,AM305,AP305),4)=AA305,"CDU",IF(LARGE((AA305,AD305,AG305,AJ305,AM305,AP305),4)=AD305,"SPD",IF(LARGE((AA305,AD305,AG305,AJ305,AM305,AP305),4)=AG305,"AfD",IF(LARGE((AA305,AD305,AG305,AJ305,AM305,AP305),4)=AJ305,"Linke",IF(LARGE((AA305,AD305,AG305,AJ305,AM305,AP305),4)=AM305,"Grüne","FDP")))))</f>
        <v>FDP</v>
      </c>
      <c r="X305" s="148">
        <f>(LARGE((AA305,AD305,AG305,AJ305,AM305,AP305),1))-(LARGE((AA305,AD305,AG305,AJ305,AM305,AP305),2))</f>
        <v>2.8358914884380859E-2</v>
      </c>
      <c r="Y305" s="148">
        <f>(LARGE((AA305,AD305,AG305,AJ305,AM305,AP305),1))-(LARGE((AA305,AD305,AG305,AJ305,AM305,AP305),3))</f>
        <v>0.18443985149958209</v>
      </c>
      <c r="Z305" s="234">
        <f>(LARGE((AA305,AD305,AG305,AJ305,AM305,AP305),1))-(LARGE((AA305,AD305,AG305,AJ305,AM305,AP305),4))</f>
        <v>0.26597254167665524</v>
      </c>
      <c r="AA305" s="236">
        <v>0.33979513162242536</v>
      </c>
      <c r="AB305" s="93">
        <v>0.27520513550591463</v>
      </c>
      <c r="AC305" s="95">
        <f>IF(Tabelle1[[#This Row],[CDU ES 2021]]="","",Tabelle1[[#This Row],[CDU ES 2021]]/Tabelle1[[#This Row],[CDU ZS 2021]])</f>
        <v>1.2346976410806207</v>
      </c>
      <c r="AD305" s="97">
        <v>0.3114362167380445</v>
      </c>
      <c r="AE305" s="106">
        <v>0.32714906944839905</v>
      </c>
      <c r="AF305" s="96">
        <f>IF(Tabelle1[[#This Row],[SPD ES 2021]]="","",Tabelle1[[#This Row],[SPD ES 2021]]/Tabelle1[[#This Row],[SPD ZS 2021]])</f>
        <v>0.95197035792628804</v>
      </c>
      <c r="AG305" s="99">
        <v>5.6918681119325139E-2</v>
      </c>
      <c r="AH305" s="107">
        <v>5.9877565811611834E-2</v>
      </c>
      <c r="AI305" s="98">
        <f>IF(Tabelle1[[#This Row],[AfD ES 2021]]="","",Tabelle1[[#This Row],[AfD ES 2021]]/Tabelle1[[#This Row],[AfD ZS 2021]])</f>
        <v>0.9505844191863777</v>
      </c>
      <c r="AJ305" s="100">
        <v>2.9875018627342997E-2</v>
      </c>
      <c r="AK305" s="108">
        <v>3.056324903579841E-2</v>
      </c>
      <c r="AL305" s="101">
        <f>IF(Tabelle1[[#This Row],[Linke ES 2021]]="","",Tabelle1[[#This Row],[Linke ES 2021]]/Tabelle1[[#This Row],[Linke ZS 2021]])</f>
        <v>0.97748176551356514</v>
      </c>
      <c r="AM305" s="103">
        <v>0.15535528012284328</v>
      </c>
      <c r="AN305" s="109">
        <v>0.15528175394093133</v>
      </c>
      <c r="AO305" s="102">
        <f>IF(Tabelle1[[#This Row],[Grüne ES 2021]]="","",Tabelle1[[#This Row],[Grüne ES 2021]]/Tabelle1[[#This Row],[Grüne ZS 2021]])</f>
        <v>1.0004735017479254</v>
      </c>
      <c r="AP305" s="104">
        <v>7.3822589945770137E-2</v>
      </c>
      <c r="AQ305" s="105">
        <v>0.10426966582973106</v>
      </c>
      <c r="AR305" s="215">
        <f>IF(Tabelle1[[#This Row],[FDP ES 2021]]="","",Tabelle1[[#This Row],[FDP ES 2021]]/Tabelle1[[#This Row],[FDP ZS 2021]])</f>
        <v>0.70799680193010306</v>
      </c>
      <c r="AS305" s="216">
        <v>234.6</v>
      </c>
      <c r="AT305" s="191">
        <v>32470</v>
      </c>
      <c r="AU305" s="191">
        <v>22402</v>
      </c>
      <c r="AV305" s="191">
        <v>4.5</v>
      </c>
      <c r="AW305" s="191">
        <v>610.79999999999995</v>
      </c>
      <c r="AX305" s="191">
        <v>7.9</v>
      </c>
      <c r="AY305" s="192">
        <v>10.4</v>
      </c>
      <c r="AZ305" s="114" t="s">
        <v>1864</v>
      </c>
      <c r="BA305" s="6"/>
      <c r="BB305" s="6"/>
      <c r="BC305" s="6"/>
      <c r="BD305" s="6"/>
      <c r="BE305" s="6"/>
      <c r="BF305" s="6"/>
      <c r="BG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</row>
    <row r="306" spans="1:84">
      <c r="A306" s="90">
        <f>SUBTOTAL(103,$B$2:$B306)</f>
        <v>305</v>
      </c>
      <c r="B306" s="45" t="s">
        <v>932</v>
      </c>
      <c r="C306" s="203" t="s">
        <v>1103</v>
      </c>
      <c r="D306" s="199" t="s">
        <v>9</v>
      </c>
      <c r="E306" s="195" t="s">
        <v>344</v>
      </c>
      <c r="F306" s="222" t="s">
        <v>145</v>
      </c>
      <c r="G306" s="219" t="str">
        <f>""</f>
        <v/>
      </c>
      <c r="H306" s="16" t="s">
        <v>2173</v>
      </c>
      <c r="I306" s="16" t="s">
        <v>2174</v>
      </c>
      <c r="J306" s="8" t="s">
        <v>927</v>
      </c>
      <c r="K306" s="11"/>
      <c r="L306" s="11" t="s">
        <v>921</v>
      </c>
      <c r="M306" s="53"/>
      <c r="N306" s="53"/>
      <c r="O306" s="9"/>
      <c r="P306" s="54"/>
      <c r="Q306" s="121" t="str">
        <f>""</f>
        <v/>
      </c>
      <c r="R306" s="58" t="s">
        <v>631</v>
      </c>
      <c r="S306" s="57"/>
      <c r="T306" s="147" t="str">
        <f>IF(MAX((AA306,AD306,AG306,AJ306,AM306,AP306))=AA306,"CDU",IF(MAX(AA306,AD306,AG306,AJ306,AM306,AP306)=AD306,"SPD",IF(MAX(AA306,AD306,AG306,AJ306,AM306,AP306)=AG306,"AfD",IF(MAX(AA306,AD306,AG306,AJ306,AM306,AP306)=AJ306,"Linke",IF(MAX(AA306,AD306,AG306,AJ306,AM306,AP306)=AM306,"Grüne","FDP")))))</f>
        <v>CDU</v>
      </c>
      <c r="U306" s="148" t="str">
        <f>IF(LARGE((AA306,AD306,AG306,AJ306,AM306,AP306),2)=AA306,"CDU",IF(LARGE((AA306,AD306,AG306,AJ306,AM306,AP306),2)=AD306,"SPD",IF(LARGE((AA306,AD306,AG306,AJ306,AM306,AP306),2)=AG306,"AfD",IF(LARGE((AA306,AD306,AG306,AJ306,AM306,AP306),2)=AJ306,"Linke",IF(LARGE((AA306,AD306,AG306,AJ306,AM306,AP306),2)=AM306,"Grüne","FDP")))))</f>
        <v>SPD</v>
      </c>
      <c r="V306" s="148" t="str">
        <f>IF(LARGE((AA306,AD306,AG306,AJ306,AM306,AP306),3)=AA306,"CDU",IF(LARGE((AA306,AD306,AG306,AJ306,AM306,AP306),3)=AD306,"SPD",IF(LARGE((AA306,AD306,AG306,AJ306,AM306,AP306),3)=AG306,"AfD",IF(LARGE((AA306,AD306,AG306,AJ306,AM306,AP306),3)=AJ306,"Linke",IF(LARGE((AA306,AD306,AG306,AJ306,AM306,AP306),3)=AM306,"Grüne","FDP")))))</f>
        <v>Grüne</v>
      </c>
      <c r="W306" s="148" t="str">
        <f>IF(LARGE((AA306,AD306,AG306,AJ306,AM306,AP306),4)=AA306,"CDU",IF(LARGE((AA306,AD306,AG306,AJ306,AM306,AP306),4)=AD306,"SPD",IF(LARGE((AA306,AD306,AG306,AJ306,AM306,AP306),4)=AG306,"AfD",IF(LARGE((AA306,AD306,AG306,AJ306,AM306,AP306),4)=AJ306,"Linke",IF(LARGE((AA306,AD306,AG306,AJ306,AM306,AP306),4)=AM306,"Grüne","FDP")))))</f>
        <v>FDP</v>
      </c>
      <c r="X306" s="148">
        <f>(LARGE((AA306,AD306,AG306,AJ306,AM306,AP306),1))-(LARGE((AA306,AD306,AG306,AJ306,AM306,AP306),2))</f>
        <v>2.8358914884380859E-2</v>
      </c>
      <c r="Y306" s="148">
        <f>(LARGE((AA306,AD306,AG306,AJ306,AM306,AP306),1))-(LARGE((AA306,AD306,AG306,AJ306,AM306,AP306),3))</f>
        <v>0.18443985149958209</v>
      </c>
      <c r="Z306" s="234">
        <f>(LARGE((AA306,AD306,AG306,AJ306,AM306,AP306),1))-(LARGE((AA306,AD306,AG306,AJ306,AM306,AP306),4))</f>
        <v>0.26597254167665524</v>
      </c>
      <c r="AA306" s="236">
        <v>0.33979513162242536</v>
      </c>
      <c r="AB306" s="93">
        <v>0.27520513550591463</v>
      </c>
      <c r="AC306" s="95">
        <f>IF(Tabelle1[[#This Row],[CDU ES 2021]]="","",Tabelle1[[#This Row],[CDU ES 2021]]/Tabelle1[[#This Row],[CDU ZS 2021]])</f>
        <v>1.2346976410806207</v>
      </c>
      <c r="AD306" s="97">
        <v>0.3114362167380445</v>
      </c>
      <c r="AE306" s="106">
        <v>0.32714906944839905</v>
      </c>
      <c r="AF306" s="96">
        <f>IF(Tabelle1[[#This Row],[SPD ES 2021]]="","",Tabelle1[[#This Row],[SPD ES 2021]]/Tabelle1[[#This Row],[SPD ZS 2021]])</f>
        <v>0.95197035792628804</v>
      </c>
      <c r="AG306" s="99">
        <v>5.6918681119325139E-2</v>
      </c>
      <c r="AH306" s="107">
        <v>5.9877565811611834E-2</v>
      </c>
      <c r="AI306" s="98">
        <f>IF(Tabelle1[[#This Row],[AfD ES 2021]]="","",Tabelle1[[#This Row],[AfD ES 2021]]/Tabelle1[[#This Row],[AfD ZS 2021]])</f>
        <v>0.9505844191863777</v>
      </c>
      <c r="AJ306" s="100">
        <v>2.9875018627342997E-2</v>
      </c>
      <c r="AK306" s="108">
        <v>3.056324903579841E-2</v>
      </c>
      <c r="AL306" s="101">
        <f>IF(Tabelle1[[#This Row],[Linke ES 2021]]="","",Tabelle1[[#This Row],[Linke ES 2021]]/Tabelle1[[#This Row],[Linke ZS 2021]])</f>
        <v>0.97748176551356514</v>
      </c>
      <c r="AM306" s="103">
        <v>0.15535528012284328</v>
      </c>
      <c r="AN306" s="109">
        <v>0.15528175394093133</v>
      </c>
      <c r="AO306" s="102">
        <f>IF(Tabelle1[[#This Row],[Grüne ES 2021]]="","",Tabelle1[[#This Row],[Grüne ES 2021]]/Tabelle1[[#This Row],[Grüne ZS 2021]])</f>
        <v>1.0004735017479254</v>
      </c>
      <c r="AP306" s="104">
        <v>7.3822589945770137E-2</v>
      </c>
      <c r="AQ306" s="105">
        <v>0.10426966582973106</v>
      </c>
      <c r="AR306" s="215">
        <f>IF(Tabelle1[[#This Row],[FDP ES 2021]]="","",Tabelle1[[#This Row],[FDP ES 2021]]/Tabelle1[[#This Row],[FDP ZS 2021]])</f>
        <v>0.70799680193010306</v>
      </c>
      <c r="AS306" s="216">
        <v>234.6</v>
      </c>
      <c r="AT306" s="191">
        <v>32470</v>
      </c>
      <c r="AU306" s="191">
        <v>22402</v>
      </c>
      <c r="AV306" s="191">
        <v>4.5</v>
      </c>
      <c r="AW306" s="191">
        <v>610.79999999999995</v>
      </c>
      <c r="AX306" s="191">
        <v>7.9</v>
      </c>
      <c r="AY306" s="192">
        <v>10.4</v>
      </c>
      <c r="AZ306" s="115" t="s">
        <v>1560</v>
      </c>
      <c r="BA306" s="6"/>
      <c r="BB306" s="6"/>
      <c r="BC306" s="6"/>
      <c r="BD306" s="6"/>
      <c r="BE306" s="6"/>
      <c r="BF306" s="6"/>
      <c r="BG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</row>
    <row r="307" spans="1:84">
      <c r="A307" s="90">
        <f>SUBTOTAL(103,$B$2:$B307)</f>
        <v>306</v>
      </c>
      <c r="B307" s="49" t="s">
        <v>941</v>
      </c>
      <c r="C307" s="207" t="s">
        <v>1104</v>
      </c>
      <c r="D307" s="199" t="s">
        <v>9</v>
      </c>
      <c r="E307" s="195" t="s">
        <v>344</v>
      </c>
      <c r="F307" s="222" t="s">
        <v>145</v>
      </c>
      <c r="G307" s="219" t="str">
        <f>""</f>
        <v/>
      </c>
      <c r="H307" s="8"/>
      <c r="I307" s="8"/>
      <c r="J307" s="8" t="s">
        <v>927</v>
      </c>
      <c r="K307" s="11"/>
      <c r="L307" s="11" t="s">
        <v>922</v>
      </c>
      <c r="M307" s="53"/>
      <c r="N307" s="53"/>
      <c r="O307" s="9"/>
      <c r="P307" s="54"/>
      <c r="Q307" s="121" t="str">
        <f>""</f>
        <v/>
      </c>
      <c r="R307" s="72" t="s">
        <v>631</v>
      </c>
      <c r="S307" s="57"/>
      <c r="T307" s="147" t="str">
        <f>IF(MAX((AA307,AD307,AG307,AJ307,AM307,AP307))=AA307,"CDU",IF(MAX(AA307,AD307,AG307,AJ307,AM307,AP307)=AD307,"SPD",IF(MAX(AA307,AD307,AG307,AJ307,AM307,AP307)=AG307,"AfD",IF(MAX(AA307,AD307,AG307,AJ307,AM307,AP307)=AJ307,"Linke",IF(MAX(AA307,AD307,AG307,AJ307,AM307,AP307)=AM307,"Grüne","FDP")))))</f>
        <v>CDU</v>
      </c>
      <c r="U307" s="148" t="str">
        <f>IF(LARGE((AA307,AD307,AG307,AJ307,AM307,AP307),2)=AA307,"CDU",IF(LARGE((AA307,AD307,AG307,AJ307,AM307,AP307),2)=AD307,"SPD",IF(LARGE((AA307,AD307,AG307,AJ307,AM307,AP307),2)=AG307,"AfD",IF(LARGE((AA307,AD307,AG307,AJ307,AM307,AP307),2)=AJ307,"Linke",IF(LARGE((AA307,AD307,AG307,AJ307,AM307,AP307),2)=AM307,"Grüne","FDP")))))</f>
        <v>SPD</v>
      </c>
      <c r="V307" s="148" t="str">
        <f>IF(LARGE((AA307,AD307,AG307,AJ307,AM307,AP307),3)=AA307,"CDU",IF(LARGE((AA307,AD307,AG307,AJ307,AM307,AP307),3)=AD307,"SPD",IF(LARGE((AA307,AD307,AG307,AJ307,AM307,AP307),3)=AG307,"AfD",IF(LARGE((AA307,AD307,AG307,AJ307,AM307,AP307),3)=AJ307,"Linke",IF(LARGE((AA307,AD307,AG307,AJ307,AM307,AP307),3)=AM307,"Grüne","FDP")))))</f>
        <v>Grüne</v>
      </c>
      <c r="W307" s="148" t="str">
        <f>IF(LARGE((AA307,AD307,AG307,AJ307,AM307,AP307),4)=AA307,"CDU",IF(LARGE((AA307,AD307,AG307,AJ307,AM307,AP307),4)=AD307,"SPD",IF(LARGE((AA307,AD307,AG307,AJ307,AM307,AP307),4)=AG307,"AfD",IF(LARGE((AA307,AD307,AG307,AJ307,AM307,AP307),4)=AJ307,"Linke",IF(LARGE((AA307,AD307,AG307,AJ307,AM307,AP307),4)=AM307,"Grüne","FDP")))))</f>
        <v>FDP</v>
      </c>
      <c r="X307" s="148">
        <f>(LARGE((AA307,AD307,AG307,AJ307,AM307,AP307),1))-(LARGE((AA307,AD307,AG307,AJ307,AM307,AP307),2))</f>
        <v>2.8358914884380859E-2</v>
      </c>
      <c r="Y307" s="148">
        <f>(LARGE((AA307,AD307,AG307,AJ307,AM307,AP307),1))-(LARGE((AA307,AD307,AG307,AJ307,AM307,AP307),3))</f>
        <v>0.18443985149958209</v>
      </c>
      <c r="Z307" s="234">
        <f>(LARGE((AA307,AD307,AG307,AJ307,AM307,AP307),1))-(LARGE((AA307,AD307,AG307,AJ307,AM307,AP307),4))</f>
        <v>0.26597254167665524</v>
      </c>
      <c r="AA307" s="236">
        <v>0.33979513162242536</v>
      </c>
      <c r="AB307" s="93">
        <v>0.27520513550591463</v>
      </c>
      <c r="AC307" s="95">
        <f>IF(Tabelle1[[#This Row],[CDU ES 2021]]="","",Tabelle1[[#This Row],[CDU ES 2021]]/Tabelle1[[#This Row],[CDU ZS 2021]])</f>
        <v>1.2346976410806207</v>
      </c>
      <c r="AD307" s="97">
        <v>0.3114362167380445</v>
      </c>
      <c r="AE307" s="106">
        <v>0.32714906944839905</v>
      </c>
      <c r="AF307" s="96">
        <f>IF(Tabelle1[[#This Row],[SPD ES 2021]]="","",Tabelle1[[#This Row],[SPD ES 2021]]/Tabelle1[[#This Row],[SPD ZS 2021]])</f>
        <v>0.95197035792628804</v>
      </c>
      <c r="AG307" s="99">
        <v>5.6918681119325139E-2</v>
      </c>
      <c r="AH307" s="107">
        <v>5.9877565811611834E-2</v>
      </c>
      <c r="AI307" s="98">
        <f>IF(Tabelle1[[#This Row],[AfD ES 2021]]="","",Tabelle1[[#This Row],[AfD ES 2021]]/Tabelle1[[#This Row],[AfD ZS 2021]])</f>
        <v>0.9505844191863777</v>
      </c>
      <c r="AJ307" s="100">
        <v>2.9875018627342997E-2</v>
      </c>
      <c r="AK307" s="108">
        <v>3.056324903579841E-2</v>
      </c>
      <c r="AL307" s="101">
        <f>IF(Tabelle1[[#This Row],[Linke ES 2021]]="","",Tabelle1[[#This Row],[Linke ES 2021]]/Tabelle1[[#This Row],[Linke ZS 2021]])</f>
        <v>0.97748176551356514</v>
      </c>
      <c r="AM307" s="103">
        <v>0.15535528012284328</v>
      </c>
      <c r="AN307" s="109">
        <v>0.15528175394093133</v>
      </c>
      <c r="AO307" s="102">
        <f>IF(Tabelle1[[#This Row],[Grüne ES 2021]]="","",Tabelle1[[#This Row],[Grüne ES 2021]]/Tabelle1[[#This Row],[Grüne ZS 2021]])</f>
        <v>1.0004735017479254</v>
      </c>
      <c r="AP307" s="104">
        <v>7.3822589945770137E-2</v>
      </c>
      <c r="AQ307" s="105">
        <v>0.10426966582973106</v>
      </c>
      <c r="AR307" s="215">
        <f>IF(Tabelle1[[#This Row],[FDP ES 2021]]="","",Tabelle1[[#This Row],[FDP ES 2021]]/Tabelle1[[#This Row],[FDP ZS 2021]])</f>
        <v>0.70799680193010306</v>
      </c>
      <c r="AS307" s="216">
        <v>234.6</v>
      </c>
      <c r="AT307" s="191">
        <v>32470</v>
      </c>
      <c r="AU307" s="191">
        <v>22402</v>
      </c>
      <c r="AV307" s="191">
        <v>4.5</v>
      </c>
      <c r="AW307" s="191">
        <v>610.79999999999995</v>
      </c>
      <c r="AX307" s="191">
        <v>7.9</v>
      </c>
      <c r="AY307" s="192">
        <v>10.4</v>
      </c>
      <c r="AZ307" s="114" t="s">
        <v>2099</v>
      </c>
      <c r="BA307" s="6"/>
      <c r="BB307" s="6"/>
      <c r="BC307" s="6"/>
      <c r="BD307" s="6"/>
      <c r="BE307" s="6"/>
      <c r="BF307" s="6"/>
      <c r="BG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</row>
    <row r="308" spans="1:84">
      <c r="A308" s="90">
        <f>SUBTOTAL(103,$B$2:$B308)</f>
        <v>307</v>
      </c>
      <c r="B308" s="45" t="s">
        <v>932</v>
      </c>
      <c r="C308" s="203" t="s">
        <v>790</v>
      </c>
      <c r="D308" s="199" t="s">
        <v>9</v>
      </c>
      <c r="E308" s="194" t="s">
        <v>345</v>
      </c>
      <c r="F308" s="198" t="s">
        <v>146</v>
      </c>
      <c r="G308" s="225" t="s">
        <v>2184</v>
      </c>
      <c r="H308" s="8"/>
      <c r="I308" s="8"/>
      <c r="J308" s="8" t="s">
        <v>924</v>
      </c>
      <c r="K308" s="8"/>
      <c r="L308" s="8" t="s">
        <v>922</v>
      </c>
      <c r="M308" s="53"/>
      <c r="N308" s="53"/>
      <c r="O308" s="9"/>
      <c r="P308" s="54"/>
      <c r="Q308" s="121" t="str">
        <f>""</f>
        <v/>
      </c>
      <c r="R308" s="55"/>
      <c r="S308" s="57"/>
      <c r="T308" s="147" t="str">
        <f>IF(MAX((AA308,AD308,AG308,AJ308,AM308,AP308))=AA308,"CDU",IF(MAX(AA308,AD308,AG308,AJ308,AM308,AP308)=AD308,"SPD",IF(MAX(AA308,AD308,AG308,AJ308,AM308,AP308)=AG308,"AfD",IF(MAX(AA308,AD308,AG308,AJ308,AM308,AP308)=AJ308,"Linke",IF(MAX(AA308,AD308,AG308,AJ308,AM308,AP308)=AM308,"Grüne","FDP")))))</f>
        <v>Grüne</v>
      </c>
      <c r="U308" s="148" t="str">
        <f>IF(LARGE((AA308,AD308,AG308,AJ308,AM308,AP308),2)=AA308,"CDU",IF(LARGE((AA308,AD308,AG308,AJ308,AM308,AP308),2)=AD308,"SPD",IF(LARGE((AA308,AD308,AG308,AJ308,AM308,AP308),2)=AG308,"AfD",IF(LARGE((AA308,AD308,AG308,AJ308,AM308,AP308),2)=AJ308,"Linke",IF(LARGE((AA308,AD308,AG308,AJ308,AM308,AP308),2)=AM308,"Grüne","FDP")))))</f>
        <v>CDU</v>
      </c>
      <c r="V308" s="148" t="str">
        <f>IF(LARGE((AA308,AD308,AG308,AJ308,AM308,AP308),3)=AA308,"CDU",IF(LARGE((AA308,AD308,AG308,AJ308,AM308,AP308),3)=AD308,"SPD",IF(LARGE((AA308,AD308,AG308,AJ308,AM308,AP308),3)=AG308,"AfD",IF(LARGE((AA308,AD308,AG308,AJ308,AM308,AP308),3)=AJ308,"Linke",IF(LARGE((AA308,AD308,AG308,AJ308,AM308,AP308),3)=AM308,"Grüne","FDP")))))</f>
        <v>SPD</v>
      </c>
      <c r="W308" s="148" t="str">
        <f>IF(LARGE((AA308,AD308,AG308,AJ308,AM308,AP308),4)=AA308,"CDU",IF(LARGE((AA308,AD308,AG308,AJ308,AM308,AP308),4)=AD308,"SPD",IF(LARGE((AA308,AD308,AG308,AJ308,AM308,AP308),4)=AG308,"AfD",IF(LARGE((AA308,AD308,AG308,AJ308,AM308,AP308),4)=AJ308,"Linke",IF(LARGE((AA308,AD308,AG308,AJ308,AM308,AP308),4)=AM308,"Grüne","FDP")))))</f>
        <v>FDP</v>
      </c>
      <c r="X308" s="148">
        <f>(LARGE((AA308,AD308,AG308,AJ308,AM308,AP308),1))-(LARGE((AA308,AD308,AG308,AJ308,AM308,AP308),2))</f>
        <v>6.1773214880053273E-2</v>
      </c>
      <c r="Y308" s="148">
        <f>(LARGE((AA308,AD308,AG308,AJ308,AM308,AP308),1))-(LARGE((AA308,AD308,AG308,AJ308,AM308,AP308),3))</f>
        <v>8.2505952533346999E-2</v>
      </c>
      <c r="Z308" s="234">
        <f>(LARGE((AA308,AD308,AG308,AJ308,AM308,AP308),1))-(LARGE((AA308,AD308,AG308,AJ308,AM308,AP308),4))</f>
        <v>0.25664763562815229</v>
      </c>
      <c r="AA308" s="236">
        <v>0.26163496249263934</v>
      </c>
      <c r="AB308" s="93">
        <v>0.22404019318926</v>
      </c>
      <c r="AC308" s="95">
        <f>IF(Tabelle1[[#This Row],[CDU ES 2021]]="","",Tabelle1[[#This Row],[CDU ES 2021]]/Tabelle1[[#This Row],[CDU ZS 2021]])</f>
        <v>1.1678036818671229</v>
      </c>
      <c r="AD308" s="97">
        <v>0.24090222483934562</v>
      </c>
      <c r="AE308" s="106">
        <v>0.23454895219384414</v>
      </c>
      <c r="AF308" s="96">
        <f>IF(Tabelle1[[#This Row],[SPD ES 2021]]="","",Tabelle1[[#This Row],[SPD ES 2021]]/Tabelle1[[#This Row],[SPD ZS 2021]])</f>
        <v>1.0270871926140637</v>
      </c>
      <c r="AG308" s="99">
        <v>2.6800481323126551E-2</v>
      </c>
      <c r="AH308" s="107">
        <v>2.8666298297314995E-2</v>
      </c>
      <c r="AI308" s="98">
        <f>IF(Tabelle1[[#This Row],[AfD ES 2021]]="","",Tabelle1[[#This Row],[AfD ES 2021]]/Tabelle1[[#This Row],[AfD ZS 2021]])</f>
        <v>0.93491252498536914</v>
      </c>
      <c r="AJ308" s="100">
        <v>3.6242607337617451E-2</v>
      </c>
      <c r="AK308" s="108">
        <v>4.9862884741322853E-2</v>
      </c>
      <c r="AL308" s="101">
        <f>IF(Tabelle1[[#This Row],[Linke ES 2021]]="","",Tabelle1[[#This Row],[Linke ES 2021]]/Tabelle1[[#This Row],[Linke ZS 2021]])</f>
        <v>0.72684537859443432</v>
      </c>
      <c r="AM308" s="103">
        <v>0.32340817737269262</v>
      </c>
      <c r="AN308" s="109">
        <v>0.30715864440078583</v>
      </c>
      <c r="AO308" s="102">
        <f>IF(Tabelle1[[#This Row],[Grüne ES 2021]]="","",Tabelle1[[#This Row],[Grüne ES 2021]]/Tabelle1[[#This Row],[Grüne ZS 2021]])</f>
        <v>1.0529027369671033</v>
      </c>
      <c r="AP308" s="104">
        <v>6.6760541744540311E-2</v>
      </c>
      <c r="AQ308" s="105">
        <v>0.10634618533071381</v>
      </c>
      <c r="AR308" s="215">
        <f>IF(Tabelle1[[#This Row],[FDP ES 2021]]="","",Tabelle1[[#This Row],[FDP ES 2021]]/Tabelle1[[#This Row],[FDP ZS 2021]])</f>
        <v>0.62776621029639523</v>
      </c>
      <c r="AS308" s="216">
        <v>1039.5999999999999</v>
      </c>
      <c r="AT308" s="191">
        <v>55003</v>
      </c>
      <c r="AU308" s="191">
        <v>22954</v>
      </c>
      <c r="AV308" s="191">
        <v>5.3</v>
      </c>
      <c r="AW308" s="191">
        <v>467.3</v>
      </c>
      <c r="AX308" s="191">
        <v>12.4</v>
      </c>
      <c r="AY308" s="192">
        <v>9.4</v>
      </c>
      <c r="AZ308" s="114" t="s">
        <v>1876</v>
      </c>
      <c r="BA308" s="6"/>
      <c r="BB308" s="6"/>
      <c r="BC308" s="6"/>
      <c r="BD308" s="6"/>
      <c r="BE308" s="6"/>
      <c r="BF308" s="6"/>
      <c r="BG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</row>
    <row r="309" spans="1:84">
      <c r="A309" s="90">
        <f>SUBTOTAL(103,$B$2:$B309)</f>
        <v>308</v>
      </c>
      <c r="B309" s="44" t="s">
        <v>697</v>
      </c>
      <c r="C309" s="201" t="s">
        <v>1105</v>
      </c>
      <c r="D309" s="199" t="s">
        <v>9</v>
      </c>
      <c r="E309" s="195" t="s">
        <v>345</v>
      </c>
      <c r="F309" s="198" t="s">
        <v>146</v>
      </c>
      <c r="G309" s="219" t="str">
        <f>""</f>
        <v/>
      </c>
      <c r="H309" s="8"/>
      <c r="I309" s="8"/>
      <c r="J309" s="8" t="s">
        <v>927</v>
      </c>
      <c r="K309" s="11"/>
      <c r="L309" s="11" t="s">
        <v>921</v>
      </c>
      <c r="M309" s="53"/>
      <c r="N309" s="53"/>
      <c r="O309" s="9"/>
      <c r="P309" s="54"/>
      <c r="Q309" s="121" t="str">
        <f>""</f>
        <v/>
      </c>
      <c r="R309" s="55"/>
      <c r="S309" s="57"/>
      <c r="T309" s="147" t="str">
        <f>IF(MAX((AA309,AD309,AG309,AJ309,AM309,AP309))=AA309,"CDU",IF(MAX(AA309,AD309,AG309,AJ309,AM309,AP309)=AD309,"SPD",IF(MAX(AA309,AD309,AG309,AJ309,AM309,AP309)=AG309,"AfD",IF(MAX(AA309,AD309,AG309,AJ309,AM309,AP309)=AJ309,"Linke",IF(MAX(AA309,AD309,AG309,AJ309,AM309,AP309)=AM309,"Grüne","FDP")))))</f>
        <v>Grüne</v>
      </c>
      <c r="U309" s="148" t="str">
        <f>IF(LARGE((AA309,AD309,AG309,AJ309,AM309,AP309),2)=AA309,"CDU",IF(LARGE((AA309,AD309,AG309,AJ309,AM309,AP309),2)=AD309,"SPD",IF(LARGE((AA309,AD309,AG309,AJ309,AM309,AP309),2)=AG309,"AfD",IF(LARGE((AA309,AD309,AG309,AJ309,AM309,AP309),2)=AJ309,"Linke",IF(LARGE((AA309,AD309,AG309,AJ309,AM309,AP309),2)=AM309,"Grüne","FDP")))))</f>
        <v>CDU</v>
      </c>
      <c r="V309" s="148" t="str">
        <f>IF(LARGE((AA309,AD309,AG309,AJ309,AM309,AP309),3)=AA309,"CDU",IF(LARGE((AA309,AD309,AG309,AJ309,AM309,AP309),3)=AD309,"SPD",IF(LARGE((AA309,AD309,AG309,AJ309,AM309,AP309),3)=AG309,"AfD",IF(LARGE((AA309,AD309,AG309,AJ309,AM309,AP309),3)=AJ309,"Linke",IF(LARGE((AA309,AD309,AG309,AJ309,AM309,AP309),3)=AM309,"Grüne","FDP")))))</f>
        <v>SPD</v>
      </c>
      <c r="W309" s="148" t="str">
        <f>IF(LARGE((AA309,AD309,AG309,AJ309,AM309,AP309),4)=AA309,"CDU",IF(LARGE((AA309,AD309,AG309,AJ309,AM309,AP309),4)=AD309,"SPD",IF(LARGE((AA309,AD309,AG309,AJ309,AM309,AP309),4)=AG309,"AfD",IF(LARGE((AA309,AD309,AG309,AJ309,AM309,AP309),4)=AJ309,"Linke",IF(LARGE((AA309,AD309,AG309,AJ309,AM309,AP309),4)=AM309,"Grüne","FDP")))))</f>
        <v>FDP</v>
      </c>
      <c r="X309" s="148">
        <f>(LARGE((AA309,AD309,AG309,AJ309,AM309,AP309),1))-(LARGE((AA309,AD309,AG309,AJ309,AM309,AP309),2))</f>
        <v>6.1773214880053273E-2</v>
      </c>
      <c r="Y309" s="148">
        <f>(LARGE((AA309,AD309,AG309,AJ309,AM309,AP309),1))-(LARGE((AA309,AD309,AG309,AJ309,AM309,AP309),3))</f>
        <v>8.2505952533346999E-2</v>
      </c>
      <c r="Z309" s="234">
        <f>(LARGE((AA309,AD309,AG309,AJ309,AM309,AP309),1))-(LARGE((AA309,AD309,AG309,AJ309,AM309,AP309),4))</f>
        <v>0.25664763562815229</v>
      </c>
      <c r="AA309" s="236">
        <v>0.26163496249263934</v>
      </c>
      <c r="AB309" s="93">
        <v>0.22404019318926</v>
      </c>
      <c r="AC309" s="95">
        <f>IF(Tabelle1[[#This Row],[CDU ES 2021]]="","",Tabelle1[[#This Row],[CDU ES 2021]]/Tabelle1[[#This Row],[CDU ZS 2021]])</f>
        <v>1.1678036818671229</v>
      </c>
      <c r="AD309" s="97">
        <v>0.24090222483934562</v>
      </c>
      <c r="AE309" s="106">
        <v>0.23454895219384414</v>
      </c>
      <c r="AF309" s="96">
        <f>IF(Tabelle1[[#This Row],[SPD ES 2021]]="","",Tabelle1[[#This Row],[SPD ES 2021]]/Tabelle1[[#This Row],[SPD ZS 2021]])</f>
        <v>1.0270871926140637</v>
      </c>
      <c r="AG309" s="99">
        <v>2.6800481323126551E-2</v>
      </c>
      <c r="AH309" s="107">
        <v>2.8666298297314995E-2</v>
      </c>
      <c r="AI309" s="98">
        <f>IF(Tabelle1[[#This Row],[AfD ES 2021]]="","",Tabelle1[[#This Row],[AfD ES 2021]]/Tabelle1[[#This Row],[AfD ZS 2021]])</f>
        <v>0.93491252498536914</v>
      </c>
      <c r="AJ309" s="100">
        <v>3.6242607337617451E-2</v>
      </c>
      <c r="AK309" s="108">
        <v>4.9862884741322853E-2</v>
      </c>
      <c r="AL309" s="101">
        <f>IF(Tabelle1[[#This Row],[Linke ES 2021]]="","",Tabelle1[[#This Row],[Linke ES 2021]]/Tabelle1[[#This Row],[Linke ZS 2021]])</f>
        <v>0.72684537859443432</v>
      </c>
      <c r="AM309" s="103">
        <v>0.32340817737269262</v>
      </c>
      <c r="AN309" s="109">
        <v>0.30715864440078583</v>
      </c>
      <c r="AO309" s="102">
        <f>IF(Tabelle1[[#This Row],[Grüne ES 2021]]="","",Tabelle1[[#This Row],[Grüne ES 2021]]/Tabelle1[[#This Row],[Grüne ZS 2021]])</f>
        <v>1.0529027369671033</v>
      </c>
      <c r="AP309" s="104">
        <v>6.6760541744540311E-2</v>
      </c>
      <c r="AQ309" s="105">
        <v>0.10634618533071381</v>
      </c>
      <c r="AR309" s="215">
        <f>IF(Tabelle1[[#This Row],[FDP ES 2021]]="","",Tabelle1[[#This Row],[FDP ES 2021]]/Tabelle1[[#This Row],[FDP ZS 2021]])</f>
        <v>0.62776621029639523</v>
      </c>
      <c r="AS309" s="216">
        <v>1039.5999999999999</v>
      </c>
      <c r="AT309" s="191">
        <v>55003</v>
      </c>
      <c r="AU309" s="191">
        <v>22954</v>
      </c>
      <c r="AV309" s="191">
        <v>5.3</v>
      </c>
      <c r="AW309" s="191">
        <v>467.3</v>
      </c>
      <c r="AX309" s="191">
        <v>12.4</v>
      </c>
      <c r="AY309" s="192">
        <v>9.4</v>
      </c>
      <c r="AZ309" s="114" t="s">
        <v>1651</v>
      </c>
      <c r="BA309" s="6"/>
      <c r="BB309" s="6"/>
      <c r="BC309" s="6"/>
      <c r="BD309" s="6"/>
      <c r="BE309" s="6"/>
      <c r="BF309" s="6"/>
      <c r="BG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</row>
    <row r="310" spans="1:84">
      <c r="A310" s="90">
        <f>SUBTOTAL(103,$B$2:$B310)</f>
        <v>309</v>
      </c>
      <c r="B310" s="48" t="s">
        <v>669</v>
      </c>
      <c r="C310" s="206" t="s">
        <v>1106</v>
      </c>
      <c r="D310" s="199" t="s">
        <v>9</v>
      </c>
      <c r="E310" s="195" t="s">
        <v>345</v>
      </c>
      <c r="F310" s="198" t="s">
        <v>146</v>
      </c>
      <c r="G310" s="223" t="s">
        <v>2163</v>
      </c>
      <c r="H310" s="8"/>
      <c r="I310" s="8"/>
      <c r="J310" s="8" t="s">
        <v>927</v>
      </c>
      <c r="K310" s="11"/>
      <c r="L310" s="11" t="s">
        <v>921</v>
      </c>
      <c r="M310" s="53"/>
      <c r="N310" s="53"/>
      <c r="O310" s="9"/>
      <c r="P310" s="54"/>
      <c r="Q310" s="121" t="str">
        <f>""</f>
        <v/>
      </c>
      <c r="R310" s="55"/>
      <c r="S310" s="57"/>
      <c r="T310" s="147" t="str">
        <f>IF(MAX((AA310,AD310,AG310,AJ310,AM310,AP310))=AA310,"CDU",IF(MAX(AA310,AD310,AG310,AJ310,AM310,AP310)=AD310,"SPD",IF(MAX(AA310,AD310,AG310,AJ310,AM310,AP310)=AG310,"AfD",IF(MAX(AA310,AD310,AG310,AJ310,AM310,AP310)=AJ310,"Linke",IF(MAX(AA310,AD310,AG310,AJ310,AM310,AP310)=AM310,"Grüne","FDP")))))</f>
        <v>Grüne</v>
      </c>
      <c r="U310" s="148" t="str">
        <f>IF(LARGE((AA310,AD310,AG310,AJ310,AM310,AP310),2)=AA310,"CDU",IF(LARGE((AA310,AD310,AG310,AJ310,AM310,AP310),2)=AD310,"SPD",IF(LARGE((AA310,AD310,AG310,AJ310,AM310,AP310),2)=AG310,"AfD",IF(LARGE((AA310,AD310,AG310,AJ310,AM310,AP310),2)=AJ310,"Linke",IF(LARGE((AA310,AD310,AG310,AJ310,AM310,AP310),2)=AM310,"Grüne","FDP")))))</f>
        <v>CDU</v>
      </c>
      <c r="V310" s="148" t="str">
        <f>IF(LARGE((AA310,AD310,AG310,AJ310,AM310,AP310),3)=AA310,"CDU",IF(LARGE((AA310,AD310,AG310,AJ310,AM310,AP310),3)=AD310,"SPD",IF(LARGE((AA310,AD310,AG310,AJ310,AM310,AP310),3)=AG310,"AfD",IF(LARGE((AA310,AD310,AG310,AJ310,AM310,AP310),3)=AJ310,"Linke",IF(LARGE((AA310,AD310,AG310,AJ310,AM310,AP310),3)=AM310,"Grüne","FDP")))))</f>
        <v>SPD</v>
      </c>
      <c r="W310" s="148" t="str">
        <f>IF(LARGE((AA310,AD310,AG310,AJ310,AM310,AP310),4)=AA310,"CDU",IF(LARGE((AA310,AD310,AG310,AJ310,AM310,AP310),4)=AD310,"SPD",IF(LARGE((AA310,AD310,AG310,AJ310,AM310,AP310),4)=AG310,"AfD",IF(LARGE((AA310,AD310,AG310,AJ310,AM310,AP310),4)=AJ310,"Linke",IF(LARGE((AA310,AD310,AG310,AJ310,AM310,AP310),4)=AM310,"Grüne","FDP")))))</f>
        <v>FDP</v>
      </c>
      <c r="X310" s="148">
        <f>(LARGE((AA310,AD310,AG310,AJ310,AM310,AP310),1))-(LARGE((AA310,AD310,AG310,AJ310,AM310,AP310),2))</f>
        <v>6.1773214880053273E-2</v>
      </c>
      <c r="Y310" s="148">
        <f>(LARGE((AA310,AD310,AG310,AJ310,AM310,AP310),1))-(LARGE((AA310,AD310,AG310,AJ310,AM310,AP310),3))</f>
        <v>8.2505952533346999E-2</v>
      </c>
      <c r="Z310" s="234">
        <f>(LARGE((AA310,AD310,AG310,AJ310,AM310,AP310),1))-(LARGE((AA310,AD310,AG310,AJ310,AM310,AP310),4))</f>
        <v>0.25664763562815229</v>
      </c>
      <c r="AA310" s="236">
        <v>0.26163496249263934</v>
      </c>
      <c r="AB310" s="93">
        <v>0.22404019318926</v>
      </c>
      <c r="AC310" s="95">
        <f>IF(Tabelle1[[#This Row],[CDU ES 2021]]="","",Tabelle1[[#This Row],[CDU ES 2021]]/Tabelle1[[#This Row],[CDU ZS 2021]])</f>
        <v>1.1678036818671229</v>
      </c>
      <c r="AD310" s="97">
        <v>0.24090222483934562</v>
      </c>
      <c r="AE310" s="106">
        <v>0.23454895219384414</v>
      </c>
      <c r="AF310" s="96">
        <f>IF(Tabelle1[[#This Row],[SPD ES 2021]]="","",Tabelle1[[#This Row],[SPD ES 2021]]/Tabelle1[[#This Row],[SPD ZS 2021]])</f>
        <v>1.0270871926140637</v>
      </c>
      <c r="AG310" s="99">
        <v>2.6800481323126551E-2</v>
      </c>
      <c r="AH310" s="107">
        <v>2.8666298297314995E-2</v>
      </c>
      <c r="AI310" s="98">
        <f>IF(Tabelle1[[#This Row],[AfD ES 2021]]="","",Tabelle1[[#This Row],[AfD ES 2021]]/Tabelle1[[#This Row],[AfD ZS 2021]])</f>
        <v>0.93491252498536914</v>
      </c>
      <c r="AJ310" s="100">
        <v>3.6242607337617451E-2</v>
      </c>
      <c r="AK310" s="108">
        <v>4.9862884741322853E-2</v>
      </c>
      <c r="AL310" s="101">
        <f>IF(Tabelle1[[#This Row],[Linke ES 2021]]="","",Tabelle1[[#This Row],[Linke ES 2021]]/Tabelle1[[#This Row],[Linke ZS 2021]])</f>
        <v>0.72684537859443432</v>
      </c>
      <c r="AM310" s="103">
        <v>0.32340817737269262</v>
      </c>
      <c r="AN310" s="109">
        <v>0.30715864440078583</v>
      </c>
      <c r="AO310" s="102">
        <f>IF(Tabelle1[[#This Row],[Grüne ES 2021]]="","",Tabelle1[[#This Row],[Grüne ES 2021]]/Tabelle1[[#This Row],[Grüne ZS 2021]])</f>
        <v>1.0529027369671033</v>
      </c>
      <c r="AP310" s="104">
        <v>6.6760541744540311E-2</v>
      </c>
      <c r="AQ310" s="105">
        <v>0.10634618533071381</v>
      </c>
      <c r="AR310" s="215">
        <f>IF(Tabelle1[[#This Row],[FDP ES 2021]]="","",Tabelle1[[#This Row],[FDP ES 2021]]/Tabelle1[[#This Row],[FDP ZS 2021]])</f>
        <v>0.62776621029639523</v>
      </c>
      <c r="AS310" s="216">
        <v>1039.5999999999999</v>
      </c>
      <c r="AT310" s="191">
        <v>55003</v>
      </c>
      <c r="AU310" s="191">
        <v>22954</v>
      </c>
      <c r="AV310" s="191">
        <v>5.3</v>
      </c>
      <c r="AW310" s="191">
        <v>467.3</v>
      </c>
      <c r="AX310" s="191">
        <v>12.4</v>
      </c>
      <c r="AY310" s="192">
        <v>9.4</v>
      </c>
      <c r="AZ310" s="114" t="s">
        <v>1520</v>
      </c>
      <c r="BA310" s="6"/>
      <c r="BB310" s="6"/>
      <c r="BC310" s="6"/>
      <c r="BD310" s="6"/>
      <c r="BE310" s="6"/>
      <c r="BF310" s="6"/>
      <c r="BG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</row>
    <row r="311" spans="1:84">
      <c r="A311" s="90">
        <f>SUBTOTAL(103,$B$2:$B311)</f>
        <v>310</v>
      </c>
      <c r="B311" s="51" t="s">
        <v>669</v>
      </c>
      <c r="C311" s="206" t="s">
        <v>1107</v>
      </c>
      <c r="D311" s="199" t="s">
        <v>9</v>
      </c>
      <c r="E311" s="195" t="s">
        <v>346</v>
      </c>
      <c r="F311" s="222" t="s">
        <v>147</v>
      </c>
      <c r="G311" s="219" t="str">
        <f>""</f>
        <v/>
      </c>
      <c r="H311" s="14" t="s">
        <v>2195</v>
      </c>
      <c r="I311" s="14" t="s">
        <v>2165</v>
      </c>
      <c r="J311" s="8" t="s">
        <v>927</v>
      </c>
      <c r="K311" s="11"/>
      <c r="L311" s="11" t="s">
        <v>922</v>
      </c>
      <c r="M311" s="53"/>
      <c r="N311" s="53"/>
      <c r="O311" s="9"/>
      <c r="P311" s="54"/>
      <c r="Q311" s="121" t="str">
        <f>""</f>
        <v/>
      </c>
      <c r="R311" s="55"/>
      <c r="S311" s="57"/>
      <c r="T311" s="147" t="str">
        <f>IF(MAX((AA311,AD311,AG311,AJ311,AM311,AP311))=AA311,"CDU",IF(MAX(AA311,AD311,AG311,AJ311,AM311,AP311)=AD311,"SPD",IF(MAX(AA311,AD311,AG311,AJ311,AM311,AP311)=AG311,"AfD",IF(MAX(AA311,AD311,AG311,AJ311,AM311,AP311)=AJ311,"Linke",IF(MAX(AA311,AD311,AG311,AJ311,AM311,AP311)=AM311,"Grüne","FDP")))))</f>
        <v>CDU</v>
      </c>
      <c r="U311" s="148" t="str">
        <f>IF(LARGE((AA311,AD311,AG311,AJ311,AM311,AP311),2)=AA311,"CDU",IF(LARGE((AA311,AD311,AG311,AJ311,AM311,AP311),2)=AD311,"SPD",IF(LARGE((AA311,AD311,AG311,AJ311,AM311,AP311),2)=AG311,"AfD",IF(LARGE((AA311,AD311,AG311,AJ311,AM311,AP311),2)=AJ311,"Linke",IF(LARGE((AA311,AD311,AG311,AJ311,AM311,AP311),2)=AM311,"Grüne","FDP")))))</f>
        <v>SPD</v>
      </c>
      <c r="V311" s="148" t="str">
        <f>IF(LARGE((AA311,AD311,AG311,AJ311,AM311,AP311),3)=AA311,"CDU",IF(LARGE((AA311,AD311,AG311,AJ311,AM311,AP311),3)=AD311,"SPD",IF(LARGE((AA311,AD311,AG311,AJ311,AM311,AP311),3)=AG311,"AfD",IF(LARGE((AA311,AD311,AG311,AJ311,AM311,AP311),3)=AJ311,"Linke",IF(LARGE((AA311,AD311,AG311,AJ311,AM311,AP311),3)=AM311,"Grüne","FDP")))))</f>
        <v>Grüne</v>
      </c>
      <c r="W311" s="148" t="str">
        <f>IF(LARGE((AA311,AD311,AG311,AJ311,AM311,AP311),4)=AA311,"CDU",IF(LARGE((AA311,AD311,AG311,AJ311,AM311,AP311),4)=AD311,"SPD",IF(LARGE((AA311,AD311,AG311,AJ311,AM311,AP311),4)=AG311,"AfD",IF(LARGE((AA311,AD311,AG311,AJ311,AM311,AP311),4)=AJ311,"Linke",IF(LARGE((AA311,AD311,AG311,AJ311,AM311,AP311),4)=AM311,"Grüne","FDP")))))</f>
        <v>FDP</v>
      </c>
      <c r="X311" s="148">
        <f>(LARGE((AA311,AD311,AG311,AJ311,AM311,AP311),1))-(LARGE((AA311,AD311,AG311,AJ311,AM311,AP311),2))</f>
        <v>5.442764578833692E-2</v>
      </c>
      <c r="Y311" s="148">
        <f>(LARGE((AA311,AD311,AG311,AJ311,AM311,AP311),1))-(LARGE((AA311,AD311,AG311,AJ311,AM311,AP311),3))</f>
        <v>0.23354120402762144</v>
      </c>
      <c r="Z311" s="234">
        <f>(LARGE((AA311,AD311,AG311,AJ311,AM311,AP311),1))-(LARGE((AA311,AD311,AG311,AJ311,AM311,AP311),4))</f>
        <v>0.28511544428558389</v>
      </c>
      <c r="AA311" s="236">
        <v>0.36279621573936055</v>
      </c>
      <c r="AB311" s="93">
        <v>0.31418643923655404</v>
      </c>
      <c r="AC311" s="95">
        <f>IF(Tabelle1[[#This Row],[CDU ES 2021]]="","",Tabelle1[[#This Row],[CDU ES 2021]]/Tabelle1[[#This Row],[CDU ZS 2021]])</f>
        <v>1.1547163417393955</v>
      </c>
      <c r="AD311" s="97">
        <v>0.30836856995102363</v>
      </c>
      <c r="AE311" s="106">
        <v>0.28943883563557726</v>
      </c>
      <c r="AF311" s="96">
        <f>IF(Tabelle1[[#This Row],[SPD ES 2021]]="","",Tabelle1[[#This Row],[SPD ES 2021]]/Tabelle1[[#This Row],[SPD ZS 2021]])</f>
        <v>1.0654015010593816</v>
      </c>
      <c r="AG311" s="99">
        <v>6.2123931493931188E-2</v>
      </c>
      <c r="AH311" s="107">
        <v>6.3982942741553375E-2</v>
      </c>
      <c r="AI311" s="98">
        <f>IF(Tabelle1[[#This Row],[AfD ES 2021]]="","",Tabelle1[[#This Row],[AfD ES 2021]]/Tabelle1[[#This Row],[AfD ZS 2021]])</f>
        <v>0.9709452055818798</v>
      </c>
      <c r="AJ311" s="100">
        <v>2.4786298786237945E-2</v>
      </c>
      <c r="AK311" s="108">
        <v>2.748721313068727E-2</v>
      </c>
      <c r="AL311" s="101">
        <f>IF(Tabelle1[[#This Row],[Linke ES 2021]]="","",Tabelle1[[#This Row],[Linke ES 2021]]/Tabelle1[[#This Row],[Linke ZS 2021]])</f>
        <v>0.90173924393106364</v>
      </c>
      <c r="AM311" s="103">
        <v>0.12925501171173912</v>
      </c>
      <c r="AN311" s="109">
        <v>0.14159103886479329</v>
      </c>
      <c r="AO311" s="102">
        <f>IF(Tabelle1[[#This Row],[Grüne ES 2021]]="","",Tabelle1[[#This Row],[Grüne ES 2021]]/Tabelle1[[#This Row],[Grüne ZS 2021]])</f>
        <v>0.91287565052168329</v>
      </c>
      <c r="AP311" s="104">
        <v>7.7680771453776651E-2</v>
      </c>
      <c r="AQ311" s="105">
        <v>0.1105137830909599</v>
      </c>
      <c r="AR311" s="215">
        <f>IF(Tabelle1[[#This Row],[FDP ES 2021]]="","",Tabelle1[[#This Row],[FDP ES 2021]]/Tabelle1[[#This Row],[FDP ZS 2021]])</f>
        <v>0.70290573068013085</v>
      </c>
      <c r="AS311" s="216">
        <v>210.6</v>
      </c>
      <c r="AT311" s="191">
        <v>31221</v>
      </c>
      <c r="AU311" s="191">
        <v>23839</v>
      </c>
      <c r="AV311" s="191">
        <v>5.0999999999999996</v>
      </c>
      <c r="AW311" s="191">
        <v>621.1</v>
      </c>
      <c r="AX311" s="191">
        <v>7.7</v>
      </c>
      <c r="AY311" s="192">
        <v>11.1</v>
      </c>
      <c r="AZ311" s="114" t="s">
        <v>1742</v>
      </c>
      <c r="BA311" s="6"/>
      <c r="BB311" s="6"/>
      <c r="BC311" s="6"/>
      <c r="BD311" s="6"/>
      <c r="BE311" s="6"/>
      <c r="BF311" s="6"/>
      <c r="BG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</row>
    <row r="312" spans="1:84">
      <c r="A312" s="90">
        <f>SUBTOTAL(103,$B$2:$B312)</f>
        <v>311</v>
      </c>
      <c r="B312" s="44" t="s">
        <v>697</v>
      </c>
      <c r="C312" s="201" t="s">
        <v>791</v>
      </c>
      <c r="D312" s="200" t="s">
        <v>9</v>
      </c>
      <c r="E312" s="193" t="s">
        <v>346</v>
      </c>
      <c r="F312" s="222" t="s">
        <v>147</v>
      </c>
      <c r="G312" s="219" t="str">
        <f>""</f>
        <v/>
      </c>
      <c r="H312" s="12" t="s">
        <v>2175</v>
      </c>
      <c r="I312" s="10"/>
      <c r="J312" s="8" t="s">
        <v>924</v>
      </c>
      <c r="K312" s="10"/>
      <c r="L312" s="10" t="s">
        <v>921</v>
      </c>
      <c r="M312" s="67"/>
      <c r="N312" s="67"/>
      <c r="O312" s="59"/>
      <c r="P312" s="83"/>
      <c r="Q312" s="121" t="str">
        <f>""</f>
        <v/>
      </c>
      <c r="R312" s="60"/>
      <c r="S312" s="61" t="s">
        <v>615</v>
      </c>
      <c r="T312" s="147" t="str">
        <f>IF(MAX((AA312,AD312,AG312,AJ312,AM312,AP312))=AA312,"CDU",IF(MAX(AA312,AD312,AG312,AJ312,AM312,AP312)=AD312,"SPD",IF(MAX(AA312,AD312,AG312,AJ312,AM312,AP312)=AG312,"AfD",IF(MAX(AA312,AD312,AG312,AJ312,AM312,AP312)=AJ312,"Linke",IF(MAX(AA312,AD312,AG312,AJ312,AM312,AP312)=AM312,"Grüne","FDP")))))</f>
        <v>CDU</v>
      </c>
      <c r="U312" s="148" t="str">
        <f>IF(LARGE((AA312,AD312,AG312,AJ312,AM312,AP312),2)=AA312,"CDU",IF(LARGE((AA312,AD312,AG312,AJ312,AM312,AP312),2)=AD312,"SPD",IF(LARGE((AA312,AD312,AG312,AJ312,AM312,AP312),2)=AG312,"AfD",IF(LARGE((AA312,AD312,AG312,AJ312,AM312,AP312),2)=AJ312,"Linke",IF(LARGE((AA312,AD312,AG312,AJ312,AM312,AP312),2)=AM312,"Grüne","FDP")))))</f>
        <v>SPD</v>
      </c>
      <c r="V312" s="148" t="str">
        <f>IF(LARGE((AA312,AD312,AG312,AJ312,AM312,AP312),3)=AA312,"CDU",IF(LARGE((AA312,AD312,AG312,AJ312,AM312,AP312),3)=AD312,"SPD",IF(LARGE((AA312,AD312,AG312,AJ312,AM312,AP312),3)=AG312,"AfD",IF(LARGE((AA312,AD312,AG312,AJ312,AM312,AP312),3)=AJ312,"Linke",IF(LARGE((AA312,AD312,AG312,AJ312,AM312,AP312),3)=AM312,"Grüne","FDP")))))</f>
        <v>Grüne</v>
      </c>
      <c r="W312" s="148" t="str">
        <f>IF(LARGE((AA312,AD312,AG312,AJ312,AM312,AP312),4)=AA312,"CDU",IF(LARGE((AA312,AD312,AG312,AJ312,AM312,AP312),4)=AD312,"SPD",IF(LARGE((AA312,AD312,AG312,AJ312,AM312,AP312),4)=AG312,"AfD",IF(LARGE((AA312,AD312,AG312,AJ312,AM312,AP312),4)=AJ312,"Linke",IF(LARGE((AA312,AD312,AG312,AJ312,AM312,AP312),4)=AM312,"Grüne","FDP")))))</f>
        <v>FDP</v>
      </c>
      <c r="X312" s="148">
        <f>(LARGE((AA312,AD312,AG312,AJ312,AM312,AP312),1))-(LARGE((AA312,AD312,AG312,AJ312,AM312,AP312),2))</f>
        <v>5.442764578833692E-2</v>
      </c>
      <c r="Y312" s="148">
        <f>(LARGE((AA312,AD312,AG312,AJ312,AM312,AP312),1))-(LARGE((AA312,AD312,AG312,AJ312,AM312,AP312),3))</f>
        <v>0.23354120402762144</v>
      </c>
      <c r="Z312" s="234">
        <f>(LARGE((AA312,AD312,AG312,AJ312,AM312,AP312),1))-(LARGE((AA312,AD312,AG312,AJ312,AM312,AP312),4))</f>
        <v>0.28511544428558389</v>
      </c>
      <c r="AA312" s="236">
        <v>0.36279621573936055</v>
      </c>
      <c r="AB312" s="93">
        <v>0.31418643923655404</v>
      </c>
      <c r="AC312" s="95">
        <f>IF(Tabelle1[[#This Row],[CDU ES 2021]]="","",Tabelle1[[#This Row],[CDU ES 2021]]/Tabelle1[[#This Row],[CDU ZS 2021]])</f>
        <v>1.1547163417393955</v>
      </c>
      <c r="AD312" s="97">
        <v>0.30836856995102363</v>
      </c>
      <c r="AE312" s="106">
        <v>0.28943883563557726</v>
      </c>
      <c r="AF312" s="96">
        <f>IF(Tabelle1[[#This Row],[SPD ES 2021]]="","",Tabelle1[[#This Row],[SPD ES 2021]]/Tabelle1[[#This Row],[SPD ZS 2021]])</f>
        <v>1.0654015010593816</v>
      </c>
      <c r="AG312" s="99">
        <v>6.2123931493931188E-2</v>
      </c>
      <c r="AH312" s="107">
        <v>6.3982942741553375E-2</v>
      </c>
      <c r="AI312" s="98">
        <f>IF(Tabelle1[[#This Row],[AfD ES 2021]]="","",Tabelle1[[#This Row],[AfD ES 2021]]/Tabelle1[[#This Row],[AfD ZS 2021]])</f>
        <v>0.9709452055818798</v>
      </c>
      <c r="AJ312" s="100">
        <v>2.4786298786237945E-2</v>
      </c>
      <c r="AK312" s="108">
        <v>2.748721313068727E-2</v>
      </c>
      <c r="AL312" s="101">
        <f>IF(Tabelle1[[#This Row],[Linke ES 2021]]="","",Tabelle1[[#This Row],[Linke ES 2021]]/Tabelle1[[#This Row],[Linke ZS 2021]])</f>
        <v>0.90173924393106364</v>
      </c>
      <c r="AM312" s="103">
        <v>0.12925501171173912</v>
      </c>
      <c r="AN312" s="109">
        <v>0.14159103886479329</v>
      </c>
      <c r="AO312" s="102">
        <f>IF(Tabelle1[[#This Row],[Grüne ES 2021]]="","",Tabelle1[[#This Row],[Grüne ES 2021]]/Tabelle1[[#This Row],[Grüne ZS 2021]])</f>
        <v>0.91287565052168329</v>
      </c>
      <c r="AP312" s="104">
        <v>7.7680771453776651E-2</v>
      </c>
      <c r="AQ312" s="105">
        <v>0.1105137830909599</v>
      </c>
      <c r="AR312" s="215">
        <f>IF(Tabelle1[[#This Row],[FDP ES 2021]]="","",Tabelle1[[#This Row],[FDP ES 2021]]/Tabelle1[[#This Row],[FDP ZS 2021]])</f>
        <v>0.70290573068013085</v>
      </c>
      <c r="AS312" s="216">
        <v>210.6</v>
      </c>
      <c r="AT312" s="191">
        <v>31221</v>
      </c>
      <c r="AU312" s="191">
        <v>23839</v>
      </c>
      <c r="AV312" s="191">
        <v>5.0999999999999996</v>
      </c>
      <c r="AW312" s="191">
        <v>621.1</v>
      </c>
      <c r="AX312" s="191">
        <v>7.7</v>
      </c>
      <c r="AY312" s="192">
        <v>11.1</v>
      </c>
      <c r="AZ312" s="114" t="s">
        <v>1654</v>
      </c>
      <c r="BA312" s="6"/>
      <c r="BB312" s="6"/>
      <c r="BC312" s="6"/>
      <c r="BD312" s="6"/>
      <c r="BE312" s="6"/>
      <c r="BF312" s="6"/>
      <c r="BG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</row>
    <row r="313" spans="1:84">
      <c r="A313" s="90">
        <f>SUBTOTAL(103,$B$2:$B313)</f>
        <v>312</v>
      </c>
      <c r="B313" s="44" t="s">
        <v>697</v>
      </c>
      <c r="C313" s="201" t="s">
        <v>629</v>
      </c>
      <c r="D313" s="199" t="s">
        <v>9</v>
      </c>
      <c r="E313" s="194" t="s">
        <v>347</v>
      </c>
      <c r="F313" s="198" t="s">
        <v>148</v>
      </c>
      <c r="G313" s="226" t="s">
        <v>2168</v>
      </c>
      <c r="H313" s="8"/>
      <c r="I313" s="8"/>
      <c r="J313" s="8" t="s">
        <v>924</v>
      </c>
      <c r="K313" s="8"/>
      <c r="L313" s="8" t="s">
        <v>922</v>
      </c>
      <c r="M313" s="53"/>
      <c r="N313" s="53"/>
      <c r="O313" s="9"/>
      <c r="P313" s="54"/>
      <c r="Q313" s="121" t="str">
        <f>""</f>
        <v/>
      </c>
      <c r="R313" s="55"/>
      <c r="S313" s="57"/>
      <c r="T313" s="147" t="str">
        <f>IF(MAX((AA313,AD313,AG313,AJ313,AM313,AP313))=AA313,"CDU",IF(MAX(AA313,AD313,AG313,AJ313,AM313,AP313)=AD313,"SPD",IF(MAX(AA313,AD313,AG313,AJ313,AM313,AP313)=AG313,"AfD",IF(MAX(AA313,AD313,AG313,AJ313,AM313,AP313)=AJ313,"Linke",IF(MAX(AA313,AD313,AG313,AJ313,AM313,AP313)=AM313,"Grüne","FDP")))))</f>
        <v>CDU</v>
      </c>
      <c r="U313" s="148" t="str">
        <f>IF(LARGE((AA313,AD313,AG313,AJ313,AM313,AP313),2)=AA313,"CDU",IF(LARGE((AA313,AD313,AG313,AJ313,AM313,AP313),2)=AD313,"SPD",IF(LARGE((AA313,AD313,AG313,AJ313,AM313,AP313),2)=AG313,"AfD",IF(LARGE((AA313,AD313,AG313,AJ313,AM313,AP313),2)=AJ313,"Linke",IF(LARGE((AA313,AD313,AG313,AJ313,AM313,AP313),2)=AM313,"Grüne","FDP")))))</f>
        <v>SPD</v>
      </c>
      <c r="V313" s="148" t="str">
        <f>IF(LARGE((AA313,AD313,AG313,AJ313,AM313,AP313),3)=AA313,"CDU",IF(LARGE((AA313,AD313,AG313,AJ313,AM313,AP313),3)=AD313,"SPD",IF(LARGE((AA313,AD313,AG313,AJ313,AM313,AP313),3)=AG313,"AfD",IF(LARGE((AA313,AD313,AG313,AJ313,AM313,AP313),3)=AJ313,"Linke",IF(LARGE((AA313,AD313,AG313,AJ313,AM313,AP313),3)=AM313,"Grüne","FDP")))))</f>
        <v>Grüne</v>
      </c>
      <c r="W313" s="148" t="str">
        <f>IF(LARGE((AA313,AD313,AG313,AJ313,AM313,AP313),4)=AA313,"CDU",IF(LARGE((AA313,AD313,AG313,AJ313,AM313,AP313),4)=AD313,"SPD",IF(LARGE((AA313,AD313,AG313,AJ313,AM313,AP313),4)=AG313,"AfD",IF(LARGE((AA313,AD313,AG313,AJ313,AM313,AP313),4)=AJ313,"Linke",IF(LARGE((AA313,AD313,AG313,AJ313,AM313,AP313),4)=AM313,"Grüne","FDP")))))</f>
        <v>FDP</v>
      </c>
      <c r="X313" s="148">
        <f>(LARGE((AA313,AD313,AG313,AJ313,AM313,AP313),1))-(LARGE((AA313,AD313,AG313,AJ313,AM313,AP313),2))</f>
        <v>0.14207677883697689</v>
      </c>
      <c r="Y313" s="148">
        <f>(LARGE((AA313,AD313,AG313,AJ313,AM313,AP313),1))-(LARGE((AA313,AD313,AG313,AJ313,AM313,AP313),3))</f>
        <v>0.27135334209137563</v>
      </c>
      <c r="Z313" s="234">
        <f>(LARGE((AA313,AD313,AG313,AJ313,AM313,AP313),1))-(LARGE((AA313,AD313,AG313,AJ313,AM313,AP313),4))</f>
        <v>0.32381176946138041</v>
      </c>
      <c r="AA313" s="236">
        <v>0.39964181852887348</v>
      </c>
      <c r="AB313" s="93">
        <v>0.29392535940969339</v>
      </c>
      <c r="AC313" s="95">
        <f>IF(Tabelle1[[#This Row],[CDU ES 2021]]="","",Tabelle1[[#This Row],[CDU ES 2021]]/Tabelle1[[#This Row],[CDU ZS 2021]])</f>
        <v>1.3596711060641258</v>
      </c>
      <c r="AD313" s="97">
        <v>0.25756503969189659</v>
      </c>
      <c r="AE313" s="106">
        <v>0.26560993114584969</v>
      </c>
      <c r="AF313" s="96">
        <f>IF(Tabelle1[[#This Row],[SPD ES 2021]]="","",Tabelle1[[#This Row],[SPD ES 2021]]/Tabelle1[[#This Row],[SPD ZS 2021]])</f>
        <v>0.96971163156721141</v>
      </c>
      <c r="AG313" s="99">
        <v>7.1928228966663302E-2</v>
      </c>
      <c r="AH313" s="107">
        <v>7.456769910512033E-2</v>
      </c>
      <c r="AI313" s="98">
        <f>IF(Tabelle1[[#This Row],[AfD ES 2021]]="","",Tabelle1[[#This Row],[AfD ES 2021]]/Tabelle1[[#This Row],[AfD ZS 2021]])</f>
        <v>0.9646030362994561</v>
      </c>
      <c r="AJ313" s="100">
        <v>2.4050931384107521E-2</v>
      </c>
      <c r="AK313" s="108">
        <v>2.9005091170071995E-2</v>
      </c>
      <c r="AL313" s="101">
        <f>IF(Tabelle1[[#This Row],[Linke ES 2021]]="","",Tabelle1[[#This Row],[Linke ES 2021]]/Tabelle1[[#This Row],[Linke ZS 2021]])</f>
        <v>0.82919688971444194</v>
      </c>
      <c r="AM313" s="103">
        <v>0.12828847643749788</v>
      </c>
      <c r="AN313" s="109">
        <v>0.15872339471146299</v>
      </c>
      <c r="AO313" s="102">
        <f>IF(Tabelle1[[#This Row],[Grüne ES 2021]]="","",Tabelle1[[#This Row],[Grüne ES 2021]]/Tabelle1[[#This Row],[Grüne ZS 2021]])</f>
        <v>0.80825184384890747</v>
      </c>
      <c r="AP313" s="104">
        <v>7.5830049067493063E-2</v>
      </c>
      <c r="AQ313" s="105">
        <v>0.11893040572364141</v>
      </c>
      <c r="AR313" s="215">
        <f>IF(Tabelle1[[#This Row],[FDP ES 2021]]="","",Tabelle1[[#This Row],[FDP ES 2021]]/Tabelle1[[#This Row],[FDP ZS 2021]])</f>
        <v>0.63760018816129616</v>
      </c>
      <c r="AS313" s="216">
        <v>377.4</v>
      </c>
      <c r="AT313" s="191">
        <v>48500</v>
      </c>
      <c r="AU313" s="191">
        <v>25242</v>
      </c>
      <c r="AV313" s="191">
        <v>4.5999999999999996</v>
      </c>
      <c r="AW313" s="191">
        <v>628</v>
      </c>
      <c r="AX313" s="191">
        <v>8</v>
      </c>
      <c r="AY313" s="192">
        <v>10.5</v>
      </c>
      <c r="AZ313" s="114" t="s">
        <v>1725</v>
      </c>
      <c r="BA313" s="6"/>
      <c r="BB313" s="6"/>
      <c r="BC313" s="6"/>
      <c r="BD313" s="6"/>
      <c r="BE313" s="6"/>
      <c r="BF313" s="6"/>
      <c r="BG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</row>
    <row r="314" spans="1:84">
      <c r="A314" s="90">
        <f>SUBTOTAL(103,$B$2:$B314)</f>
        <v>313</v>
      </c>
      <c r="B314" s="48" t="s">
        <v>669</v>
      </c>
      <c r="C314" s="206" t="s">
        <v>1344</v>
      </c>
      <c r="D314" s="200" t="s">
        <v>9</v>
      </c>
      <c r="E314" s="193" t="s">
        <v>348</v>
      </c>
      <c r="F314" s="222" t="s">
        <v>149</v>
      </c>
      <c r="G314" s="219" t="str">
        <f>""</f>
        <v/>
      </c>
      <c r="H314" s="10"/>
      <c r="I314" s="10"/>
      <c r="J314" s="8" t="s">
        <v>924</v>
      </c>
      <c r="K314" s="10"/>
      <c r="L314" s="10" t="s">
        <v>922</v>
      </c>
      <c r="M314" s="67"/>
      <c r="N314" s="67"/>
      <c r="O314" s="59"/>
      <c r="P314" s="172" t="s">
        <v>1411</v>
      </c>
      <c r="Q314" s="121" t="str">
        <f>""</f>
        <v/>
      </c>
      <c r="R314" s="60"/>
      <c r="S314" s="61"/>
      <c r="T314" s="147" t="str">
        <f>IF(MAX((AA314,AD314,AG314,AJ314,AM314,AP314))=AA314,"CDU",IF(MAX(AA314,AD314,AG314,AJ314,AM314,AP314)=AD314,"SPD",IF(MAX(AA314,AD314,AG314,AJ314,AM314,AP314)=AG314,"AfD",IF(MAX(AA314,AD314,AG314,AJ314,AM314,AP314)=AJ314,"Linke",IF(MAX(AA314,AD314,AG314,AJ314,AM314,AP314)=AM314,"Grüne","FDP")))))</f>
        <v>SPD</v>
      </c>
      <c r="U314" s="148" t="str">
        <f>IF(LARGE((AA314,AD314,AG314,AJ314,AM314,AP314),2)=AA314,"CDU",IF(LARGE((AA314,AD314,AG314,AJ314,AM314,AP314),2)=AD314,"SPD",IF(LARGE((AA314,AD314,AG314,AJ314,AM314,AP314),2)=AG314,"AfD",IF(LARGE((AA314,AD314,AG314,AJ314,AM314,AP314),2)=AJ314,"Linke",IF(LARGE((AA314,AD314,AG314,AJ314,AM314,AP314),2)=AM314,"Grüne","FDP")))))</f>
        <v>CDU</v>
      </c>
      <c r="V314" s="148" t="str">
        <f>IF(LARGE((AA314,AD314,AG314,AJ314,AM314,AP314),3)=AA314,"CDU",IF(LARGE((AA314,AD314,AG314,AJ314,AM314,AP314),3)=AD314,"SPD",IF(LARGE((AA314,AD314,AG314,AJ314,AM314,AP314),3)=AG314,"AfD",IF(LARGE((AA314,AD314,AG314,AJ314,AM314,AP314),3)=AJ314,"Linke",IF(LARGE((AA314,AD314,AG314,AJ314,AM314,AP314),3)=AM314,"Grüne","FDP")))))</f>
        <v>Grüne</v>
      </c>
      <c r="W314" s="148" t="str">
        <f>IF(LARGE((AA314,AD314,AG314,AJ314,AM314,AP314),4)=AA314,"CDU",IF(LARGE((AA314,AD314,AG314,AJ314,AM314,AP314),4)=AD314,"SPD",IF(LARGE((AA314,AD314,AG314,AJ314,AM314,AP314),4)=AG314,"AfD",IF(LARGE((AA314,AD314,AG314,AJ314,AM314,AP314),4)=AJ314,"Linke",IF(LARGE((AA314,AD314,AG314,AJ314,AM314,AP314),4)=AM314,"Grüne","FDP")))))</f>
        <v>FDP</v>
      </c>
      <c r="X314" s="148">
        <f>(LARGE((AA314,AD314,AG314,AJ314,AM314,AP314),1))-(LARGE((AA314,AD314,AG314,AJ314,AM314,AP314),2))</f>
        <v>7.7807509898620703E-2</v>
      </c>
      <c r="Y314" s="148">
        <f>(LARGE((AA314,AD314,AG314,AJ314,AM314,AP314),1))-(LARGE((AA314,AD314,AG314,AJ314,AM314,AP314),3))</f>
        <v>8.2773136666231567E-2</v>
      </c>
      <c r="Z314" s="234">
        <f>(LARGE((AA314,AD314,AG314,AJ314,AM314,AP314),1))-(LARGE((AA314,AD314,AG314,AJ314,AM314,AP314),4))</f>
        <v>0.2036342078927903</v>
      </c>
      <c r="AA314" s="236">
        <v>0.22259931253535223</v>
      </c>
      <c r="AB314" s="93">
        <v>0.20283661756161661</v>
      </c>
      <c r="AC314" s="95">
        <f>IF(Tabelle1[[#This Row],[CDU ES 2021]]="","",Tabelle1[[#This Row],[CDU ES 2021]]/Tabelle1[[#This Row],[CDU ZS 2021]])</f>
        <v>1.0974315940154751</v>
      </c>
      <c r="AD314" s="97">
        <v>0.30040682243397293</v>
      </c>
      <c r="AE314" s="106">
        <v>0.27154748782328697</v>
      </c>
      <c r="AF314" s="96">
        <f>IF(Tabelle1[[#This Row],[SPD ES 2021]]="","",Tabelle1[[#This Row],[SPD ES 2021]]/Tabelle1[[#This Row],[SPD ZS 2021]])</f>
        <v>1.1062773028836361</v>
      </c>
      <c r="AG314" s="99">
        <v>6.6864639081059912E-2</v>
      </c>
      <c r="AH314" s="107">
        <v>6.7592295955213585E-2</v>
      </c>
      <c r="AI314" s="98">
        <f>IF(Tabelle1[[#This Row],[AfD ES 2021]]="","",Tabelle1[[#This Row],[AfD ES 2021]]/Tabelle1[[#This Row],[AfD ZS 2021]])</f>
        <v>0.98923461817844127</v>
      </c>
      <c r="AJ314" s="100">
        <v>5.3871339685854759E-2</v>
      </c>
      <c r="AK314" s="108">
        <v>6.223834320683308E-2</v>
      </c>
      <c r="AL314" s="101">
        <f>IF(Tabelle1[[#This Row],[Linke ES 2021]]="","",Tabelle1[[#This Row],[Linke ES 2021]]/Tabelle1[[#This Row],[Linke ZS 2021]])</f>
        <v>0.86556513091660003</v>
      </c>
      <c r="AM314" s="103">
        <v>0.21763368576774136</v>
      </c>
      <c r="AN314" s="109">
        <v>0.21807312000781917</v>
      </c>
      <c r="AO314" s="102">
        <f>IF(Tabelle1[[#This Row],[Grüne ES 2021]]="","",Tabelle1[[#This Row],[Grüne ES 2021]]/Tabelle1[[#This Row],[Grüne ZS 2021]])</f>
        <v>0.99798492248809922</v>
      </c>
      <c r="AP314" s="104">
        <v>9.6772614541182619E-2</v>
      </c>
      <c r="AQ314" s="105">
        <v>0.11217236904264158</v>
      </c>
      <c r="AR314" s="215">
        <f>IF(Tabelle1[[#This Row],[FDP ES 2021]]="","",Tabelle1[[#This Row],[FDP ES 2021]]/Tabelle1[[#This Row],[FDP ZS 2021]])</f>
        <v>0.86271347718790847</v>
      </c>
      <c r="AS314" s="216">
        <v>1173.5999999999999</v>
      </c>
      <c r="AT314" s="191">
        <v>41258</v>
      </c>
      <c r="AU314" s="191">
        <v>23108</v>
      </c>
      <c r="AV314" s="191">
        <v>8.9</v>
      </c>
      <c r="AW314" s="191">
        <v>519.4</v>
      </c>
      <c r="AX314" s="191">
        <v>9.1999999999999993</v>
      </c>
      <c r="AY314" s="192">
        <v>11.1</v>
      </c>
      <c r="AZ314" s="114" t="s">
        <v>1761</v>
      </c>
      <c r="BA314" s="6"/>
      <c r="BB314" s="6"/>
      <c r="BC314" s="6"/>
      <c r="BD314" s="6"/>
      <c r="BE314" s="6"/>
      <c r="BF314" s="6"/>
      <c r="BG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</row>
    <row r="315" spans="1:84">
      <c r="A315" s="90">
        <f>SUBTOTAL(103,$B$2:$B315)</f>
        <v>314</v>
      </c>
      <c r="B315" s="45" t="s">
        <v>932</v>
      </c>
      <c r="C315" s="203" t="s">
        <v>637</v>
      </c>
      <c r="D315" s="199" t="s">
        <v>9</v>
      </c>
      <c r="E315" s="195" t="s">
        <v>348</v>
      </c>
      <c r="F315" s="222" t="s">
        <v>149</v>
      </c>
      <c r="G315" s="225" t="s">
        <v>2168</v>
      </c>
      <c r="H315" s="8"/>
      <c r="I315" s="8"/>
      <c r="J315" s="8" t="s">
        <v>927</v>
      </c>
      <c r="K315" s="11"/>
      <c r="L315" s="11" t="s">
        <v>922</v>
      </c>
      <c r="M315" s="53"/>
      <c r="N315" s="53"/>
      <c r="O315" s="9"/>
      <c r="P315" s="156" t="s">
        <v>1411</v>
      </c>
      <c r="Q315" s="121" t="str">
        <f>""</f>
        <v/>
      </c>
      <c r="R315" s="55"/>
      <c r="S315" s="57"/>
      <c r="T315" s="147" t="str">
        <f>IF(MAX((AA315,AD315,AG315,AJ315,AM315,AP315))=AA315,"CDU",IF(MAX(AA315,AD315,AG315,AJ315,AM315,AP315)=AD315,"SPD",IF(MAX(AA315,AD315,AG315,AJ315,AM315,AP315)=AG315,"AfD",IF(MAX(AA315,AD315,AG315,AJ315,AM315,AP315)=AJ315,"Linke",IF(MAX(AA315,AD315,AG315,AJ315,AM315,AP315)=AM315,"Grüne","FDP")))))</f>
        <v>SPD</v>
      </c>
      <c r="U315" s="148" t="str">
        <f>IF(LARGE((AA315,AD315,AG315,AJ315,AM315,AP315),2)=AA315,"CDU",IF(LARGE((AA315,AD315,AG315,AJ315,AM315,AP315),2)=AD315,"SPD",IF(LARGE((AA315,AD315,AG315,AJ315,AM315,AP315),2)=AG315,"AfD",IF(LARGE((AA315,AD315,AG315,AJ315,AM315,AP315),2)=AJ315,"Linke",IF(LARGE((AA315,AD315,AG315,AJ315,AM315,AP315),2)=AM315,"Grüne","FDP")))))</f>
        <v>CDU</v>
      </c>
      <c r="V315" s="148" t="str">
        <f>IF(LARGE((AA315,AD315,AG315,AJ315,AM315,AP315),3)=AA315,"CDU",IF(LARGE((AA315,AD315,AG315,AJ315,AM315,AP315),3)=AD315,"SPD",IF(LARGE((AA315,AD315,AG315,AJ315,AM315,AP315),3)=AG315,"AfD",IF(LARGE((AA315,AD315,AG315,AJ315,AM315,AP315),3)=AJ315,"Linke",IF(LARGE((AA315,AD315,AG315,AJ315,AM315,AP315),3)=AM315,"Grüne","FDP")))))</f>
        <v>Grüne</v>
      </c>
      <c r="W315" s="148" t="str">
        <f>IF(LARGE((AA315,AD315,AG315,AJ315,AM315,AP315),4)=AA315,"CDU",IF(LARGE((AA315,AD315,AG315,AJ315,AM315,AP315),4)=AD315,"SPD",IF(LARGE((AA315,AD315,AG315,AJ315,AM315,AP315),4)=AG315,"AfD",IF(LARGE((AA315,AD315,AG315,AJ315,AM315,AP315),4)=AJ315,"Linke",IF(LARGE((AA315,AD315,AG315,AJ315,AM315,AP315),4)=AM315,"Grüne","FDP")))))</f>
        <v>FDP</v>
      </c>
      <c r="X315" s="148">
        <f>(LARGE((AA315,AD315,AG315,AJ315,AM315,AP315),1))-(LARGE((AA315,AD315,AG315,AJ315,AM315,AP315),2))</f>
        <v>7.7807509898620703E-2</v>
      </c>
      <c r="Y315" s="148">
        <f>(LARGE((AA315,AD315,AG315,AJ315,AM315,AP315),1))-(LARGE((AA315,AD315,AG315,AJ315,AM315,AP315),3))</f>
        <v>8.2773136666231567E-2</v>
      </c>
      <c r="Z315" s="234">
        <f>(LARGE((AA315,AD315,AG315,AJ315,AM315,AP315),1))-(LARGE((AA315,AD315,AG315,AJ315,AM315,AP315),4))</f>
        <v>0.2036342078927903</v>
      </c>
      <c r="AA315" s="236">
        <v>0.22259931253535223</v>
      </c>
      <c r="AB315" s="93">
        <v>0.20283661756161661</v>
      </c>
      <c r="AC315" s="95">
        <f>IF(Tabelle1[[#This Row],[CDU ES 2021]]="","",Tabelle1[[#This Row],[CDU ES 2021]]/Tabelle1[[#This Row],[CDU ZS 2021]])</f>
        <v>1.0974315940154751</v>
      </c>
      <c r="AD315" s="97">
        <v>0.30040682243397293</v>
      </c>
      <c r="AE315" s="106">
        <v>0.27154748782328697</v>
      </c>
      <c r="AF315" s="96">
        <f>IF(Tabelle1[[#This Row],[SPD ES 2021]]="","",Tabelle1[[#This Row],[SPD ES 2021]]/Tabelle1[[#This Row],[SPD ZS 2021]])</f>
        <v>1.1062773028836361</v>
      </c>
      <c r="AG315" s="99">
        <v>6.6864639081059912E-2</v>
      </c>
      <c r="AH315" s="107">
        <v>6.7592295955213585E-2</v>
      </c>
      <c r="AI315" s="98">
        <f>IF(Tabelle1[[#This Row],[AfD ES 2021]]="","",Tabelle1[[#This Row],[AfD ES 2021]]/Tabelle1[[#This Row],[AfD ZS 2021]])</f>
        <v>0.98923461817844127</v>
      </c>
      <c r="AJ315" s="100">
        <v>5.3871339685854759E-2</v>
      </c>
      <c r="AK315" s="108">
        <v>6.223834320683308E-2</v>
      </c>
      <c r="AL315" s="101">
        <f>IF(Tabelle1[[#This Row],[Linke ES 2021]]="","",Tabelle1[[#This Row],[Linke ES 2021]]/Tabelle1[[#This Row],[Linke ZS 2021]])</f>
        <v>0.86556513091660003</v>
      </c>
      <c r="AM315" s="103">
        <v>0.21763368576774136</v>
      </c>
      <c r="AN315" s="109">
        <v>0.21807312000781917</v>
      </c>
      <c r="AO315" s="102">
        <f>IF(Tabelle1[[#This Row],[Grüne ES 2021]]="","",Tabelle1[[#This Row],[Grüne ES 2021]]/Tabelle1[[#This Row],[Grüne ZS 2021]])</f>
        <v>0.99798492248809922</v>
      </c>
      <c r="AP315" s="104">
        <v>9.6772614541182619E-2</v>
      </c>
      <c r="AQ315" s="105">
        <v>0.11217236904264158</v>
      </c>
      <c r="AR315" s="215">
        <f>IF(Tabelle1[[#This Row],[FDP ES 2021]]="","",Tabelle1[[#This Row],[FDP ES 2021]]/Tabelle1[[#This Row],[FDP ZS 2021]])</f>
        <v>0.86271347718790847</v>
      </c>
      <c r="AS315" s="216">
        <v>1173.5999999999999</v>
      </c>
      <c r="AT315" s="191">
        <v>41258</v>
      </c>
      <c r="AU315" s="191">
        <v>23108</v>
      </c>
      <c r="AV315" s="191">
        <v>8.9</v>
      </c>
      <c r="AW315" s="191">
        <v>519.4</v>
      </c>
      <c r="AX315" s="191">
        <v>9.1999999999999993</v>
      </c>
      <c r="AY315" s="192">
        <v>11.1</v>
      </c>
      <c r="AZ315" s="114" t="s">
        <v>1816</v>
      </c>
      <c r="BA315" s="6"/>
      <c r="BB315" s="6"/>
      <c r="BC315" s="6"/>
      <c r="BD315" s="6"/>
      <c r="BE315" s="6"/>
      <c r="BF315" s="6"/>
      <c r="BG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</row>
    <row r="316" spans="1:84">
      <c r="A316" s="90">
        <f>SUBTOTAL(103,$B$2:$B316)</f>
        <v>315</v>
      </c>
      <c r="B316" s="48" t="s">
        <v>669</v>
      </c>
      <c r="C316" s="206" t="s">
        <v>792</v>
      </c>
      <c r="D316" s="199" t="s">
        <v>9</v>
      </c>
      <c r="E316" s="194" t="s">
        <v>349</v>
      </c>
      <c r="F316" s="198" t="s">
        <v>150</v>
      </c>
      <c r="G316" s="219" t="str">
        <f>""</f>
        <v/>
      </c>
      <c r="H316" s="8"/>
      <c r="I316" s="8"/>
      <c r="J316" s="8" t="s">
        <v>924</v>
      </c>
      <c r="K316" s="8"/>
      <c r="L316" s="8" t="s">
        <v>922</v>
      </c>
      <c r="M316" s="53"/>
      <c r="N316" s="53"/>
      <c r="O316" s="9"/>
      <c r="P316" s="54"/>
      <c r="Q316" s="121" t="str">
        <f>""</f>
        <v/>
      </c>
      <c r="R316" s="55"/>
      <c r="S316" s="57"/>
      <c r="T316" s="147" t="str">
        <f>IF(MAX((AA316,AD316,AG316,AJ316,AM316,AP316))=AA316,"CDU",IF(MAX(AA316,AD316,AG316,AJ316,AM316,AP316)=AD316,"SPD",IF(MAX(AA316,AD316,AG316,AJ316,AM316,AP316)=AG316,"AfD",IF(MAX(AA316,AD316,AG316,AJ316,AM316,AP316)=AJ316,"Linke",IF(MAX(AA316,AD316,AG316,AJ316,AM316,AP316)=AM316,"Grüne","FDP")))))</f>
        <v>SPD</v>
      </c>
      <c r="U316" s="148" t="str">
        <f>IF(LARGE((AA316,AD316,AG316,AJ316,AM316,AP316),2)=AA316,"CDU",IF(LARGE((AA316,AD316,AG316,AJ316,AM316,AP316),2)=AD316,"SPD",IF(LARGE((AA316,AD316,AG316,AJ316,AM316,AP316),2)=AG316,"AfD",IF(LARGE((AA316,AD316,AG316,AJ316,AM316,AP316),2)=AJ316,"Linke",IF(LARGE((AA316,AD316,AG316,AJ316,AM316,AP316),2)=AM316,"Grüne","FDP")))))</f>
        <v>CDU</v>
      </c>
      <c r="V316" s="148" t="str">
        <f>IF(LARGE((AA316,AD316,AG316,AJ316,AM316,AP316),3)=AA316,"CDU",IF(LARGE((AA316,AD316,AG316,AJ316,AM316,AP316),3)=AD316,"SPD",IF(LARGE((AA316,AD316,AG316,AJ316,AM316,AP316),3)=AG316,"AfD",IF(LARGE((AA316,AD316,AG316,AJ316,AM316,AP316),3)=AJ316,"Linke",IF(LARGE((AA316,AD316,AG316,AJ316,AM316,AP316),3)=AM316,"Grüne","FDP")))))</f>
        <v>Grüne</v>
      </c>
      <c r="W316" s="148" t="str">
        <f>IF(LARGE((AA316,AD316,AG316,AJ316,AM316,AP316),4)=AA316,"CDU",IF(LARGE((AA316,AD316,AG316,AJ316,AM316,AP316),4)=AD316,"SPD",IF(LARGE((AA316,AD316,AG316,AJ316,AM316,AP316),4)=AG316,"AfD",IF(LARGE((AA316,AD316,AG316,AJ316,AM316,AP316),4)=AJ316,"Linke",IF(LARGE((AA316,AD316,AG316,AJ316,AM316,AP316),4)=AM316,"Grüne","FDP")))))</f>
        <v>AfD</v>
      </c>
      <c r="X316" s="148">
        <f>(LARGE((AA316,AD316,AG316,AJ316,AM316,AP316),1))-(LARGE((AA316,AD316,AG316,AJ316,AM316,AP316),2))</f>
        <v>9.7240815552843862E-2</v>
      </c>
      <c r="Y316" s="148">
        <f>(LARGE((AA316,AD316,AG316,AJ316,AM316,AP316),1))-(LARGE((AA316,AD316,AG316,AJ316,AM316,AP316),3))</f>
        <v>0.25746069731900623</v>
      </c>
      <c r="Z316" s="234">
        <f>(LARGE((AA316,AD316,AG316,AJ316,AM316,AP316),1))-(LARGE((AA316,AD316,AG316,AJ316,AM316,AP316),4))</f>
        <v>0.2706998068926299</v>
      </c>
      <c r="AA316" s="236">
        <v>0.26737670153656601</v>
      </c>
      <c r="AB316" s="93">
        <v>0.23524157675563126</v>
      </c>
      <c r="AC316" s="95">
        <f>IF(Tabelle1[[#This Row],[CDU ES 2021]]="","",Tabelle1[[#This Row],[CDU ES 2021]]/Tabelle1[[#This Row],[CDU ZS 2021]])</f>
        <v>1.1366047840017528</v>
      </c>
      <c r="AD316" s="97">
        <v>0.36461751708940987</v>
      </c>
      <c r="AE316" s="106">
        <v>0.31562914063978798</v>
      </c>
      <c r="AF316" s="96">
        <f>IF(Tabelle1[[#This Row],[SPD ES 2021]]="","",Tabelle1[[#This Row],[SPD ES 2021]]/Tabelle1[[#This Row],[SPD ZS 2021]])</f>
        <v>1.1552086615016639</v>
      </c>
      <c r="AG316" s="99">
        <v>9.3917710196779969E-2</v>
      </c>
      <c r="AH316" s="107">
        <v>9.5494983910656819E-2</v>
      </c>
      <c r="AI316" s="98">
        <f>IF(Tabelle1[[#This Row],[AfD ES 2021]]="","",Tabelle1[[#This Row],[AfD ES 2021]]/Tabelle1[[#This Row],[AfD ZS 2021]])</f>
        <v>0.98348317734308943</v>
      </c>
      <c r="AJ316" s="100">
        <v>3.1584309730005096E-2</v>
      </c>
      <c r="AK316" s="108">
        <v>3.5715975771342043E-2</v>
      </c>
      <c r="AL316" s="101">
        <f>IF(Tabelle1[[#This Row],[Linke ES 2021]]="","",Tabelle1[[#This Row],[Linke ES 2021]]/Tabelle1[[#This Row],[Linke ZS 2021]])</f>
        <v>0.88431882506057324</v>
      </c>
      <c r="AM316" s="103">
        <v>0.10715681977040363</v>
      </c>
      <c r="AN316" s="109">
        <v>0.13446431951542684</v>
      </c>
      <c r="AO316" s="102">
        <f>IF(Tabelle1[[#This Row],[Grüne ES 2021]]="","",Tabelle1[[#This Row],[Grüne ES 2021]]/Tabelle1[[#This Row],[Grüne ZS 2021]])</f>
        <v>0.7969163876080132</v>
      </c>
      <c r="AP316" s="104">
        <v>8.305393974576171E-2</v>
      </c>
      <c r="AQ316" s="105">
        <v>0.11761783077796706</v>
      </c>
      <c r="AR316" s="215">
        <f>IF(Tabelle1[[#This Row],[FDP ES 2021]]="","",Tabelle1[[#This Row],[FDP ES 2021]]/Tabelle1[[#This Row],[FDP ZS 2021]])</f>
        <v>0.7061339186109179</v>
      </c>
      <c r="AS316" s="216">
        <v>580.70000000000005</v>
      </c>
      <c r="AT316" s="191">
        <v>35138</v>
      </c>
      <c r="AU316" s="191">
        <v>22784</v>
      </c>
      <c r="AV316" s="191">
        <v>6.1</v>
      </c>
      <c r="AW316" s="191">
        <v>648.6</v>
      </c>
      <c r="AX316" s="191">
        <v>7.4</v>
      </c>
      <c r="AY316" s="192">
        <v>12.2</v>
      </c>
      <c r="AZ316" s="114" t="s">
        <v>2045</v>
      </c>
      <c r="BA316" s="6"/>
      <c r="BB316" s="6"/>
      <c r="BC316" s="6"/>
      <c r="BD316" s="6"/>
      <c r="BE316" s="6"/>
      <c r="BF316" s="6"/>
      <c r="BG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</row>
    <row r="317" spans="1:84">
      <c r="A317" s="90">
        <f>SUBTOTAL(103,$B$2:$B317)</f>
        <v>316</v>
      </c>
      <c r="B317" s="46" t="s">
        <v>930</v>
      </c>
      <c r="C317" s="204" t="s">
        <v>1108</v>
      </c>
      <c r="D317" s="199" t="s">
        <v>9</v>
      </c>
      <c r="E317" s="195" t="s">
        <v>349</v>
      </c>
      <c r="F317" s="198" t="s">
        <v>150</v>
      </c>
      <c r="G317" s="219" t="str">
        <f>""</f>
        <v/>
      </c>
      <c r="H317" s="143"/>
      <c r="I317" s="8"/>
      <c r="J317" s="8" t="s">
        <v>927</v>
      </c>
      <c r="K317" s="15" t="s">
        <v>631</v>
      </c>
      <c r="L317" s="11" t="s">
        <v>921</v>
      </c>
      <c r="M317" s="53"/>
      <c r="N317" s="53"/>
      <c r="O317" s="9"/>
      <c r="P317" s="54"/>
      <c r="Q317" s="121" t="str">
        <f>""</f>
        <v/>
      </c>
      <c r="R317" s="55"/>
      <c r="S317" s="57"/>
      <c r="T317" s="147" t="str">
        <f>IF(MAX((AA317,AD317,AG317,AJ317,AM317,AP317))=AA317,"CDU",IF(MAX(AA317,AD317,AG317,AJ317,AM317,AP317)=AD317,"SPD",IF(MAX(AA317,AD317,AG317,AJ317,AM317,AP317)=AG317,"AfD",IF(MAX(AA317,AD317,AG317,AJ317,AM317,AP317)=AJ317,"Linke",IF(MAX(AA317,AD317,AG317,AJ317,AM317,AP317)=AM317,"Grüne","FDP")))))</f>
        <v>SPD</v>
      </c>
      <c r="U317" s="148" t="str">
        <f>IF(LARGE((AA317,AD317,AG317,AJ317,AM317,AP317),2)=AA317,"CDU",IF(LARGE((AA317,AD317,AG317,AJ317,AM317,AP317),2)=AD317,"SPD",IF(LARGE((AA317,AD317,AG317,AJ317,AM317,AP317),2)=AG317,"AfD",IF(LARGE((AA317,AD317,AG317,AJ317,AM317,AP317),2)=AJ317,"Linke",IF(LARGE((AA317,AD317,AG317,AJ317,AM317,AP317),2)=AM317,"Grüne","FDP")))))</f>
        <v>CDU</v>
      </c>
      <c r="V317" s="148" t="str">
        <f>IF(LARGE((AA317,AD317,AG317,AJ317,AM317,AP317),3)=AA317,"CDU",IF(LARGE((AA317,AD317,AG317,AJ317,AM317,AP317),3)=AD317,"SPD",IF(LARGE((AA317,AD317,AG317,AJ317,AM317,AP317),3)=AG317,"AfD",IF(LARGE((AA317,AD317,AG317,AJ317,AM317,AP317),3)=AJ317,"Linke",IF(LARGE((AA317,AD317,AG317,AJ317,AM317,AP317),3)=AM317,"Grüne","FDP")))))</f>
        <v>Grüne</v>
      </c>
      <c r="W317" s="148" t="str">
        <f>IF(LARGE((AA317,AD317,AG317,AJ317,AM317,AP317),4)=AA317,"CDU",IF(LARGE((AA317,AD317,AG317,AJ317,AM317,AP317),4)=AD317,"SPD",IF(LARGE((AA317,AD317,AG317,AJ317,AM317,AP317),4)=AG317,"AfD",IF(LARGE((AA317,AD317,AG317,AJ317,AM317,AP317),4)=AJ317,"Linke",IF(LARGE((AA317,AD317,AG317,AJ317,AM317,AP317),4)=AM317,"Grüne","FDP")))))</f>
        <v>AfD</v>
      </c>
      <c r="X317" s="148">
        <f>(LARGE((AA317,AD317,AG317,AJ317,AM317,AP317),1))-(LARGE((AA317,AD317,AG317,AJ317,AM317,AP317),2))</f>
        <v>9.7240815552843862E-2</v>
      </c>
      <c r="Y317" s="148">
        <f>(LARGE((AA317,AD317,AG317,AJ317,AM317,AP317),1))-(LARGE((AA317,AD317,AG317,AJ317,AM317,AP317),3))</f>
        <v>0.25746069731900623</v>
      </c>
      <c r="Z317" s="234">
        <f>(LARGE((AA317,AD317,AG317,AJ317,AM317,AP317),1))-(LARGE((AA317,AD317,AG317,AJ317,AM317,AP317),4))</f>
        <v>0.2706998068926299</v>
      </c>
      <c r="AA317" s="236">
        <v>0.26737670153656601</v>
      </c>
      <c r="AB317" s="93">
        <v>0.23524157675563126</v>
      </c>
      <c r="AC317" s="95">
        <f>IF(Tabelle1[[#This Row],[CDU ES 2021]]="","",Tabelle1[[#This Row],[CDU ES 2021]]/Tabelle1[[#This Row],[CDU ZS 2021]])</f>
        <v>1.1366047840017528</v>
      </c>
      <c r="AD317" s="97">
        <v>0.36461751708940987</v>
      </c>
      <c r="AE317" s="106">
        <v>0.31562914063978798</v>
      </c>
      <c r="AF317" s="96">
        <f>IF(Tabelle1[[#This Row],[SPD ES 2021]]="","",Tabelle1[[#This Row],[SPD ES 2021]]/Tabelle1[[#This Row],[SPD ZS 2021]])</f>
        <v>1.1552086615016639</v>
      </c>
      <c r="AG317" s="99">
        <v>9.3917710196779969E-2</v>
      </c>
      <c r="AH317" s="107">
        <v>9.5494983910656819E-2</v>
      </c>
      <c r="AI317" s="98">
        <f>IF(Tabelle1[[#This Row],[AfD ES 2021]]="","",Tabelle1[[#This Row],[AfD ES 2021]]/Tabelle1[[#This Row],[AfD ZS 2021]])</f>
        <v>0.98348317734308943</v>
      </c>
      <c r="AJ317" s="100">
        <v>3.1584309730005096E-2</v>
      </c>
      <c r="AK317" s="108">
        <v>3.5715975771342043E-2</v>
      </c>
      <c r="AL317" s="101">
        <f>IF(Tabelle1[[#This Row],[Linke ES 2021]]="","",Tabelle1[[#This Row],[Linke ES 2021]]/Tabelle1[[#This Row],[Linke ZS 2021]])</f>
        <v>0.88431882506057324</v>
      </c>
      <c r="AM317" s="103">
        <v>0.10715681977040363</v>
      </c>
      <c r="AN317" s="109">
        <v>0.13446431951542684</v>
      </c>
      <c r="AO317" s="102">
        <f>IF(Tabelle1[[#This Row],[Grüne ES 2021]]="","",Tabelle1[[#This Row],[Grüne ES 2021]]/Tabelle1[[#This Row],[Grüne ZS 2021]])</f>
        <v>0.7969163876080132</v>
      </c>
      <c r="AP317" s="104">
        <v>8.305393974576171E-2</v>
      </c>
      <c r="AQ317" s="105">
        <v>0.11761783077796706</v>
      </c>
      <c r="AR317" s="215">
        <f>IF(Tabelle1[[#This Row],[FDP ES 2021]]="","",Tabelle1[[#This Row],[FDP ES 2021]]/Tabelle1[[#This Row],[FDP ZS 2021]])</f>
        <v>0.7061339186109179</v>
      </c>
      <c r="AS317" s="216">
        <v>580.70000000000005</v>
      </c>
      <c r="AT317" s="191">
        <v>35138</v>
      </c>
      <c r="AU317" s="191">
        <v>22784</v>
      </c>
      <c r="AV317" s="191">
        <v>6.1</v>
      </c>
      <c r="AW317" s="191">
        <v>648.6</v>
      </c>
      <c r="AX317" s="191">
        <v>7.4</v>
      </c>
      <c r="AY317" s="192">
        <v>12.2</v>
      </c>
      <c r="AZ317" s="114" t="s">
        <v>1627</v>
      </c>
      <c r="BA317" s="6"/>
      <c r="BB317" s="6"/>
      <c r="BC317" s="6"/>
      <c r="BD317" s="6"/>
      <c r="BE317" s="6"/>
      <c r="BF317" s="6"/>
      <c r="BG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</row>
    <row r="318" spans="1:84">
      <c r="A318" s="90">
        <f>SUBTOTAL(103,$B$2:$B318)</f>
        <v>317</v>
      </c>
      <c r="B318" s="45" t="s">
        <v>932</v>
      </c>
      <c r="C318" s="203" t="s">
        <v>1109</v>
      </c>
      <c r="D318" s="199" t="s">
        <v>9</v>
      </c>
      <c r="E318" s="195" t="s">
        <v>350</v>
      </c>
      <c r="F318" s="198" t="s">
        <v>151</v>
      </c>
      <c r="G318" s="219" t="str">
        <f>""</f>
        <v/>
      </c>
      <c r="H318" s="8"/>
      <c r="I318" s="8"/>
      <c r="J318" s="8" t="s">
        <v>927</v>
      </c>
      <c r="K318" s="11"/>
      <c r="L318" s="11" t="s">
        <v>921</v>
      </c>
      <c r="M318" s="53"/>
      <c r="N318" s="53"/>
      <c r="O318" s="9"/>
      <c r="P318" s="54"/>
      <c r="Q318" s="121" t="str">
        <f>""</f>
        <v/>
      </c>
      <c r="R318" s="55"/>
      <c r="S318" s="57"/>
      <c r="T318" s="147" t="str">
        <f>IF(MAX((AA318,AD318,AG318,AJ318,AM318,AP318))=AA318,"CDU",IF(MAX(AA318,AD318,AG318,AJ318,AM318,AP318)=AD318,"SPD",IF(MAX(AA318,AD318,AG318,AJ318,AM318,AP318)=AG318,"AfD",IF(MAX(AA318,AD318,AG318,AJ318,AM318,AP318)=AJ318,"Linke",IF(MAX(AA318,AD318,AG318,AJ318,AM318,AP318)=AM318,"Grüne","FDP")))))</f>
        <v>SPD</v>
      </c>
      <c r="U318" s="148" t="str">
        <f>IF(LARGE((AA318,AD318,AG318,AJ318,AM318,AP318),2)=AA318,"CDU",IF(LARGE((AA318,AD318,AG318,AJ318,AM318,AP318),2)=AD318,"SPD",IF(LARGE((AA318,AD318,AG318,AJ318,AM318,AP318),2)=AG318,"AfD",IF(LARGE((AA318,AD318,AG318,AJ318,AM318,AP318),2)=AJ318,"Linke",IF(LARGE((AA318,AD318,AG318,AJ318,AM318,AP318),2)=AM318,"Grüne","FDP")))))</f>
        <v>CDU</v>
      </c>
      <c r="V318" s="148" t="str">
        <f>IF(LARGE((AA318,AD318,AG318,AJ318,AM318,AP318),3)=AA318,"CDU",IF(LARGE((AA318,AD318,AG318,AJ318,AM318,AP318),3)=AD318,"SPD",IF(LARGE((AA318,AD318,AG318,AJ318,AM318,AP318),3)=AG318,"AfD",IF(LARGE((AA318,AD318,AG318,AJ318,AM318,AP318),3)=AJ318,"Linke",IF(LARGE((AA318,AD318,AG318,AJ318,AM318,AP318),3)=AM318,"Grüne","FDP")))))</f>
        <v>Grüne</v>
      </c>
      <c r="W318" s="148" t="str">
        <f>IF(LARGE((AA318,AD318,AG318,AJ318,AM318,AP318),4)=AA318,"CDU",IF(LARGE((AA318,AD318,AG318,AJ318,AM318,AP318),4)=AD318,"SPD",IF(LARGE((AA318,AD318,AG318,AJ318,AM318,AP318),4)=AG318,"AfD",IF(LARGE((AA318,AD318,AG318,AJ318,AM318,AP318),4)=AJ318,"Linke",IF(LARGE((AA318,AD318,AG318,AJ318,AM318,AP318),4)=AM318,"Grüne","FDP")))))</f>
        <v>AfD</v>
      </c>
      <c r="X318" s="148">
        <f>(LARGE((AA318,AD318,AG318,AJ318,AM318,AP318),1))-(LARGE((AA318,AD318,AG318,AJ318,AM318,AP318),2))</f>
        <v>0.12202671665038678</v>
      </c>
      <c r="Y318" s="148">
        <f>(LARGE((AA318,AD318,AG318,AJ318,AM318,AP318),1))-(LARGE((AA318,AD318,AG318,AJ318,AM318,AP318),3))</f>
        <v>0.27905963726603134</v>
      </c>
      <c r="Z318" s="234">
        <f>(LARGE((AA318,AD318,AG318,AJ318,AM318,AP318),1))-(LARGE((AA318,AD318,AG318,AJ318,AM318,AP318),4))</f>
        <v>0.29517014704717653</v>
      </c>
      <c r="AA318" s="236">
        <v>0.26187993347237254</v>
      </c>
      <c r="AB318" s="93">
        <v>0.23628374633837385</v>
      </c>
      <c r="AC318" s="95">
        <f>IF(Tabelle1[[#This Row],[CDU ES 2021]]="","",Tabelle1[[#This Row],[CDU ES 2021]]/Tabelle1[[#This Row],[CDU ZS 2021]])</f>
        <v>1.1083281754697729</v>
      </c>
      <c r="AD318" s="97">
        <v>0.38390665012275932</v>
      </c>
      <c r="AE318" s="106">
        <v>0.32559443696724988</v>
      </c>
      <c r="AF318" s="96">
        <f>IF(Tabelle1[[#This Row],[SPD ES 2021]]="","",Tabelle1[[#This Row],[SPD ES 2021]]/Tabelle1[[#This Row],[SPD ZS 2021]])</f>
        <v>1.1790946236632871</v>
      </c>
      <c r="AG318" s="99">
        <v>8.8736503075582771E-2</v>
      </c>
      <c r="AH318" s="107">
        <v>9.1652811864988262E-2</v>
      </c>
      <c r="AI318" s="98">
        <f>IF(Tabelle1[[#This Row],[AfD ES 2021]]="","",Tabelle1[[#This Row],[AfD ES 2021]]/Tabelle1[[#This Row],[AfD ZS 2021]])</f>
        <v>0.96818091305587606</v>
      </c>
      <c r="AJ318" s="100">
        <v>2.6003854378415479E-2</v>
      </c>
      <c r="AK318" s="108">
        <v>3.2044177024780303E-2</v>
      </c>
      <c r="AL318" s="101">
        <f>IF(Tabelle1[[#This Row],[Linke ES 2021]]="","",Tabelle1[[#This Row],[Linke ES 2021]]/Tabelle1[[#This Row],[Linke ZS 2021]])</f>
        <v>0.81150014738422704</v>
      </c>
      <c r="AM318" s="103">
        <v>0.104847012856728</v>
      </c>
      <c r="AN318" s="109">
        <v>0.13038028131844931</v>
      </c>
      <c r="AO318" s="102">
        <f>IF(Tabelle1[[#This Row],[Grüne ES 2021]]="","",Tabelle1[[#This Row],[Grüne ES 2021]]/Tabelle1[[#This Row],[Grüne ZS 2021]])</f>
        <v>0.80416311267685336</v>
      </c>
      <c r="AP318" s="104">
        <v>8.2459938224345941E-2</v>
      </c>
      <c r="AQ318" s="105">
        <v>0.1153643153088961</v>
      </c>
      <c r="AR318" s="215">
        <f>IF(Tabelle1[[#This Row],[FDP ES 2021]]="","",Tabelle1[[#This Row],[FDP ES 2021]]/Tabelle1[[#This Row],[FDP ZS 2021]])</f>
        <v>0.71477855178660432</v>
      </c>
      <c r="AS318" s="216">
        <v>240.7</v>
      </c>
      <c r="AT318" s="191">
        <v>41627</v>
      </c>
      <c r="AU318" s="191">
        <v>23052</v>
      </c>
      <c r="AV318" s="191">
        <v>5.9</v>
      </c>
      <c r="AW318" s="191">
        <v>651.70000000000005</v>
      </c>
      <c r="AX318" s="191">
        <v>7.7</v>
      </c>
      <c r="AY318" s="192">
        <v>11.8</v>
      </c>
      <c r="AZ318" s="114" t="s">
        <v>1558</v>
      </c>
      <c r="BA318" s="6"/>
      <c r="BB318" s="6"/>
      <c r="BC318" s="6"/>
      <c r="BD318" s="6"/>
      <c r="BE318" s="6"/>
      <c r="BF318" s="6"/>
      <c r="BG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</row>
    <row r="319" spans="1:84">
      <c r="A319" s="90">
        <f>SUBTOTAL(103,$B$2:$B319)</f>
        <v>318</v>
      </c>
      <c r="B319" s="48" t="s">
        <v>669</v>
      </c>
      <c r="C319" s="206" t="s">
        <v>793</v>
      </c>
      <c r="D319" s="200" t="s">
        <v>9</v>
      </c>
      <c r="E319" s="193" t="s">
        <v>350</v>
      </c>
      <c r="F319" s="222" t="s">
        <v>151</v>
      </c>
      <c r="G319" s="223" t="s">
        <v>2184</v>
      </c>
      <c r="H319" s="10"/>
      <c r="I319" s="10"/>
      <c r="J319" s="8" t="s">
        <v>924</v>
      </c>
      <c r="K319" s="10"/>
      <c r="L319" s="10" t="s">
        <v>922</v>
      </c>
      <c r="M319" s="67"/>
      <c r="N319" s="67"/>
      <c r="O319" s="59"/>
      <c r="P319" s="83"/>
      <c r="Q319" s="121" t="str">
        <f>""</f>
        <v/>
      </c>
      <c r="R319" s="60"/>
      <c r="S319" s="61"/>
      <c r="T319" s="147" t="str">
        <f>IF(MAX((AA319,AD319,AG319,AJ319,AM319,AP319))=AA319,"CDU",IF(MAX(AA319,AD319,AG319,AJ319,AM319,AP319)=AD319,"SPD",IF(MAX(AA319,AD319,AG319,AJ319,AM319,AP319)=AG319,"AfD",IF(MAX(AA319,AD319,AG319,AJ319,AM319,AP319)=AJ319,"Linke",IF(MAX(AA319,AD319,AG319,AJ319,AM319,AP319)=AM319,"Grüne","FDP")))))</f>
        <v>SPD</v>
      </c>
      <c r="U319" s="148" t="str">
        <f>IF(LARGE((AA319,AD319,AG319,AJ319,AM319,AP319),2)=AA319,"CDU",IF(LARGE((AA319,AD319,AG319,AJ319,AM319,AP319),2)=AD319,"SPD",IF(LARGE((AA319,AD319,AG319,AJ319,AM319,AP319),2)=AG319,"AfD",IF(LARGE((AA319,AD319,AG319,AJ319,AM319,AP319),2)=AJ319,"Linke",IF(LARGE((AA319,AD319,AG319,AJ319,AM319,AP319),2)=AM319,"Grüne","FDP")))))</f>
        <v>CDU</v>
      </c>
      <c r="V319" s="148" t="str">
        <f>IF(LARGE((AA319,AD319,AG319,AJ319,AM319,AP319),3)=AA319,"CDU",IF(LARGE((AA319,AD319,AG319,AJ319,AM319,AP319),3)=AD319,"SPD",IF(LARGE((AA319,AD319,AG319,AJ319,AM319,AP319),3)=AG319,"AfD",IF(LARGE((AA319,AD319,AG319,AJ319,AM319,AP319),3)=AJ319,"Linke",IF(LARGE((AA319,AD319,AG319,AJ319,AM319,AP319),3)=AM319,"Grüne","FDP")))))</f>
        <v>Grüne</v>
      </c>
      <c r="W319" s="148" t="str">
        <f>IF(LARGE((AA319,AD319,AG319,AJ319,AM319,AP319),4)=AA319,"CDU",IF(LARGE((AA319,AD319,AG319,AJ319,AM319,AP319),4)=AD319,"SPD",IF(LARGE((AA319,AD319,AG319,AJ319,AM319,AP319),4)=AG319,"AfD",IF(LARGE((AA319,AD319,AG319,AJ319,AM319,AP319),4)=AJ319,"Linke",IF(LARGE((AA319,AD319,AG319,AJ319,AM319,AP319),4)=AM319,"Grüne","FDP")))))</f>
        <v>AfD</v>
      </c>
      <c r="X319" s="148">
        <f>(LARGE((AA319,AD319,AG319,AJ319,AM319,AP319),1))-(LARGE((AA319,AD319,AG319,AJ319,AM319,AP319),2))</f>
        <v>0.12202671665038678</v>
      </c>
      <c r="Y319" s="148">
        <f>(LARGE((AA319,AD319,AG319,AJ319,AM319,AP319),1))-(LARGE((AA319,AD319,AG319,AJ319,AM319,AP319),3))</f>
        <v>0.27905963726603134</v>
      </c>
      <c r="Z319" s="234">
        <f>(LARGE((AA319,AD319,AG319,AJ319,AM319,AP319),1))-(LARGE((AA319,AD319,AG319,AJ319,AM319,AP319),4))</f>
        <v>0.29517014704717653</v>
      </c>
      <c r="AA319" s="236">
        <v>0.26187993347237254</v>
      </c>
      <c r="AB319" s="93">
        <v>0.23628374633837385</v>
      </c>
      <c r="AC319" s="95">
        <f>IF(Tabelle1[[#This Row],[CDU ES 2021]]="","",Tabelle1[[#This Row],[CDU ES 2021]]/Tabelle1[[#This Row],[CDU ZS 2021]])</f>
        <v>1.1083281754697729</v>
      </c>
      <c r="AD319" s="97">
        <v>0.38390665012275932</v>
      </c>
      <c r="AE319" s="106">
        <v>0.32559443696724988</v>
      </c>
      <c r="AF319" s="96">
        <f>IF(Tabelle1[[#This Row],[SPD ES 2021]]="","",Tabelle1[[#This Row],[SPD ES 2021]]/Tabelle1[[#This Row],[SPD ZS 2021]])</f>
        <v>1.1790946236632871</v>
      </c>
      <c r="AG319" s="99">
        <v>8.8736503075582771E-2</v>
      </c>
      <c r="AH319" s="107">
        <v>9.1652811864988262E-2</v>
      </c>
      <c r="AI319" s="98">
        <f>IF(Tabelle1[[#This Row],[AfD ES 2021]]="","",Tabelle1[[#This Row],[AfD ES 2021]]/Tabelle1[[#This Row],[AfD ZS 2021]])</f>
        <v>0.96818091305587606</v>
      </c>
      <c r="AJ319" s="100">
        <v>2.6003854378415479E-2</v>
      </c>
      <c r="AK319" s="108">
        <v>3.2044177024780303E-2</v>
      </c>
      <c r="AL319" s="101">
        <f>IF(Tabelle1[[#This Row],[Linke ES 2021]]="","",Tabelle1[[#This Row],[Linke ES 2021]]/Tabelle1[[#This Row],[Linke ZS 2021]])</f>
        <v>0.81150014738422704</v>
      </c>
      <c r="AM319" s="103">
        <v>0.104847012856728</v>
      </c>
      <c r="AN319" s="109">
        <v>0.13038028131844931</v>
      </c>
      <c r="AO319" s="102">
        <f>IF(Tabelle1[[#This Row],[Grüne ES 2021]]="","",Tabelle1[[#This Row],[Grüne ES 2021]]/Tabelle1[[#This Row],[Grüne ZS 2021]])</f>
        <v>0.80416311267685336</v>
      </c>
      <c r="AP319" s="104">
        <v>8.2459938224345941E-2</v>
      </c>
      <c r="AQ319" s="105">
        <v>0.1153643153088961</v>
      </c>
      <c r="AR319" s="215">
        <f>IF(Tabelle1[[#This Row],[FDP ES 2021]]="","",Tabelle1[[#This Row],[FDP ES 2021]]/Tabelle1[[#This Row],[FDP ZS 2021]])</f>
        <v>0.71477855178660432</v>
      </c>
      <c r="AS319" s="216">
        <v>240.7</v>
      </c>
      <c r="AT319" s="191">
        <v>41627</v>
      </c>
      <c r="AU319" s="191">
        <v>23052</v>
      </c>
      <c r="AV319" s="191">
        <v>5.9</v>
      </c>
      <c r="AW319" s="191">
        <v>651.70000000000005</v>
      </c>
      <c r="AX319" s="191">
        <v>7.7</v>
      </c>
      <c r="AY319" s="192">
        <v>11.8</v>
      </c>
      <c r="AZ319" s="114" t="s">
        <v>1990</v>
      </c>
      <c r="BA319" s="6"/>
      <c r="BB319" s="6"/>
      <c r="BC319" s="6"/>
      <c r="BD319" s="6"/>
      <c r="BE319" s="6"/>
      <c r="BF319" s="6"/>
      <c r="BG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</row>
    <row r="320" spans="1:84">
      <c r="A320" s="90">
        <f>SUBTOTAL(103,$B$2:$B320)</f>
        <v>319</v>
      </c>
      <c r="B320" s="46" t="s">
        <v>930</v>
      </c>
      <c r="C320" s="204" t="s">
        <v>1110</v>
      </c>
      <c r="D320" s="199" t="s">
        <v>9</v>
      </c>
      <c r="E320" s="195" t="s">
        <v>350</v>
      </c>
      <c r="F320" s="198" t="s">
        <v>151</v>
      </c>
      <c r="G320" s="219" t="str">
        <f>""</f>
        <v/>
      </c>
      <c r="H320" s="8"/>
      <c r="I320" s="8"/>
      <c r="J320" s="8" t="s">
        <v>927</v>
      </c>
      <c r="K320" s="11"/>
      <c r="L320" s="11" t="s">
        <v>922</v>
      </c>
      <c r="M320" s="53"/>
      <c r="N320" s="53"/>
      <c r="O320" s="9"/>
      <c r="P320" s="54"/>
      <c r="Q320" s="121" t="str">
        <f>""</f>
        <v/>
      </c>
      <c r="R320" s="55"/>
      <c r="S320" s="57"/>
      <c r="T320" s="147" t="str">
        <f>IF(MAX((AA320,AD320,AG320,AJ320,AM320,AP320))=AA320,"CDU",IF(MAX(AA320,AD320,AG320,AJ320,AM320,AP320)=AD320,"SPD",IF(MAX(AA320,AD320,AG320,AJ320,AM320,AP320)=AG320,"AfD",IF(MAX(AA320,AD320,AG320,AJ320,AM320,AP320)=AJ320,"Linke",IF(MAX(AA320,AD320,AG320,AJ320,AM320,AP320)=AM320,"Grüne","FDP")))))</f>
        <v>SPD</v>
      </c>
      <c r="U320" s="148" t="str">
        <f>IF(LARGE((AA320,AD320,AG320,AJ320,AM320,AP320),2)=AA320,"CDU",IF(LARGE((AA320,AD320,AG320,AJ320,AM320,AP320),2)=AD320,"SPD",IF(LARGE((AA320,AD320,AG320,AJ320,AM320,AP320),2)=AG320,"AfD",IF(LARGE((AA320,AD320,AG320,AJ320,AM320,AP320),2)=AJ320,"Linke",IF(LARGE((AA320,AD320,AG320,AJ320,AM320,AP320),2)=AM320,"Grüne","FDP")))))</f>
        <v>CDU</v>
      </c>
      <c r="V320" s="148" t="str">
        <f>IF(LARGE((AA320,AD320,AG320,AJ320,AM320,AP320),3)=AA320,"CDU",IF(LARGE((AA320,AD320,AG320,AJ320,AM320,AP320),3)=AD320,"SPD",IF(LARGE((AA320,AD320,AG320,AJ320,AM320,AP320),3)=AG320,"AfD",IF(LARGE((AA320,AD320,AG320,AJ320,AM320,AP320),3)=AJ320,"Linke",IF(LARGE((AA320,AD320,AG320,AJ320,AM320,AP320),3)=AM320,"Grüne","FDP")))))</f>
        <v>Grüne</v>
      </c>
      <c r="W320" s="148" t="str">
        <f>IF(LARGE((AA320,AD320,AG320,AJ320,AM320,AP320),4)=AA320,"CDU",IF(LARGE((AA320,AD320,AG320,AJ320,AM320,AP320),4)=AD320,"SPD",IF(LARGE((AA320,AD320,AG320,AJ320,AM320,AP320),4)=AG320,"AfD",IF(LARGE((AA320,AD320,AG320,AJ320,AM320,AP320),4)=AJ320,"Linke",IF(LARGE((AA320,AD320,AG320,AJ320,AM320,AP320),4)=AM320,"Grüne","FDP")))))</f>
        <v>AfD</v>
      </c>
      <c r="X320" s="148">
        <f>(LARGE((AA320,AD320,AG320,AJ320,AM320,AP320),1))-(LARGE((AA320,AD320,AG320,AJ320,AM320,AP320),2))</f>
        <v>0.122026716650386</v>
      </c>
      <c r="Y320" s="148">
        <f>(LARGE((AA320,AD320,AG320,AJ320,AM320,AP320),1))-(LARGE((AA320,AD320,AG320,AJ320,AM320,AP320),3))</f>
        <v>0.279059637266031</v>
      </c>
      <c r="Z320" s="234">
        <f>(LARGE((AA320,AD320,AG320,AJ320,AM320,AP320),1))-(LARGE((AA320,AD320,AG320,AJ320,AM320,AP320),4))</f>
        <v>0.2951701470471762</v>
      </c>
      <c r="AA320" s="236">
        <v>0.26187993347237298</v>
      </c>
      <c r="AB320" s="93">
        <v>0.23628374633837401</v>
      </c>
      <c r="AC320" s="95">
        <f>IF(Tabelle1[[#This Row],[CDU ES 2021]]="","",Tabelle1[[#This Row],[CDU ES 2021]]/Tabelle1[[#This Row],[CDU ZS 2021]])</f>
        <v>1.108328175469774</v>
      </c>
      <c r="AD320" s="97">
        <v>0.38390665012275899</v>
      </c>
      <c r="AE320" s="106">
        <v>0.32559443696724999</v>
      </c>
      <c r="AF320" s="96">
        <f>IF(Tabelle1[[#This Row],[SPD ES 2021]]="","",Tabelle1[[#This Row],[SPD ES 2021]]/Tabelle1[[#This Row],[SPD ZS 2021]])</f>
        <v>1.1790946236632855</v>
      </c>
      <c r="AG320" s="99">
        <v>8.8736503075582798E-2</v>
      </c>
      <c r="AH320" s="107">
        <v>9.1652811864988304E-2</v>
      </c>
      <c r="AI320" s="98">
        <f>IF(Tabelle1[[#This Row],[AfD ES 2021]]="","",Tabelle1[[#This Row],[AfD ES 2021]]/Tabelle1[[#This Row],[AfD ZS 2021]])</f>
        <v>0.96818091305587595</v>
      </c>
      <c r="AJ320" s="100">
        <v>2.60038543784155E-2</v>
      </c>
      <c r="AK320" s="108">
        <v>3.2044177024780303E-2</v>
      </c>
      <c r="AL320" s="101">
        <f>IF(Tabelle1[[#This Row],[Linke ES 2021]]="","",Tabelle1[[#This Row],[Linke ES 2021]]/Tabelle1[[#This Row],[Linke ZS 2021]])</f>
        <v>0.81150014738422771</v>
      </c>
      <c r="AM320" s="103">
        <v>0.104847012856728</v>
      </c>
      <c r="AN320" s="109">
        <v>0.130380281318449</v>
      </c>
      <c r="AO320" s="102">
        <f>IF(Tabelle1[[#This Row],[Grüne ES 2021]]="","",Tabelle1[[#This Row],[Grüne ES 2021]]/Tabelle1[[#This Row],[Grüne ZS 2021]])</f>
        <v>0.80416311267685525</v>
      </c>
      <c r="AP320" s="104">
        <v>8.2459938224345899E-2</v>
      </c>
      <c r="AQ320" s="105">
        <v>0.115364315308896</v>
      </c>
      <c r="AR320" s="215">
        <f>IF(Tabelle1[[#This Row],[FDP ES 2021]]="","",Tabelle1[[#This Row],[FDP ES 2021]]/Tabelle1[[#This Row],[FDP ZS 2021]])</f>
        <v>0.71477855178660454</v>
      </c>
      <c r="AS320" s="216">
        <v>240.7</v>
      </c>
      <c r="AT320" s="191">
        <v>41627</v>
      </c>
      <c r="AU320" s="191">
        <v>23052</v>
      </c>
      <c r="AV320" s="191">
        <v>5.9</v>
      </c>
      <c r="AW320" s="191">
        <v>651.70000000000005</v>
      </c>
      <c r="AX320" s="191">
        <v>7.7</v>
      </c>
      <c r="AY320" s="192">
        <v>11.8</v>
      </c>
      <c r="AZ320" s="114" t="s">
        <v>2020</v>
      </c>
      <c r="BA320" s="6"/>
      <c r="BB320" s="6"/>
      <c r="BC320" s="6"/>
      <c r="BD320" s="6"/>
      <c r="BE320" s="6"/>
      <c r="BF320" s="6"/>
      <c r="BG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</row>
    <row r="321" spans="1:84">
      <c r="A321" s="90">
        <f>SUBTOTAL(103,$B$2:$B321)</f>
        <v>320</v>
      </c>
      <c r="B321" s="44" t="s">
        <v>697</v>
      </c>
      <c r="C321" s="201" t="s">
        <v>1111</v>
      </c>
      <c r="D321" s="199" t="s">
        <v>9</v>
      </c>
      <c r="E321" s="195" t="s">
        <v>350</v>
      </c>
      <c r="F321" s="198" t="s">
        <v>151</v>
      </c>
      <c r="G321" s="219" t="str">
        <f>""</f>
        <v/>
      </c>
      <c r="H321" s="13" t="s">
        <v>2179</v>
      </c>
      <c r="I321" s="8"/>
      <c r="J321" s="8" t="s">
        <v>927</v>
      </c>
      <c r="K321" s="11"/>
      <c r="L321" s="11" t="s">
        <v>921</v>
      </c>
      <c r="M321" s="53"/>
      <c r="N321" s="53"/>
      <c r="O321" s="9"/>
      <c r="P321" s="54"/>
      <c r="Q321" s="121" t="str">
        <f>""</f>
        <v/>
      </c>
      <c r="R321" s="55"/>
      <c r="S321" s="57"/>
      <c r="T321" s="147" t="str">
        <f>IF(MAX((AA321,AD321,AG321,AJ321,AM321,AP321))=AA321,"CDU",IF(MAX(AA321,AD321,AG321,AJ321,AM321,AP321)=AD321,"SPD",IF(MAX(AA321,AD321,AG321,AJ321,AM321,AP321)=AG321,"AfD",IF(MAX(AA321,AD321,AG321,AJ321,AM321,AP321)=AJ321,"Linke",IF(MAX(AA321,AD321,AG321,AJ321,AM321,AP321)=AM321,"Grüne","FDP")))))</f>
        <v>SPD</v>
      </c>
      <c r="U321" s="148" t="str">
        <f>IF(LARGE((AA321,AD321,AG321,AJ321,AM321,AP321),2)=AA321,"CDU",IF(LARGE((AA321,AD321,AG321,AJ321,AM321,AP321),2)=AD321,"SPD",IF(LARGE((AA321,AD321,AG321,AJ321,AM321,AP321),2)=AG321,"AfD",IF(LARGE((AA321,AD321,AG321,AJ321,AM321,AP321),2)=AJ321,"Linke",IF(LARGE((AA321,AD321,AG321,AJ321,AM321,AP321),2)=AM321,"Grüne","FDP")))))</f>
        <v>CDU</v>
      </c>
      <c r="V321" s="148" t="str">
        <f>IF(LARGE((AA321,AD321,AG321,AJ321,AM321,AP321),3)=AA321,"CDU",IF(LARGE((AA321,AD321,AG321,AJ321,AM321,AP321),3)=AD321,"SPD",IF(LARGE((AA321,AD321,AG321,AJ321,AM321,AP321),3)=AG321,"AfD",IF(LARGE((AA321,AD321,AG321,AJ321,AM321,AP321),3)=AJ321,"Linke",IF(LARGE((AA321,AD321,AG321,AJ321,AM321,AP321),3)=AM321,"Grüne","FDP")))))</f>
        <v>Grüne</v>
      </c>
      <c r="W321" s="148" t="str">
        <f>IF(LARGE((AA321,AD321,AG321,AJ321,AM321,AP321),4)=AA321,"CDU",IF(LARGE((AA321,AD321,AG321,AJ321,AM321,AP321),4)=AD321,"SPD",IF(LARGE((AA321,AD321,AG321,AJ321,AM321,AP321),4)=AG321,"AfD",IF(LARGE((AA321,AD321,AG321,AJ321,AM321,AP321),4)=AJ321,"Linke",IF(LARGE((AA321,AD321,AG321,AJ321,AM321,AP321),4)=AM321,"Grüne","FDP")))))</f>
        <v>AfD</v>
      </c>
      <c r="X321" s="148">
        <f>(LARGE((AA321,AD321,AG321,AJ321,AM321,AP321),1))-(LARGE((AA321,AD321,AG321,AJ321,AM321,AP321),2))</f>
        <v>0.122026716650386</v>
      </c>
      <c r="Y321" s="148">
        <f>(LARGE((AA321,AD321,AG321,AJ321,AM321,AP321),1))-(LARGE((AA321,AD321,AG321,AJ321,AM321,AP321),3))</f>
        <v>0.279059637266031</v>
      </c>
      <c r="Z321" s="234">
        <f>(LARGE((AA321,AD321,AG321,AJ321,AM321,AP321),1))-(LARGE((AA321,AD321,AG321,AJ321,AM321,AP321),4))</f>
        <v>0.2951701470471762</v>
      </c>
      <c r="AA321" s="236">
        <v>0.26187993347237298</v>
      </c>
      <c r="AB321" s="93">
        <v>0.23628374633837401</v>
      </c>
      <c r="AC321" s="95">
        <f>IF(Tabelle1[[#This Row],[CDU ES 2021]]="","",Tabelle1[[#This Row],[CDU ES 2021]]/Tabelle1[[#This Row],[CDU ZS 2021]])</f>
        <v>1.108328175469774</v>
      </c>
      <c r="AD321" s="97">
        <v>0.38390665012275899</v>
      </c>
      <c r="AE321" s="106">
        <v>0.32559443696724999</v>
      </c>
      <c r="AF321" s="96">
        <f>IF(Tabelle1[[#This Row],[SPD ES 2021]]="","",Tabelle1[[#This Row],[SPD ES 2021]]/Tabelle1[[#This Row],[SPD ZS 2021]])</f>
        <v>1.1790946236632855</v>
      </c>
      <c r="AG321" s="99">
        <v>8.8736503075582798E-2</v>
      </c>
      <c r="AH321" s="107">
        <v>9.1652811864988304E-2</v>
      </c>
      <c r="AI321" s="98">
        <f>IF(Tabelle1[[#This Row],[AfD ES 2021]]="","",Tabelle1[[#This Row],[AfD ES 2021]]/Tabelle1[[#This Row],[AfD ZS 2021]])</f>
        <v>0.96818091305587595</v>
      </c>
      <c r="AJ321" s="100">
        <v>2.60038543784155E-2</v>
      </c>
      <c r="AK321" s="108">
        <v>3.2044177024780303E-2</v>
      </c>
      <c r="AL321" s="101">
        <f>IF(Tabelle1[[#This Row],[Linke ES 2021]]="","",Tabelle1[[#This Row],[Linke ES 2021]]/Tabelle1[[#This Row],[Linke ZS 2021]])</f>
        <v>0.81150014738422771</v>
      </c>
      <c r="AM321" s="103">
        <v>0.104847012856728</v>
      </c>
      <c r="AN321" s="109">
        <v>0.130380281318449</v>
      </c>
      <c r="AO321" s="102">
        <f>IF(Tabelle1[[#This Row],[Grüne ES 2021]]="","",Tabelle1[[#This Row],[Grüne ES 2021]]/Tabelle1[[#This Row],[Grüne ZS 2021]])</f>
        <v>0.80416311267685525</v>
      </c>
      <c r="AP321" s="104">
        <v>8.2459938224345899E-2</v>
      </c>
      <c r="AQ321" s="105">
        <v>0.115364315308896</v>
      </c>
      <c r="AR321" s="215">
        <f>IF(Tabelle1[[#This Row],[FDP ES 2021]]="","",Tabelle1[[#This Row],[FDP ES 2021]]/Tabelle1[[#This Row],[FDP ZS 2021]])</f>
        <v>0.71477855178660454</v>
      </c>
      <c r="AS321" s="216">
        <v>240.7</v>
      </c>
      <c r="AT321" s="191">
        <v>41627</v>
      </c>
      <c r="AU321" s="191">
        <v>23052</v>
      </c>
      <c r="AV321" s="191">
        <v>5.9</v>
      </c>
      <c r="AW321" s="191">
        <v>651.70000000000005</v>
      </c>
      <c r="AX321" s="191">
        <v>7.7</v>
      </c>
      <c r="AY321" s="192">
        <v>11.8</v>
      </c>
      <c r="AZ321" s="114" t="s">
        <v>1663</v>
      </c>
      <c r="BA321" s="6"/>
      <c r="BB321" s="6"/>
      <c r="BC321" s="6"/>
      <c r="BD321" s="6"/>
      <c r="BE321" s="6"/>
      <c r="BF321" s="6"/>
      <c r="BG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</row>
    <row r="322" spans="1:84">
      <c r="A322" s="90">
        <f>SUBTOTAL(103,$B$2:$B322)</f>
        <v>321</v>
      </c>
      <c r="B322" s="48" t="s">
        <v>669</v>
      </c>
      <c r="C322" s="206" t="s">
        <v>794</v>
      </c>
      <c r="D322" s="199" t="s">
        <v>9</v>
      </c>
      <c r="E322" s="194" t="s">
        <v>351</v>
      </c>
      <c r="F322" s="198" t="s">
        <v>152</v>
      </c>
      <c r="G322" s="219" t="str">
        <f>""</f>
        <v/>
      </c>
      <c r="H322" s="14" t="s">
        <v>2194</v>
      </c>
      <c r="I322" s="8"/>
      <c r="J322" s="8" t="s">
        <v>924</v>
      </c>
      <c r="K322" s="8"/>
      <c r="L322" s="8" t="s">
        <v>921</v>
      </c>
      <c r="M322" s="53"/>
      <c r="N322" s="53"/>
      <c r="O322" s="9"/>
      <c r="P322" s="171" t="s">
        <v>1418</v>
      </c>
      <c r="Q322" s="121" t="str">
        <f>""</f>
        <v/>
      </c>
      <c r="R322" s="55"/>
      <c r="S322" s="57"/>
      <c r="T322" s="147" t="str">
        <f>IF(MAX((AA322,AD322,AG322,AJ322,AM322,AP322))=AA322,"CDU",IF(MAX(AA322,AD322,AG322,AJ322,AM322,AP322)=AD322,"SPD",IF(MAX(AA322,AD322,AG322,AJ322,AM322,AP322)=AG322,"AfD",IF(MAX(AA322,AD322,AG322,AJ322,AM322,AP322)=AJ322,"Linke",IF(MAX(AA322,AD322,AG322,AJ322,AM322,AP322)=AM322,"Grüne","FDP")))))</f>
        <v>SPD</v>
      </c>
      <c r="U322" s="148" t="str">
        <f>IF(LARGE((AA322,AD322,AG322,AJ322,AM322,AP322),2)=AA322,"CDU",IF(LARGE((AA322,AD322,AG322,AJ322,AM322,AP322),2)=AD322,"SPD",IF(LARGE((AA322,AD322,AG322,AJ322,AM322,AP322),2)=AG322,"AfD",IF(LARGE((AA322,AD322,AG322,AJ322,AM322,AP322),2)=AJ322,"Linke",IF(LARGE((AA322,AD322,AG322,AJ322,AM322,AP322),2)=AM322,"Grüne","FDP")))))</f>
        <v>CDU</v>
      </c>
      <c r="V322" s="148" t="str">
        <f>IF(LARGE((AA322,AD322,AG322,AJ322,AM322,AP322),3)=AA322,"CDU",IF(LARGE((AA322,AD322,AG322,AJ322,AM322,AP322),3)=AD322,"SPD",IF(LARGE((AA322,AD322,AG322,AJ322,AM322,AP322),3)=AG322,"AfD",IF(LARGE((AA322,AD322,AG322,AJ322,AM322,AP322),3)=AJ322,"Linke",IF(LARGE((AA322,AD322,AG322,AJ322,AM322,AP322),3)=AM322,"Grüne","FDP")))))</f>
        <v>Grüne</v>
      </c>
      <c r="W322" s="148" t="str">
        <f>IF(LARGE((AA322,AD322,AG322,AJ322,AM322,AP322),4)=AA322,"CDU",IF(LARGE((AA322,AD322,AG322,AJ322,AM322,AP322),4)=AD322,"SPD",IF(LARGE((AA322,AD322,AG322,AJ322,AM322,AP322),4)=AG322,"AfD",IF(LARGE((AA322,AD322,AG322,AJ322,AM322,AP322),4)=AJ322,"Linke",IF(LARGE((AA322,AD322,AG322,AJ322,AM322,AP322),4)=AM322,"Grüne","FDP")))))</f>
        <v>FDP</v>
      </c>
      <c r="X322" s="148">
        <f>(LARGE((AA322,AD322,AG322,AJ322,AM322,AP322),1))-(LARGE((AA322,AD322,AG322,AJ322,AM322,AP322),2))</f>
        <v>4.5212750359227005E-2</v>
      </c>
      <c r="Y322" s="148">
        <f>(LARGE((AA322,AD322,AG322,AJ322,AM322,AP322),1))-(LARGE((AA322,AD322,AG322,AJ322,AM322,AP322),3))</f>
        <v>0.14912759156622973</v>
      </c>
      <c r="Z322" s="234">
        <f>(LARGE((AA322,AD322,AG322,AJ322,AM322,AP322),1))-(LARGE((AA322,AD322,AG322,AJ322,AM322,AP322),4))</f>
        <v>0.20944253834198412</v>
      </c>
      <c r="AA322" s="236">
        <v>0.26186915339726108</v>
      </c>
      <c r="AB322" s="93">
        <v>0.22824821063843484</v>
      </c>
      <c r="AC322" s="95">
        <f>IF(Tabelle1[[#This Row],[CDU ES 2021]]="","",Tabelle1[[#This Row],[CDU ES 2021]]/Tabelle1[[#This Row],[CDU ZS 2021]])</f>
        <v>1.1472999182109023</v>
      </c>
      <c r="AD322" s="97">
        <v>0.30708190375648808</v>
      </c>
      <c r="AE322" s="106">
        <v>0.31093632038204261</v>
      </c>
      <c r="AF322" s="96">
        <f>IF(Tabelle1[[#This Row],[SPD ES 2021]]="","",Tabelle1[[#This Row],[SPD ES 2021]]/Tabelle1[[#This Row],[SPD ZS 2021]])</f>
        <v>0.98760383920148453</v>
      </c>
      <c r="AG322" s="99">
        <v>9.5135040028151666E-2</v>
      </c>
      <c r="AH322" s="107">
        <v>9.8255409051272599E-2</v>
      </c>
      <c r="AI322" s="98">
        <f>IF(Tabelle1[[#This Row],[AfD ES 2021]]="","",Tabelle1[[#This Row],[AfD ES 2021]]/Tabelle1[[#This Row],[AfD ZS 2021]])</f>
        <v>0.96824226723749496</v>
      </c>
      <c r="AJ322" s="100">
        <v>3.0984428609131698E-2</v>
      </c>
      <c r="AK322" s="108">
        <v>3.7537089383218918E-2</v>
      </c>
      <c r="AL322" s="101">
        <f>IF(Tabelle1[[#This Row],[Linke ES 2021]]="","",Tabelle1[[#This Row],[Linke ES 2021]]/Tabelle1[[#This Row],[Linke ZS 2021]])</f>
        <v>0.82543503287666709</v>
      </c>
      <c r="AM322" s="103">
        <v>0.15795431219025835</v>
      </c>
      <c r="AN322" s="109">
        <v>0.13621972131022819</v>
      </c>
      <c r="AO322" s="102">
        <f>IF(Tabelle1[[#This Row],[Grüne ES 2021]]="","",Tabelle1[[#This Row],[Grüne ES 2021]]/Tabelle1[[#This Row],[Grüne ZS 2021]])</f>
        <v>1.1595553908859613</v>
      </c>
      <c r="AP322" s="104">
        <v>9.7639365414503979E-2</v>
      </c>
      <c r="AQ322" s="105">
        <v>0.11834073657905672</v>
      </c>
      <c r="AR322" s="215">
        <f>IF(Tabelle1[[#This Row],[FDP ES 2021]]="","",Tabelle1[[#This Row],[FDP ES 2021]]/Tabelle1[[#This Row],[FDP ZS 2021]])</f>
        <v>0.82506977932553827</v>
      </c>
      <c r="AS322" s="216">
        <v>329.8</v>
      </c>
      <c r="AT322" s="191">
        <v>30573</v>
      </c>
      <c r="AU322" s="191">
        <v>22592</v>
      </c>
      <c r="AV322" s="191">
        <v>6.4</v>
      </c>
      <c r="AW322" s="191">
        <v>622.9</v>
      </c>
      <c r="AX322" s="191">
        <v>7.6</v>
      </c>
      <c r="AY322" s="192">
        <v>12.4</v>
      </c>
      <c r="AZ322" s="114" t="s">
        <v>1445</v>
      </c>
      <c r="BA322" s="6"/>
      <c r="BB322" s="6"/>
      <c r="BC322" s="6"/>
      <c r="BD322" s="6"/>
      <c r="BE322" s="6"/>
      <c r="BF322" s="6"/>
      <c r="BG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</row>
    <row r="323" spans="1:84">
      <c r="A323" s="90">
        <f>SUBTOTAL(103,$B$2:$B323)</f>
        <v>322</v>
      </c>
      <c r="B323" s="46" t="s">
        <v>930</v>
      </c>
      <c r="C323" s="204" t="s">
        <v>1112</v>
      </c>
      <c r="D323" s="199" t="s">
        <v>9</v>
      </c>
      <c r="E323" s="195" t="s">
        <v>351</v>
      </c>
      <c r="F323" s="198" t="s">
        <v>152</v>
      </c>
      <c r="G323" s="219" t="str">
        <f>""</f>
        <v/>
      </c>
      <c r="H323" s="8"/>
      <c r="I323" s="8"/>
      <c r="J323" s="8" t="s">
        <v>927</v>
      </c>
      <c r="K323" s="11"/>
      <c r="L323" s="11" t="s">
        <v>922</v>
      </c>
      <c r="M323" s="53"/>
      <c r="N323" s="53"/>
      <c r="O323" s="9"/>
      <c r="P323" s="165" t="s">
        <v>1418</v>
      </c>
      <c r="Q323" s="121" t="str">
        <f>""</f>
        <v/>
      </c>
      <c r="R323" s="55"/>
      <c r="S323" s="57"/>
      <c r="T323" s="147" t="str">
        <f>IF(MAX((AA323,AD323,AG323,AJ323,AM323,AP323))=AA323,"CDU",IF(MAX(AA323,AD323,AG323,AJ323,AM323,AP323)=AD323,"SPD",IF(MAX(AA323,AD323,AG323,AJ323,AM323,AP323)=AG323,"AfD",IF(MAX(AA323,AD323,AG323,AJ323,AM323,AP323)=AJ323,"Linke",IF(MAX(AA323,AD323,AG323,AJ323,AM323,AP323)=AM323,"Grüne","FDP")))))</f>
        <v>SPD</v>
      </c>
      <c r="U323" s="148" t="str">
        <f>IF(LARGE((AA323,AD323,AG323,AJ323,AM323,AP323),2)=AA323,"CDU",IF(LARGE((AA323,AD323,AG323,AJ323,AM323,AP323),2)=AD323,"SPD",IF(LARGE((AA323,AD323,AG323,AJ323,AM323,AP323),2)=AG323,"AfD",IF(LARGE((AA323,AD323,AG323,AJ323,AM323,AP323),2)=AJ323,"Linke",IF(LARGE((AA323,AD323,AG323,AJ323,AM323,AP323),2)=AM323,"Grüne","FDP")))))</f>
        <v>CDU</v>
      </c>
      <c r="V323" s="148" t="str">
        <f>IF(LARGE((AA323,AD323,AG323,AJ323,AM323,AP323),3)=AA323,"CDU",IF(LARGE((AA323,AD323,AG323,AJ323,AM323,AP323),3)=AD323,"SPD",IF(LARGE((AA323,AD323,AG323,AJ323,AM323,AP323),3)=AG323,"AfD",IF(LARGE((AA323,AD323,AG323,AJ323,AM323,AP323),3)=AJ323,"Linke",IF(LARGE((AA323,AD323,AG323,AJ323,AM323,AP323),3)=AM323,"Grüne","FDP")))))</f>
        <v>Grüne</v>
      </c>
      <c r="W323" s="148" t="str">
        <f>IF(LARGE((AA323,AD323,AG323,AJ323,AM323,AP323),4)=AA323,"CDU",IF(LARGE((AA323,AD323,AG323,AJ323,AM323,AP323),4)=AD323,"SPD",IF(LARGE((AA323,AD323,AG323,AJ323,AM323,AP323),4)=AG323,"AfD",IF(LARGE((AA323,AD323,AG323,AJ323,AM323,AP323),4)=AJ323,"Linke",IF(LARGE((AA323,AD323,AG323,AJ323,AM323,AP323),4)=AM323,"Grüne","FDP")))))</f>
        <v>FDP</v>
      </c>
      <c r="X323" s="148">
        <f>(LARGE((AA323,AD323,AG323,AJ323,AM323,AP323),1))-(LARGE((AA323,AD323,AG323,AJ323,AM323,AP323),2))</f>
        <v>4.5212750359227005E-2</v>
      </c>
      <c r="Y323" s="148">
        <f>(LARGE((AA323,AD323,AG323,AJ323,AM323,AP323),1))-(LARGE((AA323,AD323,AG323,AJ323,AM323,AP323),3))</f>
        <v>0.14912759156622973</v>
      </c>
      <c r="Z323" s="234">
        <f>(LARGE((AA323,AD323,AG323,AJ323,AM323,AP323),1))-(LARGE((AA323,AD323,AG323,AJ323,AM323,AP323),4))</f>
        <v>0.20944253834198412</v>
      </c>
      <c r="AA323" s="236">
        <v>0.26186915339726108</v>
      </c>
      <c r="AB323" s="93">
        <v>0.22824821063843484</v>
      </c>
      <c r="AC323" s="95">
        <f>IF(Tabelle1[[#This Row],[CDU ES 2021]]="","",Tabelle1[[#This Row],[CDU ES 2021]]/Tabelle1[[#This Row],[CDU ZS 2021]])</f>
        <v>1.1472999182109023</v>
      </c>
      <c r="AD323" s="97">
        <v>0.30708190375648808</v>
      </c>
      <c r="AE323" s="106">
        <v>0.31093632038204261</v>
      </c>
      <c r="AF323" s="96">
        <f>IF(Tabelle1[[#This Row],[SPD ES 2021]]="","",Tabelle1[[#This Row],[SPD ES 2021]]/Tabelle1[[#This Row],[SPD ZS 2021]])</f>
        <v>0.98760383920148453</v>
      </c>
      <c r="AG323" s="99">
        <v>9.5135040028151666E-2</v>
      </c>
      <c r="AH323" s="107">
        <v>9.8255409051272599E-2</v>
      </c>
      <c r="AI323" s="98">
        <f>IF(Tabelle1[[#This Row],[AfD ES 2021]]="","",Tabelle1[[#This Row],[AfD ES 2021]]/Tabelle1[[#This Row],[AfD ZS 2021]])</f>
        <v>0.96824226723749496</v>
      </c>
      <c r="AJ323" s="100">
        <v>3.0984428609131698E-2</v>
      </c>
      <c r="AK323" s="108">
        <v>3.7537089383218918E-2</v>
      </c>
      <c r="AL323" s="101">
        <f>IF(Tabelle1[[#This Row],[Linke ES 2021]]="","",Tabelle1[[#This Row],[Linke ES 2021]]/Tabelle1[[#This Row],[Linke ZS 2021]])</f>
        <v>0.82543503287666709</v>
      </c>
      <c r="AM323" s="103">
        <v>0.15795431219025835</v>
      </c>
      <c r="AN323" s="109">
        <v>0.13621972131022819</v>
      </c>
      <c r="AO323" s="102">
        <f>IF(Tabelle1[[#This Row],[Grüne ES 2021]]="","",Tabelle1[[#This Row],[Grüne ES 2021]]/Tabelle1[[#This Row],[Grüne ZS 2021]])</f>
        <v>1.1595553908859613</v>
      </c>
      <c r="AP323" s="104">
        <v>9.7639365414503979E-2</v>
      </c>
      <c r="AQ323" s="105">
        <v>0.11834073657905672</v>
      </c>
      <c r="AR323" s="215">
        <f>IF(Tabelle1[[#This Row],[FDP ES 2021]]="","",Tabelle1[[#This Row],[FDP ES 2021]]/Tabelle1[[#This Row],[FDP ZS 2021]])</f>
        <v>0.82506977932553827</v>
      </c>
      <c r="AS323" s="216">
        <v>329.8</v>
      </c>
      <c r="AT323" s="191">
        <v>30573</v>
      </c>
      <c r="AU323" s="191">
        <v>22592</v>
      </c>
      <c r="AV323" s="191">
        <v>6.4</v>
      </c>
      <c r="AW323" s="191">
        <v>622.9</v>
      </c>
      <c r="AX323" s="191">
        <v>7.6</v>
      </c>
      <c r="AY323" s="192">
        <v>12.4</v>
      </c>
      <c r="AZ323" s="114" t="s">
        <v>2018</v>
      </c>
      <c r="BA323" s="6"/>
      <c r="BB323" s="6"/>
      <c r="BC323" s="6"/>
      <c r="BD323" s="6"/>
      <c r="BE323" s="6"/>
      <c r="BF323" s="6"/>
      <c r="BG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</row>
    <row r="324" spans="1:84">
      <c r="A324" s="90">
        <f>SUBTOTAL(103,$B$2:$B324)</f>
        <v>323</v>
      </c>
      <c r="B324" s="44" t="s">
        <v>697</v>
      </c>
      <c r="C324" s="201" t="s">
        <v>662</v>
      </c>
      <c r="D324" s="199" t="s">
        <v>9</v>
      </c>
      <c r="E324" s="195" t="s">
        <v>351</v>
      </c>
      <c r="F324" s="198" t="s">
        <v>152</v>
      </c>
      <c r="G324" s="219" t="str">
        <f>""</f>
        <v/>
      </c>
      <c r="H324" s="8"/>
      <c r="I324" s="8"/>
      <c r="J324" s="8" t="s">
        <v>927</v>
      </c>
      <c r="K324" s="11"/>
      <c r="L324" s="10" t="s">
        <v>922</v>
      </c>
      <c r="M324" s="53"/>
      <c r="N324" s="53"/>
      <c r="O324" s="9"/>
      <c r="P324" s="160" t="s">
        <v>1418</v>
      </c>
      <c r="Q324" s="121" t="str">
        <f>""</f>
        <v/>
      </c>
      <c r="R324" s="55"/>
      <c r="S324" s="57"/>
      <c r="T324" s="147" t="str">
        <f>IF(MAX((AA324,AD324,AG324,AJ324,AM324,AP324))=AA324,"CDU",IF(MAX(AA324,AD324,AG324,AJ324,AM324,AP324)=AD324,"SPD",IF(MAX(AA324,AD324,AG324,AJ324,AM324,AP324)=AG324,"AfD",IF(MAX(AA324,AD324,AG324,AJ324,AM324,AP324)=AJ324,"Linke",IF(MAX(AA324,AD324,AG324,AJ324,AM324,AP324)=AM324,"Grüne","FDP")))))</f>
        <v>SPD</v>
      </c>
      <c r="U324" s="148" t="str">
        <f>IF(LARGE((AA324,AD324,AG324,AJ324,AM324,AP324),2)=AA324,"CDU",IF(LARGE((AA324,AD324,AG324,AJ324,AM324,AP324),2)=AD324,"SPD",IF(LARGE((AA324,AD324,AG324,AJ324,AM324,AP324),2)=AG324,"AfD",IF(LARGE((AA324,AD324,AG324,AJ324,AM324,AP324),2)=AJ324,"Linke",IF(LARGE((AA324,AD324,AG324,AJ324,AM324,AP324),2)=AM324,"Grüne","FDP")))))</f>
        <v>CDU</v>
      </c>
      <c r="V324" s="148" t="str">
        <f>IF(LARGE((AA324,AD324,AG324,AJ324,AM324,AP324),3)=AA324,"CDU",IF(LARGE((AA324,AD324,AG324,AJ324,AM324,AP324),3)=AD324,"SPD",IF(LARGE((AA324,AD324,AG324,AJ324,AM324,AP324),3)=AG324,"AfD",IF(LARGE((AA324,AD324,AG324,AJ324,AM324,AP324),3)=AJ324,"Linke",IF(LARGE((AA324,AD324,AG324,AJ324,AM324,AP324),3)=AM324,"Grüne","FDP")))))</f>
        <v>Grüne</v>
      </c>
      <c r="W324" s="148" t="str">
        <f>IF(LARGE((AA324,AD324,AG324,AJ324,AM324,AP324),4)=AA324,"CDU",IF(LARGE((AA324,AD324,AG324,AJ324,AM324,AP324),4)=AD324,"SPD",IF(LARGE((AA324,AD324,AG324,AJ324,AM324,AP324),4)=AG324,"AfD",IF(LARGE((AA324,AD324,AG324,AJ324,AM324,AP324),4)=AJ324,"Linke",IF(LARGE((AA324,AD324,AG324,AJ324,AM324,AP324),4)=AM324,"Grüne","FDP")))))</f>
        <v>FDP</v>
      </c>
      <c r="X324" s="148">
        <f>(LARGE((AA324,AD324,AG324,AJ324,AM324,AP324),1))-(LARGE((AA324,AD324,AG324,AJ324,AM324,AP324),2))</f>
        <v>4.5212750359227005E-2</v>
      </c>
      <c r="Y324" s="148">
        <f>(LARGE((AA324,AD324,AG324,AJ324,AM324,AP324),1))-(LARGE((AA324,AD324,AG324,AJ324,AM324,AP324),3))</f>
        <v>0.14912759156622973</v>
      </c>
      <c r="Z324" s="234">
        <f>(LARGE((AA324,AD324,AG324,AJ324,AM324,AP324),1))-(LARGE((AA324,AD324,AG324,AJ324,AM324,AP324),4))</f>
        <v>0.20944253834198412</v>
      </c>
      <c r="AA324" s="236">
        <v>0.26186915339726108</v>
      </c>
      <c r="AB324" s="93">
        <v>0.22824821063843484</v>
      </c>
      <c r="AC324" s="95">
        <f>IF(Tabelle1[[#This Row],[CDU ES 2021]]="","",Tabelle1[[#This Row],[CDU ES 2021]]/Tabelle1[[#This Row],[CDU ZS 2021]])</f>
        <v>1.1472999182109023</v>
      </c>
      <c r="AD324" s="97">
        <v>0.30708190375648808</v>
      </c>
      <c r="AE324" s="106">
        <v>0.31093632038204261</v>
      </c>
      <c r="AF324" s="96">
        <f>IF(Tabelle1[[#This Row],[SPD ES 2021]]="","",Tabelle1[[#This Row],[SPD ES 2021]]/Tabelle1[[#This Row],[SPD ZS 2021]])</f>
        <v>0.98760383920148453</v>
      </c>
      <c r="AG324" s="99">
        <v>9.5135040028151666E-2</v>
      </c>
      <c r="AH324" s="107">
        <v>9.8255409051272599E-2</v>
      </c>
      <c r="AI324" s="98">
        <f>IF(Tabelle1[[#This Row],[AfD ES 2021]]="","",Tabelle1[[#This Row],[AfD ES 2021]]/Tabelle1[[#This Row],[AfD ZS 2021]])</f>
        <v>0.96824226723749496</v>
      </c>
      <c r="AJ324" s="100">
        <v>3.0984428609131698E-2</v>
      </c>
      <c r="AK324" s="108">
        <v>3.7537089383218918E-2</v>
      </c>
      <c r="AL324" s="101">
        <f>IF(Tabelle1[[#This Row],[Linke ES 2021]]="","",Tabelle1[[#This Row],[Linke ES 2021]]/Tabelle1[[#This Row],[Linke ZS 2021]])</f>
        <v>0.82543503287666709</v>
      </c>
      <c r="AM324" s="103">
        <v>0.15795431219025835</v>
      </c>
      <c r="AN324" s="109">
        <v>0.13621972131022819</v>
      </c>
      <c r="AO324" s="102">
        <f>IF(Tabelle1[[#This Row],[Grüne ES 2021]]="","",Tabelle1[[#This Row],[Grüne ES 2021]]/Tabelle1[[#This Row],[Grüne ZS 2021]])</f>
        <v>1.1595553908859613</v>
      </c>
      <c r="AP324" s="104">
        <v>9.7639365414503979E-2</v>
      </c>
      <c r="AQ324" s="105">
        <v>0.11834073657905672</v>
      </c>
      <c r="AR324" s="215">
        <f>IF(Tabelle1[[#This Row],[FDP ES 2021]]="","",Tabelle1[[#This Row],[FDP ES 2021]]/Tabelle1[[#This Row],[FDP ZS 2021]])</f>
        <v>0.82506977932553827</v>
      </c>
      <c r="AS324" s="216">
        <v>329.8</v>
      </c>
      <c r="AT324" s="191">
        <v>30573</v>
      </c>
      <c r="AU324" s="191">
        <v>22592</v>
      </c>
      <c r="AV324" s="191">
        <v>6.4</v>
      </c>
      <c r="AW324" s="191">
        <v>622.9</v>
      </c>
      <c r="AX324" s="191">
        <v>7.6</v>
      </c>
      <c r="AY324" s="192">
        <v>12.4</v>
      </c>
      <c r="AZ324" s="114" t="s">
        <v>2097</v>
      </c>
      <c r="BA324" s="6"/>
      <c r="BB324" s="6"/>
      <c r="BC324" s="6"/>
      <c r="BD324" s="6"/>
      <c r="BE324" s="6"/>
      <c r="BF324" s="6"/>
      <c r="BG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</row>
    <row r="325" spans="1:84">
      <c r="A325" s="90">
        <f>SUBTOTAL(103,$B$2:$B325)</f>
        <v>324</v>
      </c>
      <c r="B325" s="45" t="s">
        <v>932</v>
      </c>
      <c r="C325" s="203" t="s">
        <v>1113</v>
      </c>
      <c r="D325" s="199" t="s">
        <v>9</v>
      </c>
      <c r="E325" s="195" t="s">
        <v>351</v>
      </c>
      <c r="F325" s="198" t="s">
        <v>152</v>
      </c>
      <c r="G325" s="219" t="str">
        <f>""</f>
        <v/>
      </c>
      <c r="H325" s="8"/>
      <c r="I325" s="8"/>
      <c r="J325" s="8" t="s">
        <v>927</v>
      </c>
      <c r="K325" s="11"/>
      <c r="L325" s="11" t="s">
        <v>921</v>
      </c>
      <c r="M325" s="53"/>
      <c r="N325" s="53"/>
      <c r="O325" s="9"/>
      <c r="P325" s="155" t="s">
        <v>1418</v>
      </c>
      <c r="Q325" s="121" t="str">
        <f>""</f>
        <v/>
      </c>
      <c r="R325" s="55"/>
      <c r="S325" s="57"/>
      <c r="T325" s="147" t="str">
        <f>IF(MAX((AA325,AD325,AG325,AJ325,AM325,AP325))=AA325,"CDU",IF(MAX(AA325,AD325,AG325,AJ325,AM325,AP325)=AD325,"SPD",IF(MAX(AA325,AD325,AG325,AJ325,AM325,AP325)=AG325,"AfD",IF(MAX(AA325,AD325,AG325,AJ325,AM325,AP325)=AJ325,"Linke",IF(MAX(AA325,AD325,AG325,AJ325,AM325,AP325)=AM325,"Grüne","FDP")))))</f>
        <v>SPD</v>
      </c>
      <c r="U325" s="148" t="str">
        <f>IF(LARGE((AA325,AD325,AG325,AJ325,AM325,AP325),2)=AA325,"CDU",IF(LARGE((AA325,AD325,AG325,AJ325,AM325,AP325),2)=AD325,"SPD",IF(LARGE((AA325,AD325,AG325,AJ325,AM325,AP325),2)=AG325,"AfD",IF(LARGE((AA325,AD325,AG325,AJ325,AM325,AP325),2)=AJ325,"Linke",IF(LARGE((AA325,AD325,AG325,AJ325,AM325,AP325),2)=AM325,"Grüne","FDP")))))</f>
        <v>CDU</v>
      </c>
      <c r="V325" s="148" t="str">
        <f>IF(LARGE((AA325,AD325,AG325,AJ325,AM325,AP325),3)=AA325,"CDU",IF(LARGE((AA325,AD325,AG325,AJ325,AM325,AP325),3)=AD325,"SPD",IF(LARGE((AA325,AD325,AG325,AJ325,AM325,AP325),3)=AG325,"AfD",IF(LARGE((AA325,AD325,AG325,AJ325,AM325,AP325),3)=AJ325,"Linke",IF(LARGE((AA325,AD325,AG325,AJ325,AM325,AP325),3)=AM325,"Grüne","FDP")))))</f>
        <v>Grüne</v>
      </c>
      <c r="W325" s="148" t="str">
        <f>IF(LARGE((AA325,AD325,AG325,AJ325,AM325,AP325),4)=AA325,"CDU",IF(LARGE((AA325,AD325,AG325,AJ325,AM325,AP325),4)=AD325,"SPD",IF(LARGE((AA325,AD325,AG325,AJ325,AM325,AP325),4)=AG325,"AfD",IF(LARGE((AA325,AD325,AG325,AJ325,AM325,AP325),4)=AJ325,"Linke",IF(LARGE((AA325,AD325,AG325,AJ325,AM325,AP325),4)=AM325,"Grüne","FDP")))))</f>
        <v>FDP</v>
      </c>
      <c r="X325" s="148">
        <f>(LARGE((AA325,AD325,AG325,AJ325,AM325,AP325),1))-(LARGE((AA325,AD325,AG325,AJ325,AM325,AP325),2))</f>
        <v>4.5212750359227005E-2</v>
      </c>
      <c r="Y325" s="148">
        <f>(LARGE((AA325,AD325,AG325,AJ325,AM325,AP325),1))-(LARGE((AA325,AD325,AG325,AJ325,AM325,AP325),3))</f>
        <v>0.14912759156622973</v>
      </c>
      <c r="Z325" s="234">
        <f>(LARGE((AA325,AD325,AG325,AJ325,AM325,AP325),1))-(LARGE((AA325,AD325,AG325,AJ325,AM325,AP325),4))</f>
        <v>0.20944253834198412</v>
      </c>
      <c r="AA325" s="236">
        <v>0.26186915339726108</v>
      </c>
      <c r="AB325" s="93">
        <v>0.22824821063843484</v>
      </c>
      <c r="AC325" s="95">
        <f>IF(Tabelle1[[#This Row],[CDU ES 2021]]="","",Tabelle1[[#This Row],[CDU ES 2021]]/Tabelle1[[#This Row],[CDU ZS 2021]])</f>
        <v>1.1472999182109023</v>
      </c>
      <c r="AD325" s="97">
        <v>0.30708190375648808</v>
      </c>
      <c r="AE325" s="106">
        <v>0.31093632038204261</v>
      </c>
      <c r="AF325" s="96">
        <f>IF(Tabelle1[[#This Row],[SPD ES 2021]]="","",Tabelle1[[#This Row],[SPD ES 2021]]/Tabelle1[[#This Row],[SPD ZS 2021]])</f>
        <v>0.98760383920148453</v>
      </c>
      <c r="AG325" s="99">
        <v>9.5135040028151666E-2</v>
      </c>
      <c r="AH325" s="107">
        <v>9.8255409051272599E-2</v>
      </c>
      <c r="AI325" s="98">
        <f>IF(Tabelle1[[#This Row],[AfD ES 2021]]="","",Tabelle1[[#This Row],[AfD ES 2021]]/Tabelle1[[#This Row],[AfD ZS 2021]])</f>
        <v>0.96824226723749496</v>
      </c>
      <c r="AJ325" s="100">
        <v>3.0984428609131698E-2</v>
      </c>
      <c r="AK325" s="108">
        <v>3.7537089383218918E-2</v>
      </c>
      <c r="AL325" s="101">
        <f>IF(Tabelle1[[#This Row],[Linke ES 2021]]="","",Tabelle1[[#This Row],[Linke ES 2021]]/Tabelle1[[#This Row],[Linke ZS 2021]])</f>
        <v>0.82543503287666709</v>
      </c>
      <c r="AM325" s="103">
        <v>0.15795431219025835</v>
      </c>
      <c r="AN325" s="109">
        <v>0.13621972131022819</v>
      </c>
      <c r="AO325" s="102">
        <f>IF(Tabelle1[[#This Row],[Grüne ES 2021]]="","",Tabelle1[[#This Row],[Grüne ES 2021]]/Tabelle1[[#This Row],[Grüne ZS 2021]])</f>
        <v>1.1595553908859613</v>
      </c>
      <c r="AP325" s="104">
        <v>9.7639365414503979E-2</v>
      </c>
      <c r="AQ325" s="105">
        <v>0.11834073657905672</v>
      </c>
      <c r="AR325" s="215">
        <f>IF(Tabelle1[[#This Row],[FDP ES 2021]]="","",Tabelle1[[#This Row],[FDP ES 2021]]/Tabelle1[[#This Row],[FDP ZS 2021]])</f>
        <v>0.82506977932553827</v>
      </c>
      <c r="AS325" s="216">
        <v>329.8</v>
      </c>
      <c r="AT325" s="191">
        <v>30573</v>
      </c>
      <c r="AU325" s="191">
        <v>22592</v>
      </c>
      <c r="AV325" s="191">
        <v>6.4</v>
      </c>
      <c r="AW325" s="191">
        <v>622.9</v>
      </c>
      <c r="AX325" s="191">
        <v>7.6</v>
      </c>
      <c r="AY325" s="192">
        <v>12.4</v>
      </c>
      <c r="AZ325" s="114" t="s">
        <v>1603</v>
      </c>
      <c r="BA325" s="6"/>
      <c r="BB325" s="6"/>
      <c r="BC325" s="6"/>
      <c r="BD325" s="6"/>
      <c r="BE325" s="6"/>
      <c r="BF325" s="6"/>
      <c r="BG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</row>
    <row r="326" spans="1:84">
      <c r="A326" s="90">
        <f>SUBTOTAL(103,$B$2:$B326)</f>
        <v>325</v>
      </c>
      <c r="B326" s="44" t="s">
        <v>697</v>
      </c>
      <c r="C326" s="201" t="s">
        <v>795</v>
      </c>
      <c r="D326" s="200" t="s">
        <v>9</v>
      </c>
      <c r="E326" s="193" t="s">
        <v>352</v>
      </c>
      <c r="F326" s="222" t="s">
        <v>153</v>
      </c>
      <c r="G326" s="219" t="str">
        <f>""</f>
        <v/>
      </c>
      <c r="H326" s="10"/>
      <c r="I326" s="10"/>
      <c r="J326" s="8" t="s">
        <v>924</v>
      </c>
      <c r="K326" s="10"/>
      <c r="L326" s="10" t="s">
        <v>922</v>
      </c>
      <c r="M326" s="67"/>
      <c r="N326" s="67"/>
      <c r="O326" s="59"/>
      <c r="P326" s="159" t="s">
        <v>1418</v>
      </c>
      <c r="Q326" s="121" t="str">
        <f>""</f>
        <v/>
      </c>
      <c r="R326" s="60"/>
      <c r="S326" s="61"/>
      <c r="T326" s="147" t="str">
        <f>IF(MAX((AA326,AD326,AG326,AJ326,AM326,AP326))=AA326,"CDU",IF(MAX(AA326,AD326,AG326,AJ326,AM326,AP326)=AD326,"SPD",IF(MAX(AA326,AD326,AG326,AJ326,AM326,AP326)=AG326,"AfD",IF(MAX(AA326,AD326,AG326,AJ326,AM326,AP326)=AJ326,"Linke",IF(MAX(AA326,AD326,AG326,AJ326,AM326,AP326)=AM326,"Grüne","FDP")))))</f>
        <v>CDU</v>
      </c>
      <c r="U326" s="148" t="str">
        <f>IF(LARGE((AA326,AD326,AG326,AJ326,AM326,AP326),2)=AA326,"CDU",IF(LARGE((AA326,AD326,AG326,AJ326,AM326,AP326),2)=AD326,"SPD",IF(LARGE((AA326,AD326,AG326,AJ326,AM326,AP326),2)=AG326,"AfD",IF(LARGE((AA326,AD326,AG326,AJ326,AM326,AP326),2)=AJ326,"Linke",IF(LARGE((AA326,AD326,AG326,AJ326,AM326,AP326),2)=AM326,"Grüne","FDP")))))</f>
        <v>SPD</v>
      </c>
      <c r="V326" s="148" t="str">
        <f>IF(LARGE((AA326,AD326,AG326,AJ326,AM326,AP326),3)=AA326,"CDU",IF(LARGE((AA326,AD326,AG326,AJ326,AM326,AP326),3)=AD326,"SPD",IF(LARGE((AA326,AD326,AG326,AJ326,AM326,AP326),3)=AG326,"AfD",IF(LARGE((AA326,AD326,AG326,AJ326,AM326,AP326),3)=AJ326,"Linke",IF(LARGE((AA326,AD326,AG326,AJ326,AM326,AP326),3)=AM326,"Grüne","FDP")))))</f>
        <v>Grüne</v>
      </c>
      <c r="W326" s="148" t="str">
        <f>IF(LARGE((AA326,AD326,AG326,AJ326,AM326,AP326),4)=AA326,"CDU",IF(LARGE((AA326,AD326,AG326,AJ326,AM326,AP326),4)=AD326,"SPD",IF(LARGE((AA326,AD326,AG326,AJ326,AM326,AP326),4)=AG326,"AfD",IF(LARGE((AA326,AD326,AG326,AJ326,AM326,AP326),4)=AJ326,"Linke",IF(LARGE((AA326,AD326,AG326,AJ326,AM326,AP326),4)=AM326,"Grüne","FDP")))))</f>
        <v>AfD</v>
      </c>
      <c r="X326" s="148">
        <f>(LARGE((AA326,AD326,AG326,AJ326,AM326,AP326),1))-(LARGE((AA326,AD326,AG326,AJ326,AM326,AP326),2))</f>
        <v>0.12099601293914092</v>
      </c>
      <c r="Y326" s="148">
        <f>(LARGE((AA326,AD326,AG326,AJ326,AM326,AP326),1))-(LARGE((AA326,AD326,AG326,AJ326,AM326,AP326),3))</f>
        <v>0.30549161212668319</v>
      </c>
      <c r="Z326" s="234">
        <f>(LARGE((AA326,AD326,AG326,AJ326,AM326,AP326),1))-(LARGE((AA326,AD326,AG326,AJ326,AM326,AP326),4))</f>
        <v>0.31633190400962913</v>
      </c>
      <c r="AA326" s="236">
        <v>0.4009177762732265</v>
      </c>
      <c r="AB326" s="93">
        <v>0.32508565761000241</v>
      </c>
      <c r="AC326" s="95">
        <f>IF(Tabelle1[[#This Row],[CDU ES 2021]]="","",Tabelle1[[#This Row],[CDU ES 2021]]/Tabelle1[[#This Row],[CDU ZS 2021]])</f>
        <v>1.2332681153045457</v>
      </c>
      <c r="AD326" s="97">
        <v>0.27992176333408558</v>
      </c>
      <c r="AE326" s="106">
        <v>0.27239871363308488</v>
      </c>
      <c r="AF326" s="96">
        <f>IF(Tabelle1[[#This Row],[SPD ES 2021]]="","",Tabelle1[[#This Row],[SPD ES 2021]]/Tabelle1[[#This Row],[SPD ZS 2021]])</f>
        <v>1.0276177871791792</v>
      </c>
      <c r="AG326" s="99">
        <v>8.4585872263597386E-2</v>
      </c>
      <c r="AH326" s="107">
        <v>8.6656948785765811E-2</v>
      </c>
      <c r="AI326" s="98">
        <f>IF(Tabelle1[[#This Row],[AfD ES 2021]]="","",Tabelle1[[#This Row],[AfD ES 2021]]/Tabelle1[[#This Row],[AfD ZS 2021]])</f>
        <v>0.97610028334497956</v>
      </c>
      <c r="AJ326" s="100">
        <v>2.5163619950349807E-2</v>
      </c>
      <c r="AK326" s="108">
        <v>2.8267011300793461E-2</v>
      </c>
      <c r="AL326" s="101">
        <f>IF(Tabelle1[[#This Row],[Linke ES 2021]]="","",Tabelle1[[#This Row],[Linke ES 2021]]/Tabelle1[[#This Row],[Linke ZS 2021]])</f>
        <v>0.89021155022651643</v>
      </c>
      <c r="AM326" s="103">
        <v>9.5426164146543299E-2</v>
      </c>
      <c r="AN326" s="109">
        <v>0.11058096898292859</v>
      </c>
      <c r="AO326" s="102">
        <f>IF(Tabelle1[[#This Row],[Grüne ES 2021]]="","",Tabelle1[[#This Row],[Grüne ES 2021]]/Tabelle1[[#This Row],[Grüne ZS 2021]])</f>
        <v>0.86295286634063695</v>
      </c>
      <c r="AP326" s="104">
        <v>7.1180320469419994E-2</v>
      </c>
      <c r="AQ326" s="105">
        <v>0.1163741283962491</v>
      </c>
      <c r="AR326" s="215">
        <f>IF(Tabelle1[[#This Row],[FDP ES 2021]]="","",Tabelle1[[#This Row],[FDP ES 2021]]/Tabelle1[[#This Row],[FDP ZS 2021]])</f>
        <v>0.61165072899239203</v>
      </c>
      <c r="AS326" s="216">
        <v>136.19999999999999</v>
      </c>
      <c r="AT326" s="191">
        <v>31378</v>
      </c>
      <c r="AU326" s="191">
        <v>22548</v>
      </c>
      <c r="AV326" s="191">
        <v>4.9000000000000004</v>
      </c>
      <c r="AW326" s="191">
        <v>632.4</v>
      </c>
      <c r="AX326" s="191">
        <v>7.6</v>
      </c>
      <c r="AY326" s="192">
        <v>11.8</v>
      </c>
      <c r="AZ326" s="114" t="s">
        <v>1807</v>
      </c>
      <c r="BA326" s="6"/>
      <c r="BB326" s="6"/>
      <c r="BC326" s="6"/>
      <c r="BD326" s="6"/>
      <c r="BE326" s="6"/>
      <c r="BF326" s="6"/>
      <c r="BG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</row>
    <row r="327" spans="1:84">
      <c r="A327" s="90">
        <f>SUBTOTAL(103,$B$2:$B327)</f>
        <v>326</v>
      </c>
      <c r="B327" s="44" t="s">
        <v>697</v>
      </c>
      <c r="C327" s="201" t="s">
        <v>1354</v>
      </c>
      <c r="D327" s="199" t="s">
        <v>9</v>
      </c>
      <c r="E327" s="194" t="s">
        <v>353</v>
      </c>
      <c r="F327" s="198" t="s">
        <v>633</v>
      </c>
      <c r="G327" s="219" t="str">
        <f>""</f>
        <v/>
      </c>
      <c r="H327" s="8"/>
      <c r="I327" s="8"/>
      <c r="J327" s="8" t="s">
        <v>924</v>
      </c>
      <c r="K327" s="8"/>
      <c r="L327" s="8" t="s">
        <v>922</v>
      </c>
      <c r="M327" s="73" t="s">
        <v>631</v>
      </c>
      <c r="N327" s="73" t="s">
        <v>631</v>
      </c>
      <c r="O327" s="9"/>
      <c r="P327" s="55"/>
      <c r="Q327" s="121" t="str">
        <f>""</f>
        <v/>
      </c>
      <c r="R327" s="55"/>
      <c r="S327" s="57" t="s">
        <v>615</v>
      </c>
      <c r="T327" s="147" t="str">
        <f>IF(MAX((AA327,AD327,AG327,AJ327,AM327,AP327))=AA327,"CDU",IF(MAX(AA327,AD327,AG327,AJ327,AM327,AP327)=AD327,"SPD",IF(MAX(AA327,AD327,AG327,AJ327,AM327,AP327)=AG327,"AfD",IF(MAX(AA327,AD327,AG327,AJ327,AM327,AP327)=AJ327,"Linke",IF(MAX(AA327,AD327,AG327,AJ327,AM327,AP327)=AM327,"Grüne","FDP")))))</f>
        <v>CDU</v>
      </c>
      <c r="U327" s="148" t="str">
        <f>IF(LARGE((AA327,AD327,AG327,AJ327,AM327,AP327),2)=AA327,"CDU",IF(LARGE((AA327,AD327,AG327,AJ327,AM327,AP327),2)=AD327,"SPD",IF(LARGE((AA327,AD327,AG327,AJ327,AM327,AP327),2)=AG327,"AfD",IF(LARGE((AA327,AD327,AG327,AJ327,AM327,AP327),2)=AJ327,"Linke",IF(LARGE((AA327,AD327,AG327,AJ327,AM327,AP327),2)=AM327,"Grüne","FDP")))))</f>
        <v>SPD</v>
      </c>
      <c r="V327" s="148" t="str">
        <f>IF(LARGE((AA327,AD327,AG327,AJ327,AM327,AP327),3)=AA327,"CDU",IF(LARGE((AA327,AD327,AG327,AJ327,AM327,AP327),3)=AD327,"SPD",IF(LARGE((AA327,AD327,AG327,AJ327,AM327,AP327),3)=AG327,"AfD",IF(LARGE((AA327,AD327,AG327,AJ327,AM327,AP327),3)=AJ327,"Linke",IF(LARGE((AA327,AD327,AG327,AJ327,AM327,AP327),3)=AM327,"Grüne","FDP")))))</f>
        <v>Grüne</v>
      </c>
      <c r="W327" s="148" t="str">
        <f>IF(LARGE((AA327,AD327,AG327,AJ327,AM327,AP327),4)=AA327,"CDU",IF(LARGE((AA327,AD327,AG327,AJ327,AM327,AP327),4)=AD327,"SPD",IF(LARGE((AA327,AD327,AG327,AJ327,AM327,AP327),4)=AG327,"AfD",IF(LARGE((AA327,AD327,AG327,AJ327,AM327,AP327),4)=AJ327,"Linke",IF(LARGE((AA327,AD327,AG327,AJ327,AM327,AP327),4)=AM327,"Grüne","FDP")))))</f>
        <v>AfD</v>
      </c>
      <c r="X327" s="148">
        <f>(LARGE((AA327,AD327,AG327,AJ327,AM327,AP327),1))-(LARGE((AA327,AD327,AG327,AJ327,AM327,AP327),2))</f>
        <v>0.28928335133484506</v>
      </c>
      <c r="Y327" s="148">
        <f>(LARGE((AA327,AD327,AG327,AJ327,AM327,AP327),1))-(LARGE((AA327,AD327,AG327,AJ327,AM327,AP327),3))</f>
        <v>0.34915204397269806</v>
      </c>
      <c r="Z327" s="234">
        <f>(LARGE((AA327,AD327,AG327,AJ327,AM327,AP327),1))-(LARGE((AA327,AD327,AG327,AJ327,AM327,AP327),4))</f>
        <v>0.40442328245785669</v>
      </c>
      <c r="AA327" s="236">
        <v>0.47879685812358275</v>
      </c>
      <c r="AB327" s="93">
        <v>0.33008441536427435</v>
      </c>
      <c r="AC327" s="95">
        <f>IF(Tabelle1[[#This Row],[CDU ES 2021]]="","",Tabelle1[[#This Row],[CDU ES 2021]]/Tabelle1[[#This Row],[CDU ZS 2021]])</f>
        <v>1.4505285188796098</v>
      </c>
      <c r="AD327" s="97">
        <v>0.18951350678873766</v>
      </c>
      <c r="AE327" s="106">
        <v>0.22086426868269091</v>
      </c>
      <c r="AF327" s="96">
        <f>IF(Tabelle1[[#This Row],[SPD ES 2021]]="","",Tabelle1[[#This Row],[SPD ES 2021]]/Tabelle1[[#This Row],[SPD ZS 2021]])</f>
        <v>0.85805417018814412</v>
      </c>
      <c r="AG327" s="99">
        <v>7.4373575665726069E-2</v>
      </c>
      <c r="AH327" s="107">
        <v>8.1138194844673467E-2</v>
      </c>
      <c r="AI327" s="98">
        <f>IF(Tabelle1[[#This Row],[AfD ES 2021]]="","",Tabelle1[[#This Row],[AfD ES 2021]]/Tabelle1[[#This Row],[AfD ZS 2021]])</f>
        <v>0.91662842398826816</v>
      </c>
      <c r="AJ327" s="100">
        <v>3.1283045968886598E-2</v>
      </c>
      <c r="AK327" s="108">
        <v>3.3099411239561088E-2</v>
      </c>
      <c r="AL327" s="101">
        <f>IF(Tabelle1[[#This Row],[Linke ES 2021]]="","",Tabelle1[[#This Row],[Linke ES 2021]]/Tabelle1[[#This Row],[Linke ZS 2021]])</f>
        <v>0.94512394019554236</v>
      </c>
      <c r="AM327" s="103">
        <v>0.12964481415088472</v>
      </c>
      <c r="AN327" s="109">
        <v>0.15245053169248851</v>
      </c>
      <c r="AO327" s="102">
        <f>IF(Tabelle1[[#This Row],[Grüne ES 2021]]="","",Tabelle1[[#This Row],[Grüne ES 2021]]/Tabelle1[[#This Row],[Grüne ZS 2021]])</f>
        <v>0.85040578548059298</v>
      </c>
      <c r="AP327" s="104">
        <v>5.5672738171310306E-2</v>
      </c>
      <c r="AQ327" s="105">
        <v>0.12361144071148478</v>
      </c>
      <c r="AR327" s="215">
        <f>IF(Tabelle1[[#This Row],[FDP ES 2021]]="","",Tabelle1[[#This Row],[FDP ES 2021]]/Tabelle1[[#This Row],[FDP ZS 2021]])</f>
        <v>0.45038499552200217</v>
      </c>
      <c r="AS327" s="216">
        <v>246.9</v>
      </c>
      <c r="AT327" s="191">
        <v>35962</v>
      </c>
      <c r="AU327" s="191">
        <v>21601</v>
      </c>
      <c r="AV327" s="191">
        <v>5.9</v>
      </c>
      <c r="AW327" s="191">
        <v>592.9</v>
      </c>
      <c r="AX327" s="191">
        <v>9.4</v>
      </c>
      <c r="AY327" s="192">
        <v>9.3000000000000007</v>
      </c>
      <c r="AZ327" s="114" t="s">
        <v>1922</v>
      </c>
      <c r="BA327" s="6"/>
      <c r="BB327" s="6"/>
      <c r="BC327" s="6"/>
      <c r="BD327" s="6"/>
      <c r="BE327" s="6"/>
      <c r="BF327" s="6"/>
      <c r="BG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</row>
    <row r="328" spans="1:84">
      <c r="A328" s="90">
        <f>SUBTOTAL(103,$B$2:$B328)</f>
        <v>327</v>
      </c>
      <c r="B328" s="45" t="s">
        <v>932</v>
      </c>
      <c r="C328" s="203" t="s">
        <v>1114</v>
      </c>
      <c r="D328" s="199" t="s">
        <v>9</v>
      </c>
      <c r="E328" s="195" t="s">
        <v>354</v>
      </c>
      <c r="F328" s="222" t="s">
        <v>154</v>
      </c>
      <c r="G328" s="219" t="str">
        <f>""</f>
        <v/>
      </c>
      <c r="H328" s="8"/>
      <c r="I328" s="8"/>
      <c r="J328" s="8" t="s">
        <v>927</v>
      </c>
      <c r="K328" s="11"/>
      <c r="L328" s="11" t="s">
        <v>922</v>
      </c>
      <c r="M328" s="53"/>
      <c r="N328" s="53"/>
      <c r="O328" s="9"/>
      <c r="P328" s="54"/>
      <c r="Q328" s="121" t="str">
        <f>""</f>
        <v/>
      </c>
      <c r="R328" s="55"/>
      <c r="S328" s="57"/>
      <c r="T328" s="147" t="str">
        <f>IF(MAX((AA328,AD328,AG328,AJ328,AM328,AP328))=AA328,"CDU",IF(MAX(AA328,AD328,AG328,AJ328,AM328,AP328)=AD328,"SPD",IF(MAX(AA328,AD328,AG328,AJ328,AM328,AP328)=AG328,"AfD",IF(MAX(AA328,AD328,AG328,AJ328,AM328,AP328)=AJ328,"Linke",IF(MAX(AA328,AD328,AG328,AJ328,AM328,AP328)=AM328,"Grüne","FDP")))))</f>
        <v>SPD</v>
      </c>
      <c r="U328" s="148" t="str">
        <f>IF(LARGE((AA328,AD328,AG328,AJ328,AM328,AP328),2)=AA328,"CDU",IF(LARGE((AA328,AD328,AG328,AJ328,AM328,AP328),2)=AD328,"SPD",IF(LARGE((AA328,AD328,AG328,AJ328,AM328,AP328),2)=AG328,"AfD",IF(LARGE((AA328,AD328,AG328,AJ328,AM328,AP328),2)=AJ328,"Linke",IF(LARGE((AA328,AD328,AG328,AJ328,AM328,AP328),2)=AM328,"Grüne","FDP")))))</f>
        <v>CDU</v>
      </c>
      <c r="V328" s="148" t="str">
        <f>IF(LARGE((AA328,AD328,AG328,AJ328,AM328,AP328),3)=AA328,"CDU",IF(LARGE((AA328,AD328,AG328,AJ328,AM328,AP328),3)=AD328,"SPD",IF(LARGE((AA328,AD328,AG328,AJ328,AM328,AP328),3)=AG328,"AfD",IF(LARGE((AA328,AD328,AG328,AJ328,AM328,AP328),3)=AJ328,"Linke",IF(LARGE((AA328,AD328,AG328,AJ328,AM328,AP328),3)=AM328,"Grüne","FDP")))))</f>
        <v>Grüne</v>
      </c>
      <c r="W328" s="148" t="str">
        <f>IF(LARGE((AA328,AD328,AG328,AJ328,AM328,AP328),4)=AA328,"CDU",IF(LARGE((AA328,AD328,AG328,AJ328,AM328,AP328),4)=AD328,"SPD",IF(LARGE((AA328,AD328,AG328,AJ328,AM328,AP328),4)=AG328,"AfD",IF(LARGE((AA328,AD328,AG328,AJ328,AM328,AP328),4)=AJ328,"Linke",IF(LARGE((AA328,AD328,AG328,AJ328,AM328,AP328),4)=AM328,"Grüne","FDP")))))</f>
        <v>AfD</v>
      </c>
      <c r="X328" s="148">
        <f>(LARGE((AA328,AD328,AG328,AJ328,AM328,AP328),1))-(LARGE((AA328,AD328,AG328,AJ328,AM328,AP328),2))</f>
        <v>6.892382948986725E-2</v>
      </c>
      <c r="Y328" s="148">
        <f>(LARGE((AA328,AD328,AG328,AJ328,AM328,AP328),1))-(LARGE((AA328,AD328,AG328,AJ328,AM328,AP328),3))</f>
        <v>0.20703703703703705</v>
      </c>
      <c r="Z328" s="234">
        <f>(LARGE((AA328,AD328,AG328,AJ328,AM328,AP328),1))-(LARGE((AA328,AD328,AG328,AJ328,AM328,AP328),4))</f>
        <v>0.23174004192872116</v>
      </c>
      <c r="AA328" s="236">
        <v>0.26357791754018167</v>
      </c>
      <c r="AB328" s="93">
        <v>0.23821626778265986</v>
      </c>
      <c r="AC328" s="95">
        <f>IF(Tabelle1[[#This Row],[CDU ES 2021]]="","",Tabelle1[[#This Row],[CDU ES 2021]]/Tabelle1[[#This Row],[CDU ZS 2021]])</f>
        <v>1.1064648102902062</v>
      </c>
      <c r="AD328" s="97">
        <v>0.33250174703004892</v>
      </c>
      <c r="AE328" s="106">
        <v>0.3300628790674679</v>
      </c>
      <c r="AF328" s="96">
        <f>IF(Tabelle1[[#This Row],[SPD ES 2021]]="","",Tabelle1[[#This Row],[SPD ES 2021]]/Tabelle1[[#This Row],[SPD ZS 2021]])</f>
        <v>1.0073891010387828</v>
      </c>
      <c r="AG328" s="99">
        <v>0.10076170510132774</v>
      </c>
      <c r="AH328" s="107">
        <v>9.5815721855872546E-2</v>
      </c>
      <c r="AI328" s="98">
        <f>IF(Tabelle1[[#This Row],[AfD ES 2021]]="","",Tabelle1[[#This Row],[AfD ES 2021]]/Tabelle1[[#This Row],[AfD ZS 2021]])</f>
        <v>1.051619746213414</v>
      </c>
      <c r="AJ328" s="100">
        <v>3.1809923130677847E-2</v>
      </c>
      <c r="AK328" s="108">
        <v>3.3821000076596872E-2</v>
      </c>
      <c r="AL328" s="101">
        <f>IF(Tabelle1[[#This Row],[Linke ES 2021]]="","",Tabelle1[[#This Row],[Linke ES 2021]]/Tabelle1[[#This Row],[Linke ZS 2021]])</f>
        <v>0.94053762628649673</v>
      </c>
      <c r="AM328" s="103">
        <v>0.12546470999301187</v>
      </c>
      <c r="AN328" s="109">
        <v>0.12002729633936592</v>
      </c>
      <c r="AO328" s="102">
        <f>IF(Tabelle1[[#This Row],[Grüne ES 2021]]="","",Tabelle1[[#This Row],[Grüne ES 2021]]/Tabelle1[[#This Row],[Grüne ZS 2021]])</f>
        <v>1.0453014757432524</v>
      </c>
      <c r="AP328" s="104">
        <v>9.4556254367575115E-2</v>
      </c>
      <c r="AQ328" s="105">
        <v>0.11266007005131991</v>
      </c>
      <c r="AR328" s="215">
        <f>IF(Tabelle1[[#This Row],[FDP ES 2021]]="","",Tabelle1[[#This Row],[FDP ES 2021]]/Tabelle1[[#This Row],[FDP ZS 2021]])</f>
        <v>0.83930583679294735</v>
      </c>
      <c r="AS328" s="216">
        <v>885.4</v>
      </c>
      <c r="AT328" s="191">
        <v>33334</v>
      </c>
      <c r="AU328" s="191">
        <v>21541</v>
      </c>
      <c r="AV328" s="191">
        <v>10.5</v>
      </c>
      <c r="AW328" s="191">
        <v>554</v>
      </c>
      <c r="AX328" s="191">
        <v>7.5</v>
      </c>
      <c r="AY328" s="192">
        <v>12.2</v>
      </c>
      <c r="AZ328" s="114" t="s">
        <v>1741</v>
      </c>
      <c r="BA328" s="6"/>
      <c r="BB328" s="6"/>
      <c r="BC328" s="6"/>
      <c r="BD328" s="6"/>
      <c r="BE328" s="6"/>
      <c r="BF328" s="6"/>
      <c r="BG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</row>
    <row r="329" spans="1:84">
      <c r="A329" s="90">
        <f>SUBTOTAL(103,$B$2:$B329)</f>
        <v>328</v>
      </c>
      <c r="B329" s="46" t="s">
        <v>930</v>
      </c>
      <c r="C329" s="204" t="s">
        <v>1115</v>
      </c>
      <c r="D329" s="199" t="s">
        <v>9</v>
      </c>
      <c r="E329" s="195" t="s">
        <v>354</v>
      </c>
      <c r="F329" s="222" t="s">
        <v>154</v>
      </c>
      <c r="G329" s="219" t="str">
        <f>""</f>
        <v/>
      </c>
      <c r="H329" s="8"/>
      <c r="I329" s="8"/>
      <c r="J329" s="8" t="s">
        <v>927</v>
      </c>
      <c r="K329" s="11"/>
      <c r="L329" s="11" t="s">
        <v>922</v>
      </c>
      <c r="M329" s="53"/>
      <c r="N329" s="53"/>
      <c r="O329" s="9"/>
      <c r="P329" s="54"/>
      <c r="Q329" s="121" t="str">
        <f>""</f>
        <v/>
      </c>
      <c r="R329" s="55"/>
      <c r="S329" s="57"/>
      <c r="T329" s="147" t="str">
        <f>IF(MAX((AA329,AD329,AG329,AJ329,AM329,AP329))=AA329,"CDU",IF(MAX(AA329,AD329,AG329,AJ329,AM329,AP329)=AD329,"SPD",IF(MAX(AA329,AD329,AG329,AJ329,AM329,AP329)=AG329,"AfD",IF(MAX(AA329,AD329,AG329,AJ329,AM329,AP329)=AJ329,"Linke",IF(MAX(AA329,AD329,AG329,AJ329,AM329,AP329)=AM329,"Grüne","FDP")))))</f>
        <v>SPD</v>
      </c>
      <c r="U329" s="148" t="str">
        <f>IF(LARGE((AA329,AD329,AG329,AJ329,AM329,AP329),2)=AA329,"CDU",IF(LARGE((AA329,AD329,AG329,AJ329,AM329,AP329),2)=AD329,"SPD",IF(LARGE((AA329,AD329,AG329,AJ329,AM329,AP329),2)=AG329,"AfD",IF(LARGE((AA329,AD329,AG329,AJ329,AM329,AP329),2)=AJ329,"Linke",IF(LARGE((AA329,AD329,AG329,AJ329,AM329,AP329),2)=AM329,"Grüne","FDP")))))</f>
        <v>CDU</v>
      </c>
      <c r="V329" s="148" t="str">
        <f>IF(LARGE((AA329,AD329,AG329,AJ329,AM329,AP329),3)=AA329,"CDU",IF(LARGE((AA329,AD329,AG329,AJ329,AM329,AP329),3)=AD329,"SPD",IF(LARGE((AA329,AD329,AG329,AJ329,AM329,AP329),3)=AG329,"AfD",IF(LARGE((AA329,AD329,AG329,AJ329,AM329,AP329),3)=AJ329,"Linke",IF(LARGE((AA329,AD329,AG329,AJ329,AM329,AP329),3)=AM329,"Grüne","FDP")))))</f>
        <v>Grüne</v>
      </c>
      <c r="W329" s="148" t="str">
        <f>IF(LARGE((AA329,AD329,AG329,AJ329,AM329,AP329),4)=AA329,"CDU",IF(LARGE((AA329,AD329,AG329,AJ329,AM329,AP329),4)=AD329,"SPD",IF(LARGE((AA329,AD329,AG329,AJ329,AM329,AP329),4)=AG329,"AfD",IF(LARGE((AA329,AD329,AG329,AJ329,AM329,AP329),4)=AJ329,"Linke",IF(LARGE((AA329,AD329,AG329,AJ329,AM329,AP329),4)=AM329,"Grüne","FDP")))))</f>
        <v>AfD</v>
      </c>
      <c r="X329" s="148">
        <f>(LARGE((AA329,AD329,AG329,AJ329,AM329,AP329),1))-(LARGE((AA329,AD329,AG329,AJ329,AM329,AP329),2))</f>
        <v>6.892382948986725E-2</v>
      </c>
      <c r="Y329" s="148">
        <f>(LARGE((AA329,AD329,AG329,AJ329,AM329,AP329),1))-(LARGE((AA329,AD329,AG329,AJ329,AM329,AP329),3))</f>
        <v>0.20703703703703705</v>
      </c>
      <c r="Z329" s="234">
        <f>(LARGE((AA329,AD329,AG329,AJ329,AM329,AP329),1))-(LARGE((AA329,AD329,AG329,AJ329,AM329,AP329),4))</f>
        <v>0.23174004192872116</v>
      </c>
      <c r="AA329" s="236">
        <v>0.26357791754018167</v>
      </c>
      <c r="AB329" s="93">
        <v>0.23821626778265986</v>
      </c>
      <c r="AC329" s="95">
        <f>IF(Tabelle1[[#This Row],[CDU ES 2021]]="","",Tabelle1[[#This Row],[CDU ES 2021]]/Tabelle1[[#This Row],[CDU ZS 2021]])</f>
        <v>1.1064648102902062</v>
      </c>
      <c r="AD329" s="97">
        <v>0.33250174703004892</v>
      </c>
      <c r="AE329" s="106">
        <v>0.3300628790674679</v>
      </c>
      <c r="AF329" s="96">
        <f>IF(Tabelle1[[#This Row],[SPD ES 2021]]="","",Tabelle1[[#This Row],[SPD ES 2021]]/Tabelle1[[#This Row],[SPD ZS 2021]])</f>
        <v>1.0073891010387828</v>
      </c>
      <c r="AG329" s="99">
        <v>0.10076170510132774</v>
      </c>
      <c r="AH329" s="107">
        <v>9.5815721855872546E-2</v>
      </c>
      <c r="AI329" s="98">
        <f>IF(Tabelle1[[#This Row],[AfD ES 2021]]="","",Tabelle1[[#This Row],[AfD ES 2021]]/Tabelle1[[#This Row],[AfD ZS 2021]])</f>
        <v>1.051619746213414</v>
      </c>
      <c r="AJ329" s="100">
        <v>3.1809923130677847E-2</v>
      </c>
      <c r="AK329" s="108">
        <v>3.3821000076596872E-2</v>
      </c>
      <c r="AL329" s="101">
        <f>IF(Tabelle1[[#This Row],[Linke ES 2021]]="","",Tabelle1[[#This Row],[Linke ES 2021]]/Tabelle1[[#This Row],[Linke ZS 2021]])</f>
        <v>0.94053762628649673</v>
      </c>
      <c r="AM329" s="103">
        <v>0.12546470999301187</v>
      </c>
      <c r="AN329" s="109">
        <v>0.12002729633936592</v>
      </c>
      <c r="AO329" s="102">
        <f>IF(Tabelle1[[#This Row],[Grüne ES 2021]]="","",Tabelle1[[#This Row],[Grüne ES 2021]]/Tabelle1[[#This Row],[Grüne ZS 2021]])</f>
        <v>1.0453014757432524</v>
      </c>
      <c r="AP329" s="104">
        <v>9.4556254367575115E-2</v>
      </c>
      <c r="AQ329" s="105">
        <v>0.11266007005131991</v>
      </c>
      <c r="AR329" s="215">
        <f>IF(Tabelle1[[#This Row],[FDP ES 2021]]="","",Tabelle1[[#This Row],[FDP ES 2021]]/Tabelle1[[#This Row],[FDP ZS 2021]])</f>
        <v>0.83930583679294735</v>
      </c>
      <c r="AS329" s="216">
        <v>885.4</v>
      </c>
      <c r="AT329" s="191">
        <v>33334</v>
      </c>
      <c r="AU329" s="191">
        <v>21541</v>
      </c>
      <c r="AV329" s="191">
        <v>10.5</v>
      </c>
      <c r="AW329" s="191">
        <v>554</v>
      </c>
      <c r="AX329" s="191">
        <v>7.5</v>
      </c>
      <c r="AY329" s="192">
        <v>12.2</v>
      </c>
      <c r="AZ329" s="114" t="s">
        <v>1826</v>
      </c>
      <c r="BA329" s="6"/>
      <c r="BB329" s="6"/>
      <c r="BC329" s="6"/>
      <c r="BD329" s="6"/>
      <c r="BE329" s="6"/>
      <c r="BF329" s="6"/>
      <c r="BG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</row>
    <row r="330" spans="1:84">
      <c r="A330" s="90">
        <f>SUBTOTAL(103,$B$2:$B330)</f>
        <v>329</v>
      </c>
      <c r="B330" s="48" t="s">
        <v>669</v>
      </c>
      <c r="C330" s="206" t="s">
        <v>796</v>
      </c>
      <c r="D330" s="200" t="s">
        <v>9</v>
      </c>
      <c r="E330" s="193" t="s">
        <v>354</v>
      </c>
      <c r="F330" s="222" t="s">
        <v>154</v>
      </c>
      <c r="G330" s="219" t="str">
        <f>""</f>
        <v/>
      </c>
      <c r="H330" s="14" t="s">
        <v>2196</v>
      </c>
      <c r="I330" s="10"/>
      <c r="J330" s="8" t="s">
        <v>924</v>
      </c>
      <c r="K330" s="10"/>
      <c r="L330" s="10" t="s">
        <v>921</v>
      </c>
      <c r="M330" s="67"/>
      <c r="N330" s="67"/>
      <c r="O330" s="59"/>
      <c r="P330" s="83"/>
      <c r="Q330" s="121" t="str">
        <f>""</f>
        <v/>
      </c>
      <c r="R330" s="60"/>
      <c r="S330" s="61"/>
      <c r="T330" s="147" t="str">
        <f>IF(MAX((AA330,AD330,AG330,AJ330,AM330,AP330))=AA330,"CDU",IF(MAX(AA330,AD330,AG330,AJ330,AM330,AP330)=AD330,"SPD",IF(MAX(AA330,AD330,AG330,AJ330,AM330,AP330)=AG330,"AfD",IF(MAX(AA330,AD330,AG330,AJ330,AM330,AP330)=AJ330,"Linke",IF(MAX(AA330,AD330,AG330,AJ330,AM330,AP330)=AM330,"Grüne","FDP")))))</f>
        <v>SPD</v>
      </c>
      <c r="U330" s="148" t="str">
        <f>IF(LARGE((AA330,AD330,AG330,AJ330,AM330,AP330),2)=AA330,"CDU",IF(LARGE((AA330,AD330,AG330,AJ330,AM330,AP330),2)=AD330,"SPD",IF(LARGE((AA330,AD330,AG330,AJ330,AM330,AP330),2)=AG330,"AfD",IF(LARGE((AA330,AD330,AG330,AJ330,AM330,AP330),2)=AJ330,"Linke",IF(LARGE((AA330,AD330,AG330,AJ330,AM330,AP330),2)=AM330,"Grüne","FDP")))))</f>
        <v>CDU</v>
      </c>
      <c r="V330" s="148" t="str">
        <f>IF(LARGE((AA330,AD330,AG330,AJ330,AM330,AP330),3)=AA330,"CDU",IF(LARGE((AA330,AD330,AG330,AJ330,AM330,AP330),3)=AD330,"SPD",IF(LARGE((AA330,AD330,AG330,AJ330,AM330,AP330),3)=AG330,"AfD",IF(LARGE((AA330,AD330,AG330,AJ330,AM330,AP330),3)=AJ330,"Linke",IF(LARGE((AA330,AD330,AG330,AJ330,AM330,AP330),3)=AM330,"Grüne","FDP")))))</f>
        <v>Grüne</v>
      </c>
      <c r="W330" s="148" t="str">
        <f>IF(LARGE((AA330,AD330,AG330,AJ330,AM330,AP330),4)=AA330,"CDU",IF(LARGE((AA330,AD330,AG330,AJ330,AM330,AP330),4)=AD330,"SPD",IF(LARGE((AA330,AD330,AG330,AJ330,AM330,AP330),4)=AG330,"AfD",IF(LARGE((AA330,AD330,AG330,AJ330,AM330,AP330),4)=AJ330,"Linke",IF(LARGE((AA330,AD330,AG330,AJ330,AM330,AP330),4)=AM330,"Grüne","FDP")))))</f>
        <v>AfD</v>
      </c>
      <c r="X330" s="148">
        <f>(LARGE((AA330,AD330,AG330,AJ330,AM330,AP330),1))-(LARGE((AA330,AD330,AG330,AJ330,AM330,AP330),2))</f>
        <v>6.892382948986725E-2</v>
      </c>
      <c r="Y330" s="148">
        <f>(LARGE((AA330,AD330,AG330,AJ330,AM330,AP330),1))-(LARGE((AA330,AD330,AG330,AJ330,AM330,AP330),3))</f>
        <v>0.20703703703703705</v>
      </c>
      <c r="Z330" s="234">
        <f>(LARGE((AA330,AD330,AG330,AJ330,AM330,AP330),1))-(LARGE((AA330,AD330,AG330,AJ330,AM330,AP330),4))</f>
        <v>0.23174004192872116</v>
      </c>
      <c r="AA330" s="236">
        <v>0.26357791754018167</v>
      </c>
      <c r="AB330" s="93">
        <v>0.23821626778265986</v>
      </c>
      <c r="AC330" s="95">
        <f>IF(Tabelle1[[#This Row],[CDU ES 2021]]="","",Tabelle1[[#This Row],[CDU ES 2021]]/Tabelle1[[#This Row],[CDU ZS 2021]])</f>
        <v>1.1064648102902062</v>
      </c>
      <c r="AD330" s="97">
        <v>0.33250174703004892</v>
      </c>
      <c r="AE330" s="106">
        <v>0.3300628790674679</v>
      </c>
      <c r="AF330" s="96">
        <f>IF(Tabelle1[[#This Row],[SPD ES 2021]]="","",Tabelle1[[#This Row],[SPD ES 2021]]/Tabelle1[[#This Row],[SPD ZS 2021]])</f>
        <v>1.0073891010387828</v>
      </c>
      <c r="AG330" s="99">
        <v>0.10076170510132774</v>
      </c>
      <c r="AH330" s="107">
        <v>9.5815721855872546E-2</v>
      </c>
      <c r="AI330" s="98">
        <f>IF(Tabelle1[[#This Row],[AfD ES 2021]]="","",Tabelle1[[#This Row],[AfD ES 2021]]/Tabelle1[[#This Row],[AfD ZS 2021]])</f>
        <v>1.051619746213414</v>
      </c>
      <c r="AJ330" s="100">
        <v>3.1809923130677847E-2</v>
      </c>
      <c r="AK330" s="108">
        <v>3.3821000076596872E-2</v>
      </c>
      <c r="AL330" s="101">
        <f>IF(Tabelle1[[#This Row],[Linke ES 2021]]="","",Tabelle1[[#This Row],[Linke ES 2021]]/Tabelle1[[#This Row],[Linke ZS 2021]])</f>
        <v>0.94053762628649673</v>
      </c>
      <c r="AM330" s="103">
        <v>0.12546470999301187</v>
      </c>
      <c r="AN330" s="109">
        <v>0.12002729633936592</v>
      </c>
      <c r="AO330" s="102">
        <f>IF(Tabelle1[[#This Row],[Grüne ES 2021]]="","",Tabelle1[[#This Row],[Grüne ES 2021]]/Tabelle1[[#This Row],[Grüne ZS 2021]])</f>
        <v>1.0453014757432524</v>
      </c>
      <c r="AP330" s="104">
        <v>9.4556254367575115E-2</v>
      </c>
      <c r="AQ330" s="105">
        <v>0.11266007005131991</v>
      </c>
      <c r="AR330" s="215">
        <f>IF(Tabelle1[[#This Row],[FDP ES 2021]]="","",Tabelle1[[#This Row],[FDP ES 2021]]/Tabelle1[[#This Row],[FDP ZS 2021]])</f>
        <v>0.83930583679294735</v>
      </c>
      <c r="AS330" s="216">
        <v>885.4</v>
      </c>
      <c r="AT330" s="191">
        <v>33334</v>
      </c>
      <c r="AU330" s="191">
        <v>21541</v>
      </c>
      <c r="AV330" s="191">
        <v>10.5</v>
      </c>
      <c r="AW330" s="191">
        <v>554</v>
      </c>
      <c r="AX330" s="191">
        <v>7.5</v>
      </c>
      <c r="AY330" s="192">
        <v>12.2</v>
      </c>
      <c r="AZ330" s="115" t="s">
        <v>1515</v>
      </c>
      <c r="BA330" s="6"/>
      <c r="BB330" s="6"/>
      <c r="BC330" s="6"/>
      <c r="BD330" s="6"/>
      <c r="BE330" s="6"/>
      <c r="BF330" s="6"/>
      <c r="BG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</row>
    <row r="331" spans="1:84">
      <c r="A331" s="90">
        <f>SUBTOTAL(103,$B$2:$B331)</f>
        <v>330</v>
      </c>
      <c r="B331" s="48" t="s">
        <v>669</v>
      </c>
      <c r="C331" s="206" t="s">
        <v>797</v>
      </c>
      <c r="D331" s="199" t="s">
        <v>9</v>
      </c>
      <c r="E331" s="194" t="s">
        <v>355</v>
      </c>
      <c r="F331" s="198" t="s">
        <v>155</v>
      </c>
      <c r="G331" s="219" t="str">
        <f>""</f>
        <v/>
      </c>
      <c r="H331" s="14" t="s">
        <v>2173</v>
      </c>
      <c r="I331" s="8"/>
      <c r="J331" s="8" t="s">
        <v>924</v>
      </c>
      <c r="K331" s="8"/>
      <c r="L331" s="8" t="s">
        <v>921</v>
      </c>
      <c r="M331" s="53"/>
      <c r="N331" s="53"/>
      <c r="O331" s="9"/>
      <c r="P331" s="54"/>
      <c r="Q331" s="121" t="str">
        <f>""</f>
        <v/>
      </c>
      <c r="R331" s="55"/>
      <c r="S331" s="57"/>
      <c r="T331" s="147" t="str">
        <f>IF(MAX((AA331,AD331,AG331,AJ331,AM331,AP331))=AA331,"CDU",IF(MAX(AA331,AD331,AG331,AJ331,AM331,AP331)=AD331,"SPD",IF(MAX(AA331,AD331,AG331,AJ331,AM331,AP331)=AG331,"AfD",IF(MAX(AA331,AD331,AG331,AJ331,AM331,AP331)=AJ331,"Linke",IF(MAX(AA331,AD331,AG331,AJ331,AM331,AP331)=AM331,"Grüne","FDP")))))</f>
        <v>SPD</v>
      </c>
      <c r="U331" s="148" t="str">
        <f>IF(LARGE((AA331,AD331,AG331,AJ331,AM331,AP331),2)=AA331,"CDU",IF(LARGE((AA331,AD331,AG331,AJ331,AM331,AP331),2)=AD331,"SPD",IF(LARGE((AA331,AD331,AG331,AJ331,AM331,AP331),2)=AG331,"AfD",IF(LARGE((AA331,AD331,AG331,AJ331,AM331,AP331),2)=AJ331,"Linke",IF(LARGE((AA331,AD331,AG331,AJ331,AM331,AP331),2)=AM331,"Grüne","FDP")))))</f>
        <v>CDU</v>
      </c>
      <c r="V331" s="148" t="str">
        <f>IF(LARGE((AA331,AD331,AG331,AJ331,AM331,AP331),3)=AA331,"CDU",IF(LARGE((AA331,AD331,AG331,AJ331,AM331,AP331),3)=AD331,"SPD",IF(LARGE((AA331,AD331,AG331,AJ331,AM331,AP331),3)=AG331,"AfD",IF(LARGE((AA331,AD331,AG331,AJ331,AM331,AP331),3)=AJ331,"Linke",IF(LARGE((AA331,AD331,AG331,AJ331,AM331,AP331),3)=AM331,"Grüne","FDP")))))</f>
        <v>Grüne</v>
      </c>
      <c r="W331" s="148" t="str">
        <f>IF(LARGE((AA331,AD331,AG331,AJ331,AM331,AP331),4)=AA331,"CDU",IF(LARGE((AA331,AD331,AG331,AJ331,AM331,AP331),4)=AD331,"SPD",IF(LARGE((AA331,AD331,AG331,AJ331,AM331,AP331),4)=AG331,"AfD",IF(LARGE((AA331,AD331,AG331,AJ331,AM331,AP331),4)=AJ331,"Linke",IF(LARGE((AA331,AD331,AG331,AJ331,AM331,AP331),4)=AM331,"Grüne","FDP")))))</f>
        <v>FDP</v>
      </c>
      <c r="X331" s="148">
        <f>(LARGE((AA331,AD331,AG331,AJ331,AM331,AP331),1))-(LARGE((AA331,AD331,AG331,AJ331,AM331,AP331),2))</f>
        <v>0.10805144181788653</v>
      </c>
      <c r="Y331" s="148">
        <f>(LARGE((AA331,AD331,AG331,AJ331,AM331,AP331),1))-(LARGE((AA331,AD331,AG331,AJ331,AM331,AP331),3))</f>
        <v>0.19385916990269761</v>
      </c>
      <c r="Z331" s="234">
        <f>(LARGE((AA331,AD331,AG331,AJ331,AM331,AP331),1))-(LARGE((AA331,AD331,AG331,AJ331,AM331,AP331),4))</f>
        <v>0.26919101687657804</v>
      </c>
      <c r="AA331" s="236">
        <v>0.24626072319754308</v>
      </c>
      <c r="AB331" s="93">
        <v>0.22000736919675756</v>
      </c>
      <c r="AC331" s="95">
        <f>IF(Tabelle1[[#This Row],[CDU ES 2021]]="","",Tabelle1[[#This Row],[CDU ES 2021]]/Tabelle1[[#This Row],[CDU ZS 2021]])</f>
        <v>1.1193294301760708</v>
      </c>
      <c r="AD331" s="97">
        <v>0.35431216501542961</v>
      </c>
      <c r="AE331" s="106">
        <v>0.33650700073691969</v>
      </c>
      <c r="AF331" s="96">
        <f>IF(Tabelle1[[#This Row],[SPD ES 2021]]="","",Tabelle1[[#This Row],[SPD ES 2021]]/Tabelle1[[#This Row],[SPD ZS 2021]])</f>
        <v>1.0529117202302425</v>
      </c>
      <c r="AG331" s="99">
        <v>7.1839886603570213E-2</v>
      </c>
      <c r="AH331" s="107">
        <v>7.1142225497420775E-2</v>
      </c>
      <c r="AI331" s="98">
        <f>IF(Tabelle1[[#This Row],[AfD ES 2021]]="","",Tabelle1[[#This Row],[AfD ES 2021]]/Tabelle1[[#This Row],[AfD ZS 2021]])</f>
        <v>1.0098065684798507</v>
      </c>
      <c r="AJ331" s="100">
        <v>2.7426284938060153E-2</v>
      </c>
      <c r="AK331" s="108">
        <v>3.7059690493736183E-2</v>
      </c>
      <c r="AL331" s="101">
        <f>IF(Tabelle1[[#This Row],[Linke ES 2021]]="","",Tabelle1[[#This Row],[Linke ES 2021]]/Tabelle1[[#This Row],[Linke ZS 2021]])</f>
        <v>0.74005704237318803</v>
      </c>
      <c r="AM331" s="103">
        <v>0.16045299511273201</v>
      </c>
      <c r="AN331" s="109">
        <v>0.16168754605747973</v>
      </c>
      <c r="AO331" s="102">
        <f>IF(Tabelle1[[#This Row],[Grüne ES 2021]]="","",Tabelle1[[#This Row],[Grüne ES 2021]]/Tabelle1[[#This Row],[Grüne ZS 2021]])</f>
        <v>0.99236458852366505</v>
      </c>
      <c r="AP331" s="104">
        <v>8.5121148138851563E-2</v>
      </c>
      <c r="AQ331" s="105">
        <v>0.10635224760501105</v>
      </c>
      <c r="AR331" s="215">
        <f>IF(Tabelle1[[#This Row],[FDP ES 2021]]="","",Tabelle1[[#This Row],[FDP ES 2021]]/Tabelle1[[#This Row],[FDP ZS 2021]])</f>
        <v>0.80036999739759962</v>
      </c>
      <c r="AS331" s="216">
        <v>918</v>
      </c>
      <c r="AT331" s="191">
        <v>30469</v>
      </c>
      <c r="AU331" s="191">
        <v>24441</v>
      </c>
      <c r="AV331" s="191">
        <v>7.1</v>
      </c>
      <c r="AW331" s="191">
        <v>613.4</v>
      </c>
      <c r="AX331" s="191">
        <v>7</v>
      </c>
      <c r="AY331" s="192">
        <v>12.8</v>
      </c>
      <c r="AZ331" s="114" t="s">
        <v>1455</v>
      </c>
      <c r="BA331" s="6"/>
      <c r="BB331" s="6"/>
      <c r="BC331" s="6"/>
      <c r="BD331" s="6"/>
      <c r="BE331" s="6"/>
      <c r="BF331" s="6"/>
      <c r="BG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</row>
    <row r="332" spans="1:84">
      <c r="A332" s="90">
        <f>SUBTOTAL(103,$B$2:$B332)</f>
        <v>331</v>
      </c>
      <c r="B332" s="49" t="s">
        <v>941</v>
      </c>
      <c r="C332" s="207" t="s">
        <v>1116</v>
      </c>
      <c r="D332" s="199" t="s">
        <v>9</v>
      </c>
      <c r="E332" s="195" t="s">
        <v>356</v>
      </c>
      <c r="F332" s="222" t="s">
        <v>156</v>
      </c>
      <c r="G332" s="219" t="str">
        <f>""</f>
        <v/>
      </c>
      <c r="H332" s="8"/>
      <c r="I332" s="8"/>
      <c r="J332" s="8" t="s">
        <v>927</v>
      </c>
      <c r="K332" s="11"/>
      <c r="L332" s="11" t="s">
        <v>922</v>
      </c>
      <c r="M332" s="53"/>
      <c r="N332" s="53"/>
      <c r="O332" s="9"/>
      <c r="P332" s="181" t="s">
        <v>1410</v>
      </c>
      <c r="Q332" s="121" t="str">
        <f>""</f>
        <v/>
      </c>
      <c r="R332" s="55"/>
      <c r="S332" s="57"/>
      <c r="T332" s="147" t="str">
        <f>IF(MAX((AA332,AD332,AG332,AJ332,AM332,AP332))=AA332,"CDU",IF(MAX(AA332,AD332,AG332,AJ332,AM332,AP332)=AD332,"SPD",IF(MAX(AA332,AD332,AG332,AJ332,AM332,AP332)=AG332,"AfD",IF(MAX(AA332,AD332,AG332,AJ332,AM332,AP332)=AJ332,"Linke",IF(MAX(AA332,AD332,AG332,AJ332,AM332,AP332)=AM332,"Grüne","FDP")))))</f>
        <v>SPD</v>
      </c>
      <c r="U332" s="148" t="str">
        <f>IF(LARGE((AA332,AD332,AG332,AJ332,AM332,AP332),2)=AA332,"CDU",IF(LARGE((AA332,AD332,AG332,AJ332,AM332,AP332),2)=AD332,"SPD",IF(LARGE((AA332,AD332,AG332,AJ332,AM332,AP332),2)=AG332,"AfD",IF(LARGE((AA332,AD332,AG332,AJ332,AM332,AP332),2)=AJ332,"Linke",IF(LARGE((AA332,AD332,AG332,AJ332,AM332,AP332),2)=AM332,"Grüne","FDP")))))</f>
        <v>CDU</v>
      </c>
      <c r="V332" s="148" t="str">
        <f>IF(LARGE((AA332,AD332,AG332,AJ332,AM332,AP332),3)=AA332,"CDU",IF(LARGE((AA332,AD332,AG332,AJ332,AM332,AP332),3)=AD332,"SPD",IF(LARGE((AA332,AD332,AG332,AJ332,AM332,AP332),3)=AG332,"AfD",IF(LARGE((AA332,AD332,AG332,AJ332,AM332,AP332),3)=AJ332,"Linke",IF(LARGE((AA332,AD332,AG332,AJ332,AM332,AP332),3)=AM332,"Grüne","FDP")))))</f>
        <v>Grüne</v>
      </c>
      <c r="W332" s="148" t="str">
        <f>IF(LARGE((AA332,AD332,AG332,AJ332,AM332,AP332),4)=AA332,"CDU",IF(LARGE((AA332,AD332,AG332,AJ332,AM332,AP332),4)=AD332,"SPD",IF(LARGE((AA332,AD332,AG332,AJ332,AM332,AP332),4)=AG332,"AfD",IF(LARGE((AA332,AD332,AG332,AJ332,AM332,AP332),4)=AJ332,"Linke",IF(LARGE((AA332,AD332,AG332,AJ332,AM332,AP332),4)=AM332,"Grüne","FDP")))))</f>
        <v>FDP</v>
      </c>
      <c r="X332" s="148">
        <f>(LARGE((AA332,AD332,AG332,AJ332,AM332,AP332),1))-(LARGE((AA332,AD332,AG332,AJ332,AM332,AP332),2))</f>
        <v>0.16619647918351782</v>
      </c>
      <c r="Y332" s="148">
        <f>(LARGE((AA332,AD332,AG332,AJ332,AM332,AP332),1))-(LARGE((AA332,AD332,AG332,AJ332,AM332,AP332),3))</f>
        <v>0.19693293087915198</v>
      </c>
      <c r="Z332" s="234">
        <f>(LARGE((AA332,AD332,AG332,AJ332,AM332,AP332),1))-(LARGE((AA332,AD332,AG332,AJ332,AM332,AP332),4))</f>
        <v>0.2931470996337141</v>
      </c>
      <c r="AA332" s="236">
        <v>0.21675971775598912</v>
      </c>
      <c r="AB332" s="93">
        <v>0.19409719509336668</v>
      </c>
      <c r="AC332" s="95">
        <f>IF(Tabelle1[[#This Row],[CDU ES 2021]]="","",Tabelle1[[#This Row],[CDU ES 2021]]/Tabelle1[[#This Row],[CDU ZS 2021]])</f>
        <v>1.1167586303950507</v>
      </c>
      <c r="AD332" s="97">
        <v>0.38295619693950694</v>
      </c>
      <c r="AE332" s="106">
        <v>0.32660103653931299</v>
      </c>
      <c r="AF332" s="96">
        <f>IF(Tabelle1[[#This Row],[SPD ES 2021]]="","",Tabelle1[[#This Row],[SPD ES 2021]]/Tabelle1[[#This Row],[SPD ZS 2021]])</f>
        <v>1.1725504640075155</v>
      </c>
      <c r="AG332" s="99">
        <v>0</v>
      </c>
      <c r="AH332" s="107">
        <v>6.6619788004271166E-2</v>
      </c>
      <c r="AI332" s="98">
        <f>IF(Tabelle1[[#This Row],[AfD ES 2021]]="","",Tabelle1[[#This Row],[AfD ES 2021]]/Tabelle1[[#This Row],[AfD ZS 2021]])</f>
        <v>0</v>
      </c>
      <c r="AJ332" s="100">
        <v>6.1558392024568115E-2</v>
      </c>
      <c r="AK332" s="108">
        <v>5.3552360861525643E-2</v>
      </c>
      <c r="AL332" s="101">
        <f>IF(Tabelle1[[#This Row],[Linke ES 2021]]="","",Tabelle1[[#This Row],[Linke ES 2021]]/Tabelle1[[#This Row],[Linke ZS 2021]])</f>
        <v>1.1494991263549383</v>
      </c>
      <c r="AM332" s="103">
        <v>0.18602326606035496</v>
      </c>
      <c r="AN332" s="109">
        <v>0.20050394562075163</v>
      </c>
      <c r="AO332" s="102">
        <f>IF(Tabelle1[[#This Row],[Grüne ES 2021]]="","",Tabelle1[[#This Row],[Grüne ES 2021]]/Tabelle1[[#This Row],[Grüne ZS 2021]])</f>
        <v>0.92777858053832751</v>
      </c>
      <c r="AP332" s="104">
        <v>8.980909730579284E-2</v>
      </c>
      <c r="AQ332" s="105">
        <v>9.4948824126884906E-2</v>
      </c>
      <c r="AR332" s="215">
        <f>IF(Tabelle1[[#This Row],[FDP ES 2021]]="","",Tabelle1[[#This Row],[FDP ES 2021]]/Tabelle1[[#This Row],[FDP ZS 2021]])</f>
        <v>0.94586845210190718</v>
      </c>
      <c r="AS332" s="216">
        <v>2687.7</v>
      </c>
      <c r="AT332" s="191">
        <v>33171</v>
      </c>
      <c r="AU332" s="191">
        <v>20048</v>
      </c>
      <c r="AV332" s="191">
        <v>9.8000000000000007</v>
      </c>
      <c r="AW332" s="191">
        <v>556.20000000000005</v>
      </c>
      <c r="AX332" s="191">
        <v>8.8000000000000007</v>
      </c>
      <c r="AY332" s="192">
        <v>11.7</v>
      </c>
      <c r="AZ332" s="114" t="s">
        <v>1740</v>
      </c>
      <c r="BA332" s="6"/>
      <c r="BB332" s="6"/>
      <c r="BC332" s="6"/>
      <c r="BD332" s="6"/>
      <c r="BE332" s="6"/>
      <c r="BF332" s="6"/>
      <c r="BG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</row>
    <row r="333" spans="1:84">
      <c r="A333" s="90">
        <f>SUBTOTAL(103,$B$2:$B333)</f>
        <v>332</v>
      </c>
      <c r="B333" s="46" t="s">
        <v>930</v>
      </c>
      <c r="C333" s="204" t="s">
        <v>1117</v>
      </c>
      <c r="D333" s="199" t="s">
        <v>9</v>
      </c>
      <c r="E333" s="195" t="s">
        <v>356</v>
      </c>
      <c r="F333" s="222" t="s">
        <v>156</v>
      </c>
      <c r="G333" s="219" t="str">
        <f>""</f>
        <v/>
      </c>
      <c r="H333" s="143" t="s">
        <v>2181</v>
      </c>
      <c r="I333" s="143" t="s">
        <v>2171</v>
      </c>
      <c r="J333" s="8" t="s">
        <v>927</v>
      </c>
      <c r="K333" s="11"/>
      <c r="L333" s="11" t="s">
        <v>922</v>
      </c>
      <c r="M333" s="53"/>
      <c r="N333" s="53"/>
      <c r="O333" s="9"/>
      <c r="P333" s="165" t="s">
        <v>1410</v>
      </c>
      <c r="Q333" s="121" t="str">
        <f>""</f>
        <v/>
      </c>
      <c r="R333" s="55"/>
      <c r="S333" s="57"/>
      <c r="T333" s="147" t="str">
        <f>IF(MAX((AA333,AD333,AG333,AJ333,AM333,AP333))=AA333,"CDU",IF(MAX(AA333,AD333,AG333,AJ333,AM333,AP333)=AD333,"SPD",IF(MAX(AA333,AD333,AG333,AJ333,AM333,AP333)=AG333,"AfD",IF(MAX(AA333,AD333,AG333,AJ333,AM333,AP333)=AJ333,"Linke",IF(MAX(AA333,AD333,AG333,AJ333,AM333,AP333)=AM333,"Grüne","FDP")))))</f>
        <v>SPD</v>
      </c>
      <c r="U333" s="148" t="str">
        <f>IF(LARGE((AA333,AD333,AG333,AJ333,AM333,AP333),2)=AA333,"CDU",IF(LARGE((AA333,AD333,AG333,AJ333,AM333,AP333),2)=AD333,"SPD",IF(LARGE((AA333,AD333,AG333,AJ333,AM333,AP333),2)=AG333,"AfD",IF(LARGE((AA333,AD333,AG333,AJ333,AM333,AP333),2)=AJ333,"Linke",IF(LARGE((AA333,AD333,AG333,AJ333,AM333,AP333),2)=AM333,"Grüne","FDP")))))</f>
        <v>CDU</v>
      </c>
      <c r="V333" s="148" t="str">
        <f>IF(LARGE((AA333,AD333,AG333,AJ333,AM333,AP333),3)=AA333,"CDU",IF(LARGE((AA333,AD333,AG333,AJ333,AM333,AP333),3)=AD333,"SPD",IF(LARGE((AA333,AD333,AG333,AJ333,AM333,AP333),3)=AG333,"AfD",IF(LARGE((AA333,AD333,AG333,AJ333,AM333,AP333),3)=AJ333,"Linke",IF(LARGE((AA333,AD333,AG333,AJ333,AM333,AP333),3)=AM333,"Grüne","FDP")))))</f>
        <v>Grüne</v>
      </c>
      <c r="W333" s="148" t="str">
        <f>IF(LARGE((AA333,AD333,AG333,AJ333,AM333,AP333),4)=AA333,"CDU",IF(LARGE((AA333,AD333,AG333,AJ333,AM333,AP333),4)=AD333,"SPD",IF(LARGE((AA333,AD333,AG333,AJ333,AM333,AP333),4)=AG333,"AfD",IF(LARGE((AA333,AD333,AG333,AJ333,AM333,AP333),4)=AJ333,"Linke",IF(LARGE((AA333,AD333,AG333,AJ333,AM333,AP333),4)=AM333,"Grüne","FDP")))))</f>
        <v>FDP</v>
      </c>
      <c r="X333" s="148">
        <f>(LARGE((AA333,AD333,AG333,AJ333,AM333,AP333),1))-(LARGE((AA333,AD333,AG333,AJ333,AM333,AP333),2))</f>
        <v>0.16619647918351782</v>
      </c>
      <c r="Y333" s="148">
        <f>(LARGE((AA333,AD333,AG333,AJ333,AM333,AP333),1))-(LARGE((AA333,AD333,AG333,AJ333,AM333,AP333),3))</f>
        <v>0.19693293087915198</v>
      </c>
      <c r="Z333" s="234">
        <f>(LARGE((AA333,AD333,AG333,AJ333,AM333,AP333),1))-(LARGE((AA333,AD333,AG333,AJ333,AM333,AP333),4))</f>
        <v>0.2931470996337141</v>
      </c>
      <c r="AA333" s="236">
        <v>0.21675971775598912</v>
      </c>
      <c r="AB333" s="93">
        <v>0.19409719509336668</v>
      </c>
      <c r="AC333" s="95">
        <f>IF(Tabelle1[[#This Row],[CDU ES 2021]]="","",Tabelle1[[#This Row],[CDU ES 2021]]/Tabelle1[[#This Row],[CDU ZS 2021]])</f>
        <v>1.1167586303950507</v>
      </c>
      <c r="AD333" s="97">
        <v>0.38295619693950694</v>
      </c>
      <c r="AE333" s="106">
        <v>0.32660103653931299</v>
      </c>
      <c r="AF333" s="96">
        <f>IF(Tabelle1[[#This Row],[SPD ES 2021]]="","",Tabelle1[[#This Row],[SPD ES 2021]]/Tabelle1[[#This Row],[SPD ZS 2021]])</f>
        <v>1.1725504640075155</v>
      </c>
      <c r="AG333" s="99">
        <v>0</v>
      </c>
      <c r="AH333" s="107">
        <v>6.6619788004271166E-2</v>
      </c>
      <c r="AI333" s="98">
        <f>IF(Tabelle1[[#This Row],[AfD ES 2021]]="","",Tabelle1[[#This Row],[AfD ES 2021]]/Tabelle1[[#This Row],[AfD ZS 2021]])</f>
        <v>0</v>
      </c>
      <c r="AJ333" s="100">
        <v>6.1558392024568115E-2</v>
      </c>
      <c r="AK333" s="108">
        <v>5.3552360861525643E-2</v>
      </c>
      <c r="AL333" s="101">
        <f>IF(Tabelle1[[#This Row],[Linke ES 2021]]="","",Tabelle1[[#This Row],[Linke ES 2021]]/Tabelle1[[#This Row],[Linke ZS 2021]])</f>
        <v>1.1494991263549383</v>
      </c>
      <c r="AM333" s="103">
        <v>0.18602326606035496</v>
      </c>
      <c r="AN333" s="109">
        <v>0.20050394562075163</v>
      </c>
      <c r="AO333" s="102">
        <f>IF(Tabelle1[[#This Row],[Grüne ES 2021]]="","",Tabelle1[[#This Row],[Grüne ES 2021]]/Tabelle1[[#This Row],[Grüne ZS 2021]])</f>
        <v>0.92777858053832751</v>
      </c>
      <c r="AP333" s="104">
        <v>8.980909730579284E-2</v>
      </c>
      <c r="AQ333" s="105">
        <v>9.4948824126884906E-2</v>
      </c>
      <c r="AR333" s="215">
        <f>IF(Tabelle1[[#This Row],[FDP ES 2021]]="","",Tabelle1[[#This Row],[FDP ES 2021]]/Tabelle1[[#This Row],[FDP ZS 2021]])</f>
        <v>0.94586845210190718</v>
      </c>
      <c r="AS333" s="216">
        <v>2687.7</v>
      </c>
      <c r="AT333" s="191">
        <v>33171</v>
      </c>
      <c r="AU333" s="191">
        <v>20048</v>
      </c>
      <c r="AV333" s="191">
        <v>9.8000000000000007</v>
      </c>
      <c r="AW333" s="191">
        <v>556.20000000000005</v>
      </c>
      <c r="AX333" s="191">
        <v>8.8000000000000007</v>
      </c>
      <c r="AY333" s="192">
        <v>11.7</v>
      </c>
      <c r="AZ333" s="114" t="s">
        <v>2143</v>
      </c>
      <c r="BA333" s="6"/>
      <c r="BB333" s="6"/>
      <c r="BC333" s="6"/>
      <c r="BD333" s="6"/>
      <c r="BE333" s="6"/>
      <c r="BF333" s="6"/>
      <c r="BG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</row>
    <row r="334" spans="1:84">
      <c r="A334" s="90">
        <f>SUBTOTAL(103,$B$2:$B334)</f>
        <v>333</v>
      </c>
      <c r="B334" s="48" t="s">
        <v>669</v>
      </c>
      <c r="C334" s="206" t="s">
        <v>798</v>
      </c>
      <c r="D334" s="200" t="s">
        <v>9</v>
      </c>
      <c r="E334" s="193" t="s">
        <v>356</v>
      </c>
      <c r="F334" s="222" t="s">
        <v>156</v>
      </c>
      <c r="G334" s="219" t="str">
        <f>""</f>
        <v/>
      </c>
      <c r="H334" s="10"/>
      <c r="I334" s="10"/>
      <c r="J334" s="8" t="s">
        <v>924</v>
      </c>
      <c r="K334" s="10"/>
      <c r="L334" s="10" t="s">
        <v>922</v>
      </c>
      <c r="M334" s="67"/>
      <c r="N334" s="67"/>
      <c r="O334" s="59"/>
      <c r="P334" s="171" t="s">
        <v>1410</v>
      </c>
      <c r="Q334" s="121" t="str">
        <f>""</f>
        <v/>
      </c>
      <c r="R334" s="60"/>
      <c r="S334" s="61"/>
      <c r="T334" s="147" t="str">
        <f>IF(MAX((AA334,AD334,AG334,AJ334,AM334,AP334))=AA334,"CDU",IF(MAX(AA334,AD334,AG334,AJ334,AM334,AP334)=AD334,"SPD",IF(MAX(AA334,AD334,AG334,AJ334,AM334,AP334)=AG334,"AfD",IF(MAX(AA334,AD334,AG334,AJ334,AM334,AP334)=AJ334,"Linke",IF(MAX(AA334,AD334,AG334,AJ334,AM334,AP334)=AM334,"Grüne","FDP")))))</f>
        <v>SPD</v>
      </c>
      <c r="U334" s="148" t="str">
        <f>IF(LARGE((AA334,AD334,AG334,AJ334,AM334,AP334),2)=AA334,"CDU",IF(LARGE((AA334,AD334,AG334,AJ334,AM334,AP334),2)=AD334,"SPD",IF(LARGE((AA334,AD334,AG334,AJ334,AM334,AP334),2)=AG334,"AfD",IF(LARGE((AA334,AD334,AG334,AJ334,AM334,AP334),2)=AJ334,"Linke",IF(LARGE((AA334,AD334,AG334,AJ334,AM334,AP334),2)=AM334,"Grüne","FDP")))))</f>
        <v>CDU</v>
      </c>
      <c r="V334" s="148" t="str">
        <f>IF(LARGE((AA334,AD334,AG334,AJ334,AM334,AP334),3)=AA334,"CDU",IF(LARGE((AA334,AD334,AG334,AJ334,AM334,AP334),3)=AD334,"SPD",IF(LARGE((AA334,AD334,AG334,AJ334,AM334,AP334),3)=AG334,"AfD",IF(LARGE((AA334,AD334,AG334,AJ334,AM334,AP334),3)=AJ334,"Linke",IF(LARGE((AA334,AD334,AG334,AJ334,AM334,AP334),3)=AM334,"Grüne","FDP")))))</f>
        <v>Grüne</v>
      </c>
      <c r="W334" s="148" t="str">
        <f>IF(LARGE((AA334,AD334,AG334,AJ334,AM334,AP334),4)=AA334,"CDU",IF(LARGE((AA334,AD334,AG334,AJ334,AM334,AP334),4)=AD334,"SPD",IF(LARGE((AA334,AD334,AG334,AJ334,AM334,AP334),4)=AG334,"AfD",IF(LARGE((AA334,AD334,AG334,AJ334,AM334,AP334),4)=AJ334,"Linke",IF(LARGE((AA334,AD334,AG334,AJ334,AM334,AP334),4)=AM334,"Grüne","FDP")))))</f>
        <v>FDP</v>
      </c>
      <c r="X334" s="148">
        <f>(LARGE((AA334,AD334,AG334,AJ334,AM334,AP334),1))-(LARGE((AA334,AD334,AG334,AJ334,AM334,AP334),2))</f>
        <v>0.16619647918351782</v>
      </c>
      <c r="Y334" s="148">
        <f>(LARGE((AA334,AD334,AG334,AJ334,AM334,AP334),1))-(LARGE((AA334,AD334,AG334,AJ334,AM334,AP334),3))</f>
        <v>0.19693293087915198</v>
      </c>
      <c r="Z334" s="234">
        <f>(LARGE((AA334,AD334,AG334,AJ334,AM334,AP334),1))-(LARGE((AA334,AD334,AG334,AJ334,AM334,AP334),4))</f>
        <v>0.2931470996337141</v>
      </c>
      <c r="AA334" s="236">
        <v>0.21675971775598912</v>
      </c>
      <c r="AB334" s="93">
        <v>0.19409719509336668</v>
      </c>
      <c r="AC334" s="95">
        <f>IF(Tabelle1[[#This Row],[CDU ES 2021]]="","",Tabelle1[[#This Row],[CDU ES 2021]]/Tabelle1[[#This Row],[CDU ZS 2021]])</f>
        <v>1.1167586303950507</v>
      </c>
      <c r="AD334" s="97">
        <v>0.38295619693950694</v>
      </c>
      <c r="AE334" s="106">
        <v>0.32660103653931299</v>
      </c>
      <c r="AF334" s="96">
        <f>IF(Tabelle1[[#This Row],[SPD ES 2021]]="","",Tabelle1[[#This Row],[SPD ES 2021]]/Tabelle1[[#This Row],[SPD ZS 2021]])</f>
        <v>1.1725504640075155</v>
      </c>
      <c r="AG334" s="99">
        <v>0</v>
      </c>
      <c r="AH334" s="107">
        <v>6.6619788004271166E-2</v>
      </c>
      <c r="AI334" s="98">
        <f>IF(Tabelle1[[#This Row],[AfD ES 2021]]="","",Tabelle1[[#This Row],[AfD ES 2021]]/Tabelle1[[#This Row],[AfD ZS 2021]])</f>
        <v>0</v>
      </c>
      <c r="AJ334" s="100">
        <v>6.1558392024568115E-2</v>
      </c>
      <c r="AK334" s="108">
        <v>5.3552360861525643E-2</v>
      </c>
      <c r="AL334" s="101">
        <f>IF(Tabelle1[[#This Row],[Linke ES 2021]]="","",Tabelle1[[#This Row],[Linke ES 2021]]/Tabelle1[[#This Row],[Linke ZS 2021]])</f>
        <v>1.1494991263549383</v>
      </c>
      <c r="AM334" s="103">
        <v>0.18602326606035496</v>
      </c>
      <c r="AN334" s="109">
        <v>0.20050394562075163</v>
      </c>
      <c r="AO334" s="102">
        <f>IF(Tabelle1[[#This Row],[Grüne ES 2021]]="","",Tabelle1[[#This Row],[Grüne ES 2021]]/Tabelle1[[#This Row],[Grüne ZS 2021]])</f>
        <v>0.92777858053832751</v>
      </c>
      <c r="AP334" s="104">
        <v>8.980909730579284E-2</v>
      </c>
      <c r="AQ334" s="105">
        <v>9.4948824126884906E-2</v>
      </c>
      <c r="AR334" s="215">
        <f>IF(Tabelle1[[#This Row],[FDP ES 2021]]="","",Tabelle1[[#This Row],[FDP ES 2021]]/Tabelle1[[#This Row],[FDP ZS 2021]])</f>
        <v>0.94586845210190718</v>
      </c>
      <c r="AS334" s="216">
        <v>2687.7</v>
      </c>
      <c r="AT334" s="191">
        <v>33171</v>
      </c>
      <c r="AU334" s="191">
        <v>20048</v>
      </c>
      <c r="AV334" s="191">
        <v>9.8000000000000007</v>
      </c>
      <c r="AW334" s="191">
        <v>556.20000000000005</v>
      </c>
      <c r="AX334" s="191">
        <v>8.8000000000000007</v>
      </c>
      <c r="AY334" s="192">
        <v>11.7</v>
      </c>
      <c r="AZ334" s="114" t="s">
        <v>2019</v>
      </c>
      <c r="BA334" s="6"/>
      <c r="BB334" s="6"/>
      <c r="BC334" s="6"/>
      <c r="BD334" s="6"/>
      <c r="BE334" s="6"/>
      <c r="BF334" s="6"/>
      <c r="BG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</row>
    <row r="335" spans="1:84">
      <c r="A335" s="90">
        <f>SUBTOTAL(103,$B$2:$B335)</f>
        <v>334</v>
      </c>
      <c r="B335" s="45" t="s">
        <v>932</v>
      </c>
      <c r="C335" s="203" t="s">
        <v>1118</v>
      </c>
      <c r="D335" s="199" t="s">
        <v>9</v>
      </c>
      <c r="E335" s="195" t="s">
        <v>356</v>
      </c>
      <c r="F335" s="222" t="s">
        <v>156</v>
      </c>
      <c r="G335" s="219" t="str">
        <f>""</f>
        <v/>
      </c>
      <c r="H335" s="8"/>
      <c r="I335" s="8"/>
      <c r="J335" s="8" t="s">
        <v>927</v>
      </c>
      <c r="K335" s="17" t="s">
        <v>631</v>
      </c>
      <c r="L335" s="11" t="s">
        <v>921</v>
      </c>
      <c r="M335" s="53"/>
      <c r="N335" s="53"/>
      <c r="O335" s="9"/>
      <c r="P335" s="155" t="s">
        <v>1410</v>
      </c>
      <c r="Q335" s="121" t="str">
        <f>""</f>
        <v/>
      </c>
      <c r="R335" s="58" t="s">
        <v>631</v>
      </c>
      <c r="S335" s="57"/>
      <c r="T335" s="147" t="str">
        <f>IF(MAX((AA335,AD335,AG335,AJ335,AM335,AP335))=AA335,"CDU",IF(MAX(AA335,AD335,AG335,AJ335,AM335,AP335)=AD335,"SPD",IF(MAX(AA335,AD335,AG335,AJ335,AM335,AP335)=AG335,"AfD",IF(MAX(AA335,AD335,AG335,AJ335,AM335,AP335)=AJ335,"Linke",IF(MAX(AA335,AD335,AG335,AJ335,AM335,AP335)=AM335,"Grüne","FDP")))))</f>
        <v>SPD</v>
      </c>
      <c r="U335" s="148" t="str">
        <f>IF(LARGE((AA335,AD335,AG335,AJ335,AM335,AP335),2)=AA335,"CDU",IF(LARGE((AA335,AD335,AG335,AJ335,AM335,AP335),2)=AD335,"SPD",IF(LARGE((AA335,AD335,AG335,AJ335,AM335,AP335),2)=AG335,"AfD",IF(LARGE((AA335,AD335,AG335,AJ335,AM335,AP335),2)=AJ335,"Linke",IF(LARGE((AA335,AD335,AG335,AJ335,AM335,AP335),2)=AM335,"Grüne","FDP")))))</f>
        <v>CDU</v>
      </c>
      <c r="V335" s="148" t="str">
        <f>IF(LARGE((AA335,AD335,AG335,AJ335,AM335,AP335),3)=AA335,"CDU",IF(LARGE((AA335,AD335,AG335,AJ335,AM335,AP335),3)=AD335,"SPD",IF(LARGE((AA335,AD335,AG335,AJ335,AM335,AP335),3)=AG335,"AfD",IF(LARGE((AA335,AD335,AG335,AJ335,AM335,AP335),3)=AJ335,"Linke",IF(LARGE((AA335,AD335,AG335,AJ335,AM335,AP335),3)=AM335,"Grüne","FDP")))))</f>
        <v>Grüne</v>
      </c>
      <c r="W335" s="148" t="str">
        <f>IF(LARGE((AA335,AD335,AG335,AJ335,AM335,AP335),4)=AA335,"CDU",IF(LARGE((AA335,AD335,AG335,AJ335,AM335,AP335),4)=AD335,"SPD",IF(LARGE((AA335,AD335,AG335,AJ335,AM335,AP335),4)=AG335,"AfD",IF(LARGE((AA335,AD335,AG335,AJ335,AM335,AP335),4)=AJ335,"Linke",IF(LARGE((AA335,AD335,AG335,AJ335,AM335,AP335),4)=AM335,"Grüne","FDP")))))</f>
        <v>FDP</v>
      </c>
      <c r="X335" s="148">
        <f>(LARGE((AA335,AD335,AG335,AJ335,AM335,AP335),1))-(LARGE((AA335,AD335,AG335,AJ335,AM335,AP335),2))</f>
        <v>0.16619647918351782</v>
      </c>
      <c r="Y335" s="148">
        <f>(LARGE((AA335,AD335,AG335,AJ335,AM335,AP335),1))-(LARGE((AA335,AD335,AG335,AJ335,AM335,AP335),3))</f>
        <v>0.19693293087915198</v>
      </c>
      <c r="Z335" s="234">
        <f>(LARGE((AA335,AD335,AG335,AJ335,AM335,AP335),1))-(LARGE((AA335,AD335,AG335,AJ335,AM335,AP335),4))</f>
        <v>0.2931470996337141</v>
      </c>
      <c r="AA335" s="236">
        <v>0.21675971775598912</v>
      </c>
      <c r="AB335" s="93">
        <v>0.19409719509336668</v>
      </c>
      <c r="AC335" s="95">
        <f>IF(Tabelle1[[#This Row],[CDU ES 2021]]="","",Tabelle1[[#This Row],[CDU ES 2021]]/Tabelle1[[#This Row],[CDU ZS 2021]])</f>
        <v>1.1167586303950507</v>
      </c>
      <c r="AD335" s="97">
        <v>0.38295619693950694</v>
      </c>
      <c r="AE335" s="106">
        <v>0.32660103653931299</v>
      </c>
      <c r="AF335" s="96">
        <f>IF(Tabelle1[[#This Row],[SPD ES 2021]]="","",Tabelle1[[#This Row],[SPD ES 2021]]/Tabelle1[[#This Row],[SPD ZS 2021]])</f>
        <v>1.1725504640075155</v>
      </c>
      <c r="AG335" s="99">
        <v>0</v>
      </c>
      <c r="AH335" s="107">
        <v>6.6619788004271166E-2</v>
      </c>
      <c r="AI335" s="98">
        <f>IF(Tabelle1[[#This Row],[AfD ES 2021]]="","",Tabelle1[[#This Row],[AfD ES 2021]]/Tabelle1[[#This Row],[AfD ZS 2021]])</f>
        <v>0</v>
      </c>
      <c r="AJ335" s="100">
        <v>6.1558392024568115E-2</v>
      </c>
      <c r="AK335" s="108">
        <v>5.3552360861525643E-2</v>
      </c>
      <c r="AL335" s="101">
        <f>IF(Tabelle1[[#This Row],[Linke ES 2021]]="","",Tabelle1[[#This Row],[Linke ES 2021]]/Tabelle1[[#This Row],[Linke ZS 2021]])</f>
        <v>1.1494991263549383</v>
      </c>
      <c r="AM335" s="103">
        <v>0.18602326606035496</v>
      </c>
      <c r="AN335" s="109">
        <v>0.20050394562075163</v>
      </c>
      <c r="AO335" s="102">
        <f>IF(Tabelle1[[#This Row],[Grüne ES 2021]]="","",Tabelle1[[#This Row],[Grüne ES 2021]]/Tabelle1[[#This Row],[Grüne ZS 2021]])</f>
        <v>0.92777858053832751</v>
      </c>
      <c r="AP335" s="104">
        <v>8.980909730579284E-2</v>
      </c>
      <c r="AQ335" s="105">
        <v>9.4948824126884906E-2</v>
      </c>
      <c r="AR335" s="215">
        <f>IF(Tabelle1[[#This Row],[FDP ES 2021]]="","",Tabelle1[[#This Row],[FDP ES 2021]]/Tabelle1[[#This Row],[FDP ZS 2021]])</f>
        <v>0.94586845210190718</v>
      </c>
      <c r="AS335" s="216">
        <v>2687.7</v>
      </c>
      <c r="AT335" s="191">
        <v>33171</v>
      </c>
      <c r="AU335" s="191">
        <v>20048</v>
      </c>
      <c r="AV335" s="191">
        <v>9.8000000000000007</v>
      </c>
      <c r="AW335" s="191">
        <v>556.20000000000005</v>
      </c>
      <c r="AX335" s="191">
        <v>8.8000000000000007</v>
      </c>
      <c r="AY335" s="192">
        <v>11.7</v>
      </c>
      <c r="AZ335" s="115" t="s">
        <v>1577</v>
      </c>
      <c r="BA335" s="6"/>
      <c r="BB335" s="6"/>
      <c r="BC335" s="6"/>
      <c r="BD335" s="6"/>
      <c r="BE335" s="6"/>
      <c r="BF335" s="6"/>
      <c r="BG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</row>
    <row r="336" spans="1:84">
      <c r="A336" s="90">
        <f>SUBTOTAL(103,$B$2:$B336)</f>
        <v>335</v>
      </c>
      <c r="B336" s="48" t="s">
        <v>669</v>
      </c>
      <c r="C336" s="206" t="s">
        <v>799</v>
      </c>
      <c r="D336" s="199" t="s">
        <v>9</v>
      </c>
      <c r="E336" s="194" t="s">
        <v>357</v>
      </c>
      <c r="F336" s="198" t="s">
        <v>157</v>
      </c>
      <c r="G336" s="219" t="str">
        <f>""</f>
        <v/>
      </c>
      <c r="H336" s="8"/>
      <c r="I336" s="8"/>
      <c r="J336" s="8" t="s">
        <v>924</v>
      </c>
      <c r="K336" s="8"/>
      <c r="L336" s="8" t="s">
        <v>922</v>
      </c>
      <c r="M336" s="53"/>
      <c r="N336" s="53"/>
      <c r="O336" s="9"/>
      <c r="P336" s="169" t="s">
        <v>1410</v>
      </c>
      <c r="Q336" s="121" t="str">
        <f>""</f>
        <v/>
      </c>
      <c r="R336" s="55"/>
      <c r="S336" s="57"/>
      <c r="T336" s="147" t="str">
        <f>IF(MAX((AA336,AD336,AG336,AJ336,AM336,AP336))=AA336,"CDU",IF(MAX(AA336,AD336,AG336,AJ336,AM336,AP336)=AD336,"SPD",IF(MAX(AA336,AD336,AG336,AJ336,AM336,AP336)=AG336,"AfD",IF(MAX(AA336,AD336,AG336,AJ336,AM336,AP336)=AJ336,"Linke",IF(MAX(AA336,AD336,AG336,AJ336,AM336,AP336)=AM336,"Grüne","FDP")))))</f>
        <v>SPD</v>
      </c>
      <c r="U336" s="148" t="str">
        <f>IF(LARGE((AA336,AD336,AG336,AJ336,AM336,AP336),2)=AA336,"CDU",IF(LARGE((AA336,AD336,AG336,AJ336,AM336,AP336),2)=AD336,"SPD",IF(LARGE((AA336,AD336,AG336,AJ336,AM336,AP336),2)=AG336,"AfD",IF(LARGE((AA336,AD336,AG336,AJ336,AM336,AP336),2)=AJ336,"Linke",IF(LARGE((AA336,AD336,AG336,AJ336,AM336,AP336),2)=AM336,"Grüne","FDP")))))</f>
        <v>CDU</v>
      </c>
      <c r="V336" s="148" t="str">
        <f>IF(LARGE((AA336,AD336,AG336,AJ336,AM336,AP336),3)=AA336,"CDU",IF(LARGE((AA336,AD336,AG336,AJ336,AM336,AP336),3)=AD336,"SPD",IF(LARGE((AA336,AD336,AG336,AJ336,AM336,AP336),3)=AG336,"AfD",IF(LARGE((AA336,AD336,AG336,AJ336,AM336,AP336),3)=AJ336,"Linke",IF(LARGE((AA336,AD336,AG336,AJ336,AM336,AP336),3)=AM336,"Grüne","FDP")))))</f>
        <v>Grüne</v>
      </c>
      <c r="W336" s="148" t="str">
        <f>IF(LARGE((AA336,AD336,AG336,AJ336,AM336,AP336),4)=AA336,"CDU",IF(LARGE((AA336,AD336,AG336,AJ336,AM336,AP336),4)=AD336,"SPD",IF(LARGE((AA336,AD336,AG336,AJ336,AM336,AP336),4)=AG336,"AfD",IF(LARGE((AA336,AD336,AG336,AJ336,AM336,AP336),4)=AJ336,"Linke",IF(LARGE((AA336,AD336,AG336,AJ336,AM336,AP336),4)=AM336,"Grüne","FDP")))))</f>
        <v>AfD</v>
      </c>
      <c r="X336" s="148">
        <f>(LARGE((AA336,AD336,AG336,AJ336,AM336,AP336),1))-(LARGE((AA336,AD336,AG336,AJ336,AM336,AP336),2))</f>
        <v>0.2367294872849971</v>
      </c>
      <c r="Y336" s="148">
        <f>(LARGE((AA336,AD336,AG336,AJ336,AM336,AP336),1))-(LARGE((AA336,AD336,AG336,AJ336,AM336,AP336),3))</f>
        <v>0.31709324335445643</v>
      </c>
      <c r="Z336" s="234">
        <f>(LARGE((AA336,AD336,AG336,AJ336,AM336,AP336),1))-(LARGE((AA336,AD336,AG336,AJ336,AM336,AP336),4))</f>
        <v>0.33683647436424985</v>
      </c>
      <c r="AA336" s="236">
        <v>0.19773681178503827</v>
      </c>
      <c r="AB336" s="93">
        <v>0.19011662740785121</v>
      </c>
      <c r="AC336" s="95">
        <f>IF(Tabelle1[[#This Row],[CDU ES 2021]]="","",Tabelle1[[#This Row],[CDU ES 2021]]/Tabelle1[[#This Row],[CDU ZS 2021]])</f>
        <v>1.0400816303186344</v>
      </c>
      <c r="AD336" s="97">
        <v>0.43446629907003537</v>
      </c>
      <c r="AE336" s="106">
        <v>0.38228510928176884</v>
      </c>
      <c r="AF336" s="96">
        <f>IF(Tabelle1[[#This Row],[SPD ES 2021]]="","",Tabelle1[[#This Row],[SPD ES 2021]]/Tabelle1[[#This Row],[SPD ZS 2021]])</f>
        <v>1.1364980966334359</v>
      </c>
      <c r="AG336" s="99">
        <v>9.7629824705785531E-2</v>
      </c>
      <c r="AH336" s="107">
        <v>9.7520539063205319E-2</v>
      </c>
      <c r="AI336" s="98">
        <f>IF(Tabelle1[[#This Row],[AfD ES 2021]]="","",Tabelle1[[#This Row],[AfD ES 2021]]/Tabelle1[[#This Row],[AfD ZS 2021]])</f>
        <v>1.0011206423142245</v>
      </c>
      <c r="AJ336" s="100">
        <v>3.8408361451732369E-2</v>
      </c>
      <c r="AK336" s="108">
        <v>4.1275104439392321E-2</v>
      </c>
      <c r="AL336" s="101">
        <f>IF(Tabelle1[[#This Row],[Linke ES 2021]]="","",Tabelle1[[#This Row],[Linke ES 2021]]/Tabelle1[[#This Row],[Linke ZS 2021]])</f>
        <v>0.93054546980324593</v>
      </c>
      <c r="AM336" s="103">
        <v>0.11737305571557896</v>
      </c>
      <c r="AN336" s="109">
        <v>0.12625470900599961</v>
      </c>
      <c r="AO336" s="102">
        <f>IF(Tabelle1[[#This Row],[Grüne ES 2021]]="","",Tabelle1[[#This Row],[Grüne ES 2021]]/Tabelle1[[#This Row],[Grüne ZS 2021]])</f>
        <v>0.92965289484767977</v>
      </c>
      <c r="AP336" s="104">
        <v>6.9582750390914327E-2</v>
      </c>
      <c r="AQ336" s="105">
        <v>8.7187399972094778E-2</v>
      </c>
      <c r="AR336" s="215">
        <f>IF(Tabelle1[[#This Row],[FDP ES 2021]]="","",Tabelle1[[#This Row],[FDP ES 2021]]/Tabelle1[[#This Row],[FDP ZS 2021]])</f>
        <v>0.79808264053274902</v>
      </c>
      <c r="AS336" s="216">
        <v>2606.1</v>
      </c>
      <c r="AT336" s="191">
        <v>26777</v>
      </c>
      <c r="AU336" s="191">
        <v>18665</v>
      </c>
      <c r="AV336" s="191">
        <v>11.3</v>
      </c>
      <c r="AW336" s="191">
        <v>517.9</v>
      </c>
      <c r="AX336" s="191">
        <v>8.3000000000000007</v>
      </c>
      <c r="AY336" s="192">
        <v>11.6</v>
      </c>
      <c r="AZ336" s="114" t="s">
        <v>1965</v>
      </c>
      <c r="BA336" s="6"/>
      <c r="BB336" s="6"/>
      <c r="BC336" s="6"/>
      <c r="BD336" s="6"/>
      <c r="BE336" s="6"/>
      <c r="BF336" s="6"/>
      <c r="BG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</row>
    <row r="337" spans="1:84">
      <c r="A337" s="90">
        <f>SUBTOTAL(103,$B$2:$B337)</f>
        <v>336</v>
      </c>
      <c r="B337" s="48" t="s">
        <v>669</v>
      </c>
      <c r="C337" s="206" t="s">
        <v>800</v>
      </c>
      <c r="D337" s="200" t="s">
        <v>9</v>
      </c>
      <c r="E337" s="193" t="s">
        <v>358</v>
      </c>
      <c r="F337" s="222" t="s">
        <v>158</v>
      </c>
      <c r="G337" s="219" t="str">
        <f>""</f>
        <v/>
      </c>
      <c r="H337" s="10"/>
      <c r="I337" s="10"/>
      <c r="J337" s="8" t="s">
        <v>924</v>
      </c>
      <c r="K337" s="10"/>
      <c r="L337" s="10" t="s">
        <v>921</v>
      </c>
      <c r="M337" s="67"/>
      <c r="N337" s="67"/>
      <c r="O337" s="59"/>
      <c r="P337" s="83"/>
      <c r="Q337" s="121" t="str">
        <f>""</f>
        <v/>
      </c>
      <c r="R337" s="60"/>
      <c r="S337" s="61"/>
      <c r="T337" s="147" t="str">
        <f>IF(MAX((AA337,AD337,AG337,AJ337,AM337,AP337))=AA337,"CDU",IF(MAX(AA337,AD337,AG337,AJ337,AM337,AP337)=AD337,"SPD",IF(MAX(AA337,AD337,AG337,AJ337,AM337,AP337)=AG337,"AfD",IF(MAX(AA337,AD337,AG337,AJ337,AM337,AP337)=AJ337,"Linke",IF(MAX(AA337,AD337,AG337,AJ337,AM337,AP337)=AM337,"Grüne","FDP")))))</f>
        <v>SPD</v>
      </c>
      <c r="U337" s="148" t="str">
        <f>IF(LARGE((AA337,AD337,AG337,AJ337,AM337,AP337),2)=AA337,"CDU",IF(LARGE((AA337,AD337,AG337,AJ337,AM337,AP337),2)=AD337,"SPD",IF(LARGE((AA337,AD337,AG337,AJ337,AM337,AP337),2)=AG337,"AfD",IF(LARGE((AA337,AD337,AG337,AJ337,AM337,AP337),2)=AJ337,"Linke",IF(LARGE((AA337,AD337,AG337,AJ337,AM337,AP337),2)=AM337,"Grüne","FDP")))))</f>
        <v>CDU</v>
      </c>
      <c r="V337" s="148" t="str">
        <f>IF(LARGE((AA337,AD337,AG337,AJ337,AM337,AP337),3)=AA337,"CDU",IF(LARGE((AA337,AD337,AG337,AJ337,AM337,AP337),3)=AD337,"SPD",IF(LARGE((AA337,AD337,AG337,AJ337,AM337,AP337),3)=AG337,"AfD",IF(LARGE((AA337,AD337,AG337,AJ337,AM337,AP337),3)=AJ337,"Linke",IF(LARGE((AA337,AD337,AG337,AJ337,AM337,AP337),3)=AM337,"Grüne","FDP")))))</f>
        <v>Grüne</v>
      </c>
      <c r="W337" s="148" t="str">
        <f>IF(LARGE((AA337,AD337,AG337,AJ337,AM337,AP337),4)=AA337,"CDU",IF(LARGE((AA337,AD337,AG337,AJ337,AM337,AP337),4)=AD337,"SPD",IF(LARGE((AA337,AD337,AG337,AJ337,AM337,AP337),4)=AG337,"AfD",IF(LARGE((AA337,AD337,AG337,AJ337,AM337,AP337),4)=AJ337,"Linke",IF(LARGE((AA337,AD337,AG337,AJ337,AM337,AP337),4)=AM337,"Grüne","FDP")))))</f>
        <v>AfD</v>
      </c>
      <c r="X337" s="148">
        <f>(LARGE((AA337,AD337,AG337,AJ337,AM337,AP337),1))-(LARGE((AA337,AD337,AG337,AJ337,AM337,AP337),2))</f>
        <v>0.1356420796814809</v>
      </c>
      <c r="Y337" s="148">
        <f>(LARGE((AA337,AD337,AG337,AJ337,AM337,AP337),1))-(LARGE((AA337,AD337,AG337,AJ337,AM337,AP337),3))</f>
        <v>0.15983479407430387</v>
      </c>
      <c r="Z337" s="234">
        <f>(LARGE((AA337,AD337,AG337,AJ337,AM337,AP337),1))-(LARGE((AA337,AD337,AG337,AJ337,AM337,AP337),4))</f>
        <v>0.26151141446262827</v>
      </c>
      <c r="AA337" s="236">
        <v>0.1942333048941286</v>
      </c>
      <c r="AB337" s="93">
        <v>0.17948138486769891</v>
      </c>
      <c r="AC337" s="95">
        <f>IF(Tabelle1[[#This Row],[CDU ES 2021]]="","",Tabelle1[[#This Row],[CDU ES 2021]]/Tabelle1[[#This Row],[CDU ZS 2021]])</f>
        <v>1.082191922228056</v>
      </c>
      <c r="AD337" s="97">
        <v>0.3298753845756095</v>
      </c>
      <c r="AE337" s="106">
        <v>0.32359853816650958</v>
      </c>
      <c r="AF337" s="96">
        <f>IF(Tabelle1[[#This Row],[SPD ES 2021]]="","",Tabelle1[[#This Row],[SPD ES 2021]]/Tabelle1[[#This Row],[SPD ZS 2021]])</f>
        <v>1.0193970171950224</v>
      </c>
      <c r="AG337" s="99">
        <v>6.8363970112981204E-2</v>
      </c>
      <c r="AH337" s="107">
        <v>6.9385435902733841E-2</v>
      </c>
      <c r="AI337" s="98">
        <f>IF(Tabelle1[[#This Row],[AfD ES 2021]]="","",Tabelle1[[#This Row],[AfD ES 2021]]/Tabelle1[[#This Row],[AfD ZS 2021]])</f>
        <v>0.98527838333127216</v>
      </c>
      <c r="AJ337" s="100">
        <v>3.8186095814266137E-2</v>
      </c>
      <c r="AK337" s="108">
        <v>4.8852615674677483E-2</v>
      </c>
      <c r="AL337" s="101">
        <f>IF(Tabelle1[[#This Row],[Linke ES 2021]]="","",Tabelle1[[#This Row],[Linke ES 2021]]/Tabelle1[[#This Row],[Linke ZS 2021]])</f>
        <v>0.78165918624618735</v>
      </c>
      <c r="AM337" s="103">
        <v>0.17004059050130563</v>
      </c>
      <c r="AN337" s="109">
        <v>0.20576081201492827</v>
      </c>
      <c r="AO337" s="102">
        <f>IF(Tabelle1[[#This Row],[Grüne ES 2021]]="","",Tabelle1[[#This Row],[Grüne ES 2021]]/Tabelle1[[#This Row],[Grüne ZS 2021]])</f>
        <v>0.8263992974958172</v>
      </c>
      <c r="AP337" s="104">
        <v>6.7323353757853102E-2</v>
      </c>
      <c r="AQ337" s="105">
        <v>9.3947337835918229E-2</v>
      </c>
      <c r="AR337" s="215">
        <f>IF(Tabelle1[[#This Row],[FDP ES 2021]]="","",Tabelle1[[#This Row],[FDP ES 2021]]/Tabelle1[[#This Row],[FDP ZS 2021]])</f>
        <v>0.71660736013015403</v>
      </c>
      <c r="AS337" s="216">
        <v>2243.6999999999998</v>
      </c>
      <c r="AT337" s="191">
        <v>38469</v>
      </c>
      <c r="AU337" s="191">
        <v>19318</v>
      </c>
      <c r="AV337" s="191">
        <v>12.1</v>
      </c>
      <c r="AW337" s="191">
        <v>495</v>
      </c>
      <c r="AX337" s="191">
        <v>8.5</v>
      </c>
      <c r="AY337" s="192">
        <v>10.9</v>
      </c>
      <c r="AZ337" s="115" t="s">
        <v>1503</v>
      </c>
      <c r="BA337" s="6"/>
      <c r="BB337" s="6"/>
      <c r="BC337" s="6"/>
      <c r="BD337" s="6"/>
      <c r="BE337" s="6"/>
      <c r="BF337" s="6"/>
      <c r="BG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</row>
    <row r="338" spans="1:84">
      <c r="A338" s="90">
        <f>SUBTOTAL(103,$B$2:$B338)</f>
        <v>337</v>
      </c>
      <c r="B338" s="45" t="s">
        <v>932</v>
      </c>
      <c r="C338" s="203" t="s">
        <v>1119</v>
      </c>
      <c r="D338" s="199" t="s">
        <v>9</v>
      </c>
      <c r="E338" s="195" t="s">
        <v>358</v>
      </c>
      <c r="F338" s="222" t="s">
        <v>158</v>
      </c>
      <c r="G338" s="219" t="str">
        <f>""</f>
        <v/>
      </c>
      <c r="H338" s="8"/>
      <c r="I338" s="8"/>
      <c r="J338" s="8" t="s">
        <v>927</v>
      </c>
      <c r="K338" s="11"/>
      <c r="L338" s="11" t="s">
        <v>922</v>
      </c>
      <c r="M338" s="53"/>
      <c r="N338" s="53"/>
      <c r="O338" s="9"/>
      <c r="P338" s="54"/>
      <c r="Q338" s="121" t="str">
        <f>""</f>
        <v/>
      </c>
      <c r="R338" s="58" t="s">
        <v>631</v>
      </c>
      <c r="S338" s="57"/>
      <c r="T338" s="147" t="str">
        <f>IF(MAX((AA338,AD338,AG338,AJ338,AM338,AP338))=AA338,"CDU",IF(MAX(AA338,AD338,AG338,AJ338,AM338,AP338)=AD338,"SPD",IF(MAX(AA338,AD338,AG338,AJ338,AM338,AP338)=AG338,"AfD",IF(MAX(AA338,AD338,AG338,AJ338,AM338,AP338)=AJ338,"Linke",IF(MAX(AA338,AD338,AG338,AJ338,AM338,AP338)=AM338,"Grüne","FDP")))))</f>
        <v>SPD</v>
      </c>
      <c r="U338" s="148" t="str">
        <f>IF(LARGE((AA338,AD338,AG338,AJ338,AM338,AP338),2)=AA338,"CDU",IF(LARGE((AA338,AD338,AG338,AJ338,AM338,AP338),2)=AD338,"SPD",IF(LARGE((AA338,AD338,AG338,AJ338,AM338,AP338),2)=AG338,"AfD",IF(LARGE((AA338,AD338,AG338,AJ338,AM338,AP338),2)=AJ338,"Linke",IF(LARGE((AA338,AD338,AG338,AJ338,AM338,AP338),2)=AM338,"Grüne","FDP")))))</f>
        <v>CDU</v>
      </c>
      <c r="V338" s="148" t="str">
        <f>IF(LARGE((AA338,AD338,AG338,AJ338,AM338,AP338),3)=AA338,"CDU",IF(LARGE((AA338,AD338,AG338,AJ338,AM338,AP338),3)=AD338,"SPD",IF(LARGE((AA338,AD338,AG338,AJ338,AM338,AP338),3)=AG338,"AfD",IF(LARGE((AA338,AD338,AG338,AJ338,AM338,AP338),3)=AJ338,"Linke",IF(LARGE((AA338,AD338,AG338,AJ338,AM338,AP338),3)=AM338,"Grüne","FDP")))))</f>
        <v>Grüne</v>
      </c>
      <c r="W338" s="148" t="str">
        <f>IF(LARGE((AA338,AD338,AG338,AJ338,AM338,AP338),4)=AA338,"CDU",IF(LARGE((AA338,AD338,AG338,AJ338,AM338,AP338),4)=AD338,"SPD",IF(LARGE((AA338,AD338,AG338,AJ338,AM338,AP338),4)=AG338,"AfD",IF(LARGE((AA338,AD338,AG338,AJ338,AM338,AP338),4)=AJ338,"Linke",IF(LARGE((AA338,AD338,AG338,AJ338,AM338,AP338),4)=AM338,"Grüne","FDP")))))</f>
        <v>AfD</v>
      </c>
      <c r="X338" s="148">
        <f>(LARGE((AA338,AD338,AG338,AJ338,AM338,AP338),1))-(LARGE((AA338,AD338,AG338,AJ338,AM338,AP338),2))</f>
        <v>0.1356420796814809</v>
      </c>
      <c r="Y338" s="148">
        <f>(LARGE((AA338,AD338,AG338,AJ338,AM338,AP338),1))-(LARGE((AA338,AD338,AG338,AJ338,AM338,AP338),3))</f>
        <v>0.15983479407430387</v>
      </c>
      <c r="Z338" s="234">
        <f>(LARGE((AA338,AD338,AG338,AJ338,AM338,AP338),1))-(LARGE((AA338,AD338,AG338,AJ338,AM338,AP338),4))</f>
        <v>0.26151141446262827</v>
      </c>
      <c r="AA338" s="236">
        <v>0.1942333048941286</v>
      </c>
      <c r="AB338" s="93">
        <v>0.17948138486769891</v>
      </c>
      <c r="AC338" s="95">
        <f>IF(Tabelle1[[#This Row],[CDU ES 2021]]="","",Tabelle1[[#This Row],[CDU ES 2021]]/Tabelle1[[#This Row],[CDU ZS 2021]])</f>
        <v>1.082191922228056</v>
      </c>
      <c r="AD338" s="97">
        <v>0.3298753845756095</v>
      </c>
      <c r="AE338" s="106">
        <v>0.32359853816650958</v>
      </c>
      <c r="AF338" s="96">
        <f>IF(Tabelle1[[#This Row],[SPD ES 2021]]="","",Tabelle1[[#This Row],[SPD ES 2021]]/Tabelle1[[#This Row],[SPD ZS 2021]])</f>
        <v>1.0193970171950224</v>
      </c>
      <c r="AG338" s="99">
        <v>6.8363970112981204E-2</v>
      </c>
      <c r="AH338" s="107">
        <v>6.9385435902733841E-2</v>
      </c>
      <c r="AI338" s="98">
        <f>IF(Tabelle1[[#This Row],[AfD ES 2021]]="","",Tabelle1[[#This Row],[AfD ES 2021]]/Tabelle1[[#This Row],[AfD ZS 2021]])</f>
        <v>0.98527838333127216</v>
      </c>
      <c r="AJ338" s="100">
        <v>3.8186095814266137E-2</v>
      </c>
      <c r="AK338" s="108">
        <v>4.8852615674677483E-2</v>
      </c>
      <c r="AL338" s="101">
        <f>IF(Tabelle1[[#This Row],[Linke ES 2021]]="","",Tabelle1[[#This Row],[Linke ES 2021]]/Tabelle1[[#This Row],[Linke ZS 2021]])</f>
        <v>0.78165918624618735</v>
      </c>
      <c r="AM338" s="103">
        <v>0.17004059050130563</v>
      </c>
      <c r="AN338" s="109">
        <v>0.20576081201492827</v>
      </c>
      <c r="AO338" s="102">
        <f>IF(Tabelle1[[#This Row],[Grüne ES 2021]]="","",Tabelle1[[#This Row],[Grüne ES 2021]]/Tabelle1[[#This Row],[Grüne ZS 2021]])</f>
        <v>0.8263992974958172</v>
      </c>
      <c r="AP338" s="104">
        <v>6.7323353757853102E-2</v>
      </c>
      <c r="AQ338" s="105">
        <v>9.3947337835918229E-2</v>
      </c>
      <c r="AR338" s="215">
        <f>IF(Tabelle1[[#This Row],[FDP ES 2021]]="","",Tabelle1[[#This Row],[FDP ES 2021]]/Tabelle1[[#This Row],[FDP ZS 2021]])</f>
        <v>0.71660736013015403</v>
      </c>
      <c r="AS338" s="216">
        <v>2243.6999999999998</v>
      </c>
      <c r="AT338" s="191">
        <v>38469</v>
      </c>
      <c r="AU338" s="191">
        <v>19318</v>
      </c>
      <c r="AV338" s="191">
        <v>12.1</v>
      </c>
      <c r="AW338" s="191">
        <v>495</v>
      </c>
      <c r="AX338" s="191">
        <v>8.5</v>
      </c>
      <c r="AY338" s="192">
        <v>10.9</v>
      </c>
      <c r="AZ338" s="114" t="s">
        <v>1903</v>
      </c>
      <c r="BA338" s="6"/>
      <c r="BB338" s="6"/>
      <c r="BC338" s="6"/>
      <c r="BD338" s="6"/>
      <c r="BE338" s="6"/>
      <c r="BF338" s="6"/>
      <c r="BG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</row>
    <row r="339" spans="1:84">
      <c r="A339" s="90">
        <f>SUBTOTAL(103,$B$2:$B339)</f>
        <v>338</v>
      </c>
      <c r="B339" s="47" t="s">
        <v>751</v>
      </c>
      <c r="C339" s="205" t="s">
        <v>1120</v>
      </c>
      <c r="D339" s="199" t="s">
        <v>9</v>
      </c>
      <c r="E339" s="195" t="s">
        <v>359</v>
      </c>
      <c r="F339" s="198" t="s">
        <v>159</v>
      </c>
      <c r="G339" s="219" t="str">
        <f>""</f>
        <v/>
      </c>
      <c r="H339" s="8"/>
      <c r="I339" s="8"/>
      <c r="J339" s="8" t="s">
        <v>927</v>
      </c>
      <c r="K339" s="11"/>
      <c r="L339" s="11" t="s">
        <v>921</v>
      </c>
      <c r="M339" s="53"/>
      <c r="N339" s="53"/>
      <c r="O339" s="9"/>
      <c r="P339" s="54"/>
      <c r="Q339" s="121" t="str">
        <f>""</f>
        <v/>
      </c>
      <c r="R339" s="55"/>
      <c r="S339" s="57"/>
      <c r="T339" s="147" t="str">
        <f>IF(MAX((AA339,AD339,AG339,AJ339,AM339,AP339))=AA339,"CDU",IF(MAX(AA339,AD339,AG339,AJ339,AM339,AP339)=AD339,"SPD",IF(MAX(AA339,AD339,AG339,AJ339,AM339,AP339)=AG339,"AfD",IF(MAX(AA339,AD339,AG339,AJ339,AM339,AP339)=AJ339,"Linke",IF(MAX(AA339,AD339,AG339,AJ339,AM339,AP339)=AM339,"Grüne","FDP")))))</f>
        <v>SPD</v>
      </c>
      <c r="U339" s="148" t="str">
        <f>IF(LARGE((AA339,AD339,AG339,AJ339,AM339,AP339),2)=AA339,"CDU",IF(LARGE((AA339,AD339,AG339,AJ339,AM339,AP339),2)=AD339,"SPD",IF(LARGE((AA339,AD339,AG339,AJ339,AM339,AP339),2)=AG339,"AfD",IF(LARGE((AA339,AD339,AG339,AJ339,AM339,AP339),2)=AJ339,"Linke",IF(LARGE((AA339,AD339,AG339,AJ339,AM339,AP339),2)=AM339,"Grüne","FDP")))))</f>
        <v>CDU</v>
      </c>
      <c r="V339" s="148" t="str">
        <f>IF(LARGE((AA339,AD339,AG339,AJ339,AM339,AP339),3)=AA339,"CDU",IF(LARGE((AA339,AD339,AG339,AJ339,AM339,AP339),3)=AD339,"SPD",IF(LARGE((AA339,AD339,AG339,AJ339,AM339,AP339),3)=AG339,"AfD",IF(LARGE((AA339,AD339,AG339,AJ339,AM339,AP339),3)=AJ339,"Linke",IF(LARGE((AA339,AD339,AG339,AJ339,AM339,AP339),3)=AM339,"Grüne","FDP")))))</f>
        <v>Grüne</v>
      </c>
      <c r="W339" s="148" t="str">
        <f>IF(LARGE((AA339,AD339,AG339,AJ339,AM339,AP339),4)=AA339,"CDU",IF(LARGE((AA339,AD339,AG339,AJ339,AM339,AP339),4)=AD339,"SPD",IF(LARGE((AA339,AD339,AG339,AJ339,AM339,AP339),4)=AG339,"AfD",IF(LARGE((AA339,AD339,AG339,AJ339,AM339,AP339),4)=AJ339,"Linke",IF(LARGE((AA339,AD339,AG339,AJ339,AM339,AP339),4)=AM339,"Grüne","FDP")))))</f>
        <v>AfD</v>
      </c>
      <c r="X339" s="148">
        <f>(LARGE((AA339,AD339,AG339,AJ339,AM339,AP339),1))-(LARGE((AA339,AD339,AG339,AJ339,AM339,AP339),2))</f>
        <v>0.18798094797168852</v>
      </c>
      <c r="Y339" s="148">
        <f>(LARGE((AA339,AD339,AG339,AJ339,AM339,AP339),1))-(LARGE((AA339,AD339,AG339,AJ339,AM339,AP339),3))</f>
        <v>0.2431799210140505</v>
      </c>
      <c r="Z339" s="234">
        <f>(LARGE((AA339,AD339,AG339,AJ339,AM339,AP339),1))-(LARGE((AA339,AD339,AG339,AJ339,AM339,AP339),4))</f>
        <v>0.3077996871426868</v>
      </c>
      <c r="AA339" s="236">
        <v>0.20270488295909705</v>
      </c>
      <c r="AB339" s="93">
        <v>0.1936410112752994</v>
      </c>
      <c r="AC339" s="95">
        <f>IF(Tabelle1[[#This Row],[CDU ES 2021]]="","",Tabelle1[[#This Row],[CDU ES 2021]]/Tabelle1[[#This Row],[CDU ZS 2021]])</f>
        <v>1.0468076035345195</v>
      </c>
      <c r="AD339" s="97">
        <v>0.39068583093078557</v>
      </c>
      <c r="AE339" s="106">
        <v>0.35772813222214439</v>
      </c>
      <c r="AF339" s="96">
        <f>IF(Tabelle1[[#This Row],[SPD ES 2021]]="","",Tabelle1[[#This Row],[SPD ES 2021]]/Tabelle1[[#This Row],[SPD ZS 2021]])</f>
        <v>1.0921305755404636</v>
      </c>
      <c r="AG339" s="99">
        <v>8.288614378809879E-2</v>
      </c>
      <c r="AH339" s="107">
        <v>7.9067161565935989E-2</v>
      </c>
      <c r="AI339" s="98">
        <f>IF(Tabelle1[[#This Row],[AfD ES 2021]]="","",Tabelle1[[#This Row],[AfD ES 2021]]/Tabelle1[[#This Row],[AfD ZS 2021]])</f>
        <v>1.0483004846326507</v>
      </c>
      <c r="AJ339" s="100">
        <v>4.0846819167070017E-2</v>
      </c>
      <c r="AK339" s="108">
        <v>4.4547937530639403E-2</v>
      </c>
      <c r="AL339" s="101">
        <f>IF(Tabelle1[[#This Row],[Linke ES 2021]]="","",Tabelle1[[#This Row],[Linke ES 2021]]/Tabelle1[[#This Row],[Linke ZS 2021]])</f>
        <v>0.91691830040338429</v>
      </c>
      <c r="AM339" s="103">
        <v>0.14750590991673507</v>
      </c>
      <c r="AN339" s="109">
        <v>0.15206947265214651</v>
      </c>
      <c r="AO339" s="102">
        <f>IF(Tabelle1[[#This Row],[Grüne ES 2021]]="","",Tabelle1[[#This Row],[Grüne ES 2021]]/Tabelle1[[#This Row],[Grüne ZS 2021]])</f>
        <v>0.96999027710281849</v>
      </c>
      <c r="AP339" s="104">
        <v>7.2041358895038474E-2</v>
      </c>
      <c r="AQ339" s="105">
        <v>9.5447860494432379E-2</v>
      </c>
      <c r="AR339" s="215">
        <f>IF(Tabelle1[[#This Row],[FDP ES 2021]]="","",Tabelle1[[#This Row],[FDP ES 2021]]/Tabelle1[[#This Row],[FDP ZS 2021]])</f>
        <v>0.75477185682167025</v>
      </c>
      <c r="AS339" s="216">
        <v>1974.4</v>
      </c>
      <c r="AT339" s="191">
        <v>38469</v>
      </c>
      <c r="AU339" s="191">
        <v>19318</v>
      </c>
      <c r="AV339" s="191">
        <v>12.1</v>
      </c>
      <c r="AW339" s="191">
        <v>495</v>
      </c>
      <c r="AX339" s="191">
        <v>8.5</v>
      </c>
      <c r="AY339" s="192">
        <v>10.9</v>
      </c>
      <c r="AZ339" s="114" t="s">
        <v>1824</v>
      </c>
      <c r="BA339" s="6"/>
      <c r="BB339" s="6"/>
      <c r="BC339" s="6"/>
      <c r="BD339" s="6"/>
      <c r="BE339" s="6"/>
      <c r="BF339" s="6"/>
      <c r="BG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</row>
    <row r="340" spans="1:84">
      <c r="A340" s="90">
        <f>SUBTOTAL(103,$B$2:$B340)</f>
        <v>339</v>
      </c>
      <c r="B340" s="48" t="s">
        <v>669</v>
      </c>
      <c r="C340" s="206" t="s">
        <v>801</v>
      </c>
      <c r="D340" s="199" t="s">
        <v>9</v>
      </c>
      <c r="E340" s="194" t="s">
        <v>359</v>
      </c>
      <c r="F340" s="198" t="s">
        <v>159</v>
      </c>
      <c r="G340" s="219" t="str">
        <f>""</f>
        <v/>
      </c>
      <c r="H340" s="14" t="s">
        <v>2177</v>
      </c>
      <c r="I340" s="8"/>
      <c r="J340" s="8" t="s">
        <v>924</v>
      </c>
      <c r="K340" s="8"/>
      <c r="L340" s="8" t="s">
        <v>922</v>
      </c>
      <c r="M340" s="53"/>
      <c r="N340" s="53"/>
      <c r="O340" s="9"/>
      <c r="P340" s="54"/>
      <c r="Q340" s="121" t="str">
        <f>""</f>
        <v/>
      </c>
      <c r="R340" s="55"/>
      <c r="S340" s="57"/>
      <c r="T340" s="147" t="str">
        <f>IF(MAX((AA340,AD340,AG340,AJ340,AM340,AP340))=AA340,"CDU",IF(MAX(AA340,AD340,AG340,AJ340,AM340,AP340)=AD340,"SPD",IF(MAX(AA340,AD340,AG340,AJ340,AM340,AP340)=AG340,"AfD",IF(MAX(AA340,AD340,AG340,AJ340,AM340,AP340)=AJ340,"Linke",IF(MAX(AA340,AD340,AG340,AJ340,AM340,AP340)=AM340,"Grüne","FDP")))))</f>
        <v>SPD</v>
      </c>
      <c r="U340" s="148" t="str">
        <f>IF(LARGE((AA340,AD340,AG340,AJ340,AM340,AP340),2)=AA340,"CDU",IF(LARGE((AA340,AD340,AG340,AJ340,AM340,AP340),2)=AD340,"SPD",IF(LARGE((AA340,AD340,AG340,AJ340,AM340,AP340),2)=AG340,"AfD",IF(LARGE((AA340,AD340,AG340,AJ340,AM340,AP340),2)=AJ340,"Linke",IF(LARGE((AA340,AD340,AG340,AJ340,AM340,AP340),2)=AM340,"Grüne","FDP")))))</f>
        <v>CDU</v>
      </c>
      <c r="V340" s="148" t="str">
        <f>IF(LARGE((AA340,AD340,AG340,AJ340,AM340,AP340),3)=AA340,"CDU",IF(LARGE((AA340,AD340,AG340,AJ340,AM340,AP340),3)=AD340,"SPD",IF(LARGE((AA340,AD340,AG340,AJ340,AM340,AP340),3)=AG340,"AfD",IF(LARGE((AA340,AD340,AG340,AJ340,AM340,AP340),3)=AJ340,"Linke",IF(LARGE((AA340,AD340,AG340,AJ340,AM340,AP340),3)=AM340,"Grüne","FDP")))))</f>
        <v>Grüne</v>
      </c>
      <c r="W340" s="148" t="str">
        <f>IF(LARGE((AA340,AD340,AG340,AJ340,AM340,AP340),4)=AA340,"CDU",IF(LARGE((AA340,AD340,AG340,AJ340,AM340,AP340),4)=AD340,"SPD",IF(LARGE((AA340,AD340,AG340,AJ340,AM340,AP340),4)=AG340,"AfD",IF(LARGE((AA340,AD340,AG340,AJ340,AM340,AP340),4)=AJ340,"Linke",IF(LARGE((AA340,AD340,AG340,AJ340,AM340,AP340),4)=AM340,"Grüne","FDP")))))</f>
        <v>AfD</v>
      </c>
      <c r="X340" s="148">
        <f>(LARGE((AA340,AD340,AG340,AJ340,AM340,AP340),1))-(LARGE((AA340,AD340,AG340,AJ340,AM340,AP340),2))</f>
        <v>0.18798094797168852</v>
      </c>
      <c r="Y340" s="148">
        <f>(LARGE((AA340,AD340,AG340,AJ340,AM340,AP340),1))-(LARGE((AA340,AD340,AG340,AJ340,AM340,AP340),3))</f>
        <v>0.2431799210140505</v>
      </c>
      <c r="Z340" s="234">
        <f>(LARGE((AA340,AD340,AG340,AJ340,AM340,AP340),1))-(LARGE((AA340,AD340,AG340,AJ340,AM340,AP340),4))</f>
        <v>0.3077996871426868</v>
      </c>
      <c r="AA340" s="236">
        <v>0.20270488295909705</v>
      </c>
      <c r="AB340" s="93">
        <v>0.1936410112752994</v>
      </c>
      <c r="AC340" s="95">
        <f>IF(Tabelle1[[#This Row],[CDU ES 2021]]="","",Tabelle1[[#This Row],[CDU ES 2021]]/Tabelle1[[#This Row],[CDU ZS 2021]])</f>
        <v>1.0468076035345195</v>
      </c>
      <c r="AD340" s="97">
        <v>0.39068583093078557</v>
      </c>
      <c r="AE340" s="106">
        <v>0.35772813222214439</v>
      </c>
      <c r="AF340" s="96">
        <f>IF(Tabelle1[[#This Row],[SPD ES 2021]]="","",Tabelle1[[#This Row],[SPD ES 2021]]/Tabelle1[[#This Row],[SPD ZS 2021]])</f>
        <v>1.0921305755404636</v>
      </c>
      <c r="AG340" s="99">
        <v>8.288614378809879E-2</v>
      </c>
      <c r="AH340" s="107">
        <v>7.9067161565935989E-2</v>
      </c>
      <c r="AI340" s="98">
        <f>IF(Tabelle1[[#This Row],[AfD ES 2021]]="","",Tabelle1[[#This Row],[AfD ES 2021]]/Tabelle1[[#This Row],[AfD ZS 2021]])</f>
        <v>1.0483004846326507</v>
      </c>
      <c r="AJ340" s="100">
        <v>4.0846819167070017E-2</v>
      </c>
      <c r="AK340" s="108">
        <v>4.4547937530639403E-2</v>
      </c>
      <c r="AL340" s="101">
        <f>IF(Tabelle1[[#This Row],[Linke ES 2021]]="","",Tabelle1[[#This Row],[Linke ES 2021]]/Tabelle1[[#This Row],[Linke ZS 2021]])</f>
        <v>0.91691830040338429</v>
      </c>
      <c r="AM340" s="103">
        <v>0.14750590991673507</v>
      </c>
      <c r="AN340" s="109">
        <v>0.15206947265214651</v>
      </c>
      <c r="AO340" s="102">
        <f>IF(Tabelle1[[#This Row],[Grüne ES 2021]]="","",Tabelle1[[#This Row],[Grüne ES 2021]]/Tabelle1[[#This Row],[Grüne ZS 2021]])</f>
        <v>0.96999027710281849</v>
      </c>
      <c r="AP340" s="104">
        <v>7.2041358895038474E-2</v>
      </c>
      <c r="AQ340" s="105">
        <v>9.5447860494432379E-2</v>
      </c>
      <c r="AR340" s="215">
        <f>IF(Tabelle1[[#This Row],[FDP ES 2021]]="","",Tabelle1[[#This Row],[FDP ES 2021]]/Tabelle1[[#This Row],[FDP ZS 2021]])</f>
        <v>0.75477185682167025</v>
      </c>
      <c r="AS340" s="216">
        <v>1974.4</v>
      </c>
      <c r="AT340" s="191">
        <v>38469</v>
      </c>
      <c r="AU340" s="191">
        <v>19318</v>
      </c>
      <c r="AV340" s="191">
        <v>12.1</v>
      </c>
      <c r="AW340" s="191">
        <v>495</v>
      </c>
      <c r="AX340" s="191">
        <v>8.5</v>
      </c>
      <c r="AY340" s="192">
        <v>10.9</v>
      </c>
      <c r="AZ340" s="114" t="s">
        <v>1989</v>
      </c>
      <c r="BA340" s="6"/>
      <c r="BB340" s="6"/>
      <c r="BC340" s="6"/>
      <c r="BD340" s="6"/>
      <c r="BE340" s="6"/>
      <c r="BF340" s="6"/>
      <c r="BG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</row>
    <row r="341" spans="1:84">
      <c r="A341" s="90">
        <f>SUBTOTAL(103,$B$2:$B341)</f>
        <v>340</v>
      </c>
      <c r="B341" s="44" t="s">
        <v>697</v>
      </c>
      <c r="C341" s="201" t="s">
        <v>1121</v>
      </c>
      <c r="D341" s="199" t="s">
        <v>9</v>
      </c>
      <c r="E341" s="195" t="s">
        <v>360</v>
      </c>
      <c r="F341" s="198" t="s">
        <v>160</v>
      </c>
      <c r="G341" s="219" t="str">
        <f>""</f>
        <v/>
      </c>
      <c r="H341" s="8"/>
      <c r="I341" s="8"/>
      <c r="J341" s="8" t="s">
        <v>927</v>
      </c>
      <c r="K341" s="11"/>
      <c r="L341" s="11" t="s">
        <v>921</v>
      </c>
      <c r="M341" s="53"/>
      <c r="N341" s="53"/>
      <c r="O341" s="9"/>
      <c r="P341" s="54"/>
      <c r="Q341" s="121" t="str">
        <f>""</f>
        <v/>
      </c>
      <c r="R341" s="55"/>
      <c r="S341" s="57"/>
      <c r="T341" s="147" t="str">
        <f>IF(MAX((AA341,AD341,AG341,AJ341,AM341,AP341))=AA341,"CDU",IF(MAX(AA341,AD341,AG341,AJ341,AM341,AP341)=AD341,"SPD",IF(MAX(AA341,AD341,AG341,AJ341,AM341,AP341)=AG341,"AfD",IF(MAX(AA341,AD341,AG341,AJ341,AM341,AP341)=AJ341,"Linke",IF(MAX(AA341,AD341,AG341,AJ341,AM341,AP341)=AM341,"Grüne","FDP")))))</f>
        <v>SPD</v>
      </c>
      <c r="U341" s="148" t="str">
        <f>IF(LARGE((AA341,AD341,AG341,AJ341,AM341,AP341),2)=AA341,"CDU",IF(LARGE((AA341,AD341,AG341,AJ341,AM341,AP341),2)=AD341,"SPD",IF(LARGE((AA341,AD341,AG341,AJ341,AM341,AP341),2)=AG341,"AfD",IF(LARGE((AA341,AD341,AG341,AJ341,AM341,AP341),2)=AJ341,"Linke",IF(LARGE((AA341,AD341,AG341,AJ341,AM341,AP341),2)=AM341,"Grüne","FDP")))))</f>
        <v>CDU</v>
      </c>
      <c r="V341" s="148" t="str">
        <f>IF(LARGE((AA341,AD341,AG341,AJ341,AM341,AP341),3)=AA341,"CDU",IF(LARGE((AA341,AD341,AG341,AJ341,AM341,AP341),3)=AD341,"SPD",IF(LARGE((AA341,AD341,AG341,AJ341,AM341,AP341),3)=AG341,"AfD",IF(LARGE((AA341,AD341,AG341,AJ341,AM341,AP341),3)=AJ341,"Linke",IF(LARGE((AA341,AD341,AG341,AJ341,AM341,AP341),3)=AM341,"Grüne","FDP")))))</f>
        <v>Grüne</v>
      </c>
      <c r="W341" s="148" t="str">
        <f>IF(LARGE((AA341,AD341,AG341,AJ341,AM341,AP341),4)=AA341,"CDU",IF(LARGE((AA341,AD341,AG341,AJ341,AM341,AP341),4)=AD341,"SPD",IF(LARGE((AA341,AD341,AG341,AJ341,AM341,AP341),4)=AG341,"AfD",IF(LARGE((AA341,AD341,AG341,AJ341,AM341,AP341),4)=AJ341,"Linke",IF(LARGE((AA341,AD341,AG341,AJ341,AM341,AP341),4)=AM341,"Grüne","FDP")))))</f>
        <v>AfD</v>
      </c>
      <c r="X341" s="148">
        <f>(LARGE((AA341,AD341,AG341,AJ341,AM341,AP341),1))-(LARGE((AA341,AD341,AG341,AJ341,AM341,AP341),2))</f>
        <v>0.15711939820524523</v>
      </c>
      <c r="Y341" s="148">
        <f>(LARGE((AA341,AD341,AG341,AJ341,AM341,AP341),1))-(LARGE((AA341,AD341,AG341,AJ341,AM341,AP341),3))</f>
        <v>0.26934267278091589</v>
      </c>
      <c r="Z341" s="234">
        <f>(LARGE((AA341,AD341,AG341,AJ341,AM341,AP341),1))-(LARGE((AA341,AD341,AG341,AJ341,AM341,AP341),4))</f>
        <v>0.32796860201279632</v>
      </c>
      <c r="AA341" s="236">
        <v>0.25081595246693605</v>
      </c>
      <c r="AB341" s="93">
        <v>0.21774786301519028</v>
      </c>
      <c r="AC341" s="95">
        <f>IF(Tabelle1[[#This Row],[CDU ES 2021]]="","",Tabelle1[[#This Row],[CDU ES 2021]]/Tabelle1[[#This Row],[CDU ZS 2021]])</f>
        <v>1.1518641285101334</v>
      </c>
      <c r="AD341" s="97">
        <v>0.40793535067218128</v>
      </c>
      <c r="AE341" s="106">
        <v>0.3640360429030326</v>
      </c>
      <c r="AF341" s="96">
        <f>IF(Tabelle1[[#This Row],[SPD ES 2021]]="","",Tabelle1[[#This Row],[SPD ES 2021]]/Tabelle1[[#This Row],[SPD ZS 2021]])</f>
        <v>1.1205905531196043</v>
      </c>
      <c r="AG341" s="99">
        <v>7.9966748659384981E-2</v>
      </c>
      <c r="AH341" s="107">
        <v>7.777535797898405E-2</v>
      </c>
      <c r="AI341" s="98">
        <f>IF(Tabelle1[[#This Row],[AfD ES 2021]]="","",Tabelle1[[#This Row],[AfD ES 2021]]/Tabelle1[[#This Row],[AfD ZS 2021]])</f>
        <v>1.0281758996338284</v>
      </c>
      <c r="AJ341" s="100">
        <v>3.2236084518366598E-2</v>
      </c>
      <c r="AK341" s="108">
        <v>3.5076495889366802E-2</v>
      </c>
      <c r="AL341" s="101">
        <f>IF(Tabelle1[[#This Row],[Linke ES 2021]]="","",Tabelle1[[#This Row],[Linke ES 2021]]/Tabelle1[[#This Row],[Linke ZS 2021]])</f>
        <v>0.91902237384375518</v>
      </c>
      <c r="AM341" s="103">
        <v>0.13859267789126539</v>
      </c>
      <c r="AN341" s="109">
        <v>0.13626340719769151</v>
      </c>
      <c r="AO341" s="102">
        <f>IF(Tabelle1[[#This Row],[Grüne ES 2021]]="","",Tabelle1[[#This Row],[Grüne ES 2021]]/Tabelle1[[#This Row],[Grüne ZS 2021]])</f>
        <v>1.017093882660622</v>
      </c>
      <c r="AP341" s="104">
        <v>6.225768426216774E-2</v>
      </c>
      <c r="AQ341" s="105">
        <v>0.1040316872652039</v>
      </c>
      <c r="AR341" s="215">
        <f>IF(Tabelle1[[#This Row],[FDP ES 2021]]="","",Tabelle1[[#This Row],[FDP ES 2021]]/Tabelle1[[#This Row],[FDP ZS 2021]])</f>
        <v>0.5984492407919586</v>
      </c>
      <c r="AS341" s="216">
        <v>728.3</v>
      </c>
      <c r="AT341" s="191">
        <v>30568</v>
      </c>
      <c r="AU341" s="191">
        <v>21494</v>
      </c>
      <c r="AV341" s="191">
        <v>8</v>
      </c>
      <c r="AW341" s="191">
        <v>606.79999999999995</v>
      </c>
      <c r="AX341" s="191">
        <v>7.2</v>
      </c>
      <c r="AY341" s="192">
        <v>12.1</v>
      </c>
      <c r="AZ341" s="114" t="s">
        <v>1642</v>
      </c>
      <c r="BA341" s="6"/>
      <c r="BB341" s="6"/>
      <c r="BC341" s="6"/>
      <c r="BD341" s="6"/>
      <c r="BE341" s="6"/>
      <c r="BF341" s="6"/>
      <c r="BG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</row>
    <row r="342" spans="1:84">
      <c r="A342" s="90">
        <f>SUBTOTAL(103,$B$2:$B342)</f>
        <v>341</v>
      </c>
      <c r="B342" s="48" t="s">
        <v>669</v>
      </c>
      <c r="C342" s="206" t="s">
        <v>802</v>
      </c>
      <c r="D342" s="200" t="s">
        <v>9</v>
      </c>
      <c r="E342" s="193" t="s">
        <v>360</v>
      </c>
      <c r="F342" s="222" t="s">
        <v>160</v>
      </c>
      <c r="G342" s="219" t="str">
        <f>""</f>
        <v/>
      </c>
      <c r="H342" s="10"/>
      <c r="I342" s="10"/>
      <c r="J342" s="8" t="s">
        <v>924</v>
      </c>
      <c r="K342" s="10"/>
      <c r="L342" s="10" t="s">
        <v>922</v>
      </c>
      <c r="M342" s="67"/>
      <c r="N342" s="67"/>
      <c r="O342" s="59"/>
      <c r="P342" s="83"/>
      <c r="Q342" s="121" t="str">
        <f>""</f>
        <v/>
      </c>
      <c r="R342" s="60"/>
      <c r="S342" s="61"/>
      <c r="T342" s="147" t="str">
        <f>IF(MAX((AA342,AD342,AG342,AJ342,AM342,AP342))=AA342,"CDU",IF(MAX(AA342,AD342,AG342,AJ342,AM342,AP342)=AD342,"SPD",IF(MAX(AA342,AD342,AG342,AJ342,AM342,AP342)=AG342,"AfD",IF(MAX(AA342,AD342,AG342,AJ342,AM342,AP342)=AJ342,"Linke",IF(MAX(AA342,AD342,AG342,AJ342,AM342,AP342)=AM342,"Grüne","FDP")))))</f>
        <v>SPD</v>
      </c>
      <c r="U342" s="148" t="str">
        <f>IF(LARGE((AA342,AD342,AG342,AJ342,AM342,AP342),2)=AA342,"CDU",IF(LARGE((AA342,AD342,AG342,AJ342,AM342,AP342),2)=AD342,"SPD",IF(LARGE((AA342,AD342,AG342,AJ342,AM342,AP342),2)=AG342,"AfD",IF(LARGE((AA342,AD342,AG342,AJ342,AM342,AP342),2)=AJ342,"Linke",IF(LARGE((AA342,AD342,AG342,AJ342,AM342,AP342),2)=AM342,"Grüne","FDP")))))</f>
        <v>CDU</v>
      </c>
      <c r="V342" s="148" t="str">
        <f>IF(LARGE((AA342,AD342,AG342,AJ342,AM342,AP342),3)=AA342,"CDU",IF(LARGE((AA342,AD342,AG342,AJ342,AM342,AP342),3)=AD342,"SPD",IF(LARGE((AA342,AD342,AG342,AJ342,AM342,AP342),3)=AG342,"AfD",IF(LARGE((AA342,AD342,AG342,AJ342,AM342,AP342),3)=AJ342,"Linke",IF(LARGE((AA342,AD342,AG342,AJ342,AM342,AP342),3)=AM342,"Grüne","FDP")))))</f>
        <v>Grüne</v>
      </c>
      <c r="W342" s="148" t="str">
        <f>IF(LARGE((AA342,AD342,AG342,AJ342,AM342,AP342),4)=AA342,"CDU",IF(LARGE((AA342,AD342,AG342,AJ342,AM342,AP342),4)=AD342,"SPD",IF(LARGE((AA342,AD342,AG342,AJ342,AM342,AP342),4)=AG342,"AfD",IF(LARGE((AA342,AD342,AG342,AJ342,AM342,AP342),4)=AJ342,"Linke",IF(LARGE((AA342,AD342,AG342,AJ342,AM342,AP342),4)=AM342,"Grüne","FDP")))))</f>
        <v>AfD</v>
      </c>
      <c r="X342" s="148">
        <f>(LARGE((AA342,AD342,AG342,AJ342,AM342,AP342),1))-(LARGE((AA342,AD342,AG342,AJ342,AM342,AP342),2))</f>
        <v>0.15711939820524523</v>
      </c>
      <c r="Y342" s="148">
        <f>(LARGE((AA342,AD342,AG342,AJ342,AM342,AP342),1))-(LARGE((AA342,AD342,AG342,AJ342,AM342,AP342),3))</f>
        <v>0.26934267278091589</v>
      </c>
      <c r="Z342" s="234">
        <f>(LARGE((AA342,AD342,AG342,AJ342,AM342,AP342),1))-(LARGE((AA342,AD342,AG342,AJ342,AM342,AP342),4))</f>
        <v>0.32796860201279632</v>
      </c>
      <c r="AA342" s="236">
        <v>0.25081595246693605</v>
      </c>
      <c r="AB342" s="93">
        <v>0.21774786301519028</v>
      </c>
      <c r="AC342" s="95">
        <f>IF(Tabelle1[[#This Row],[CDU ES 2021]]="","",Tabelle1[[#This Row],[CDU ES 2021]]/Tabelle1[[#This Row],[CDU ZS 2021]])</f>
        <v>1.1518641285101334</v>
      </c>
      <c r="AD342" s="97">
        <v>0.40793535067218128</v>
      </c>
      <c r="AE342" s="106">
        <v>0.3640360429030326</v>
      </c>
      <c r="AF342" s="96">
        <f>IF(Tabelle1[[#This Row],[SPD ES 2021]]="","",Tabelle1[[#This Row],[SPD ES 2021]]/Tabelle1[[#This Row],[SPD ZS 2021]])</f>
        <v>1.1205905531196043</v>
      </c>
      <c r="AG342" s="99">
        <v>7.9966748659384981E-2</v>
      </c>
      <c r="AH342" s="107">
        <v>7.777535797898405E-2</v>
      </c>
      <c r="AI342" s="98">
        <f>IF(Tabelle1[[#This Row],[AfD ES 2021]]="","",Tabelle1[[#This Row],[AfD ES 2021]]/Tabelle1[[#This Row],[AfD ZS 2021]])</f>
        <v>1.0281758996338284</v>
      </c>
      <c r="AJ342" s="100">
        <v>3.2236084518366598E-2</v>
      </c>
      <c r="AK342" s="108">
        <v>3.5076495889366802E-2</v>
      </c>
      <c r="AL342" s="101">
        <f>IF(Tabelle1[[#This Row],[Linke ES 2021]]="","",Tabelle1[[#This Row],[Linke ES 2021]]/Tabelle1[[#This Row],[Linke ZS 2021]])</f>
        <v>0.91902237384375518</v>
      </c>
      <c r="AM342" s="103">
        <v>0.13859267789126539</v>
      </c>
      <c r="AN342" s="109">
        <v>0.13626340719769151</v>
      </c>
      <c r="AO342" s="102">
        <f>IF(Tabelle1[[#This Row],[Grüne ES 2021]]="","",Tabelle1[[#This Row],[Grüne ES 2021]]/Tabelle1[[#This Row],[Grüne ZS 2021]])</f>
        <v>1.017093882660622</v>
      </c>
      <c r="AP342" s="104">
        <v>6.225768426216774E-2</v>
      </c>
      <c r="AQ342" s="105">
        <v>0.1040316872652039</v>
      </c>
      <c r="AR342" s="215">
        <f>IF(Tabelle1[[#This Row],[FDP ES 2021]]="","",Tabelle1[[#This Row],[FDP ES 2021]]/Tabelle1[[#This Row],[FDP ZS 2021]])</f>
        <v>0.5984492407919586</v>
      </c>
      <c r="AS342" s="216">
        <v>728.3</v>
      </c>
      <c r="AT342" s="191">
        <v>30568</v>
      </c>
      <c r="AU342" s="191">
        <v>21494</v>
      </c>
      <c r="AV342" s="191">
        <v>8</v>
      </c>
      <c r="AW342" s="191">
        <v>606.79999999999995</v>
      </c>
      <c r="AX342" s="191">
        <v>7.2</v>
      </c>
      <c r="AY342" s="192">
        <v>12.1</v>
      </c>
      <c r="AZ342" s="114" t="s">
        <v>1861</v>
      </c>
      <c r="BA342" s="6"/>
      <c r="BB342" s="6"/>
      <c r="BC342" s="6"/>
      <c r="BD342" s="6"/>
      <c r="BE342" s="6"/>
      <c r="BF342" s="6"/>
      <c r="BG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</row>
    <row r="343" spans="1:84">
      <c r="A343" s="90">
        <f>SUBTOTAL(103,$B$2:$B343)</f>
        <v>342</v>
      </c>
      <c r="B343" s="45" t="s">
        <v>932</v>
      </c>
      <c r="C343" s="203" t="s">
        <v>1122</v>
      </c>
      <c r="D343" s="199" t="s">
        <v>9</v>
      </c>
      <c r="E343" s="195" t="s">
        <v>360</v>
      </c>
      <c r="F343" s="198" t="s">
        <v>160</v>
      </c>
      <c r="G343" s="219" t="str">
        <f>""</f>
        <v/>
      </c>
      <c r="H343" s="8"/>
      <c r="I343" s="8"/>
      <c r="J343" s="8" t="s">
        <v>927</v>
      </c>
      <c r="K343" s="11"/>
      <c r="L343" s="11" t="s">
        <v>921</v>
      </c>
      <c r="M343" s="53"/>
      <c r="N343" s="53"/>
      <c r="O343" s="9"/>
      <c r="P343" s="54"/>
      <c r="Q343" s="121" t="str">
        <f>""</f>
        <v/>
      </c>
      <c r="R343" s="55"/>
      <c r="S343" s="57"/>
      <c r="T343" s="147" t="str">
        <f>IF(MAX((AA343,AD343,AG343,AJ343,AM343,AP343))=AA343,"CDU",IF(MAX(AA343,AD343,AG343,AJ343,AM343,AP343)=AD343,"SPD",IF(MAX(AA343,AD343,AG343,AJ343,AM343,AP343)=AG343,"AfD",IF(MAX(AA343,AD343,AG343,AJ343,AM343,AP343)=AJ343,"Linke",IF(MAX(AA343,AD343,AG343,AJ343,AM343,AP343)=AM343,"Grüne","FDP")))))</f>
        <v>SPD</v>
      </c>
      <c r="U343" s="148" t="str">
        <f>IF(LARGE((AA343,AD343,AG343,AJ343,AM343,AP343),2)=AA343,"CDU",IF(LARGE((AA343,AD343,AG343,AJ343,AM343,AP343),2)=AD343,"SPD",IF(LARGE((AA343,AD343,AG343,AJ343,AM343,AP343),2)=AG343,"AfD",IF(LARGE((AA343,AD343,AG343,AJ343,AM343,AP343),2)=AJ343,"Linke",IF(LARGE((AA343,AD343,AG343,AJ343,AM343,AP343),2)=AM343,"Grüne","FDP")))))</f>
        <v>CDU</v>
      </c>
      <c r="V343" s="148" t="str">
        <f>IF(LARGE((AA343,AD343,AG343,AJ343,AM343,AP343),3)=AA343,"CDU",IF(LARGE((AA343,AD343,AG343,AJ343,AM343,AP343),3)=AD343,"SPD",IF(LARGE((AA343,AD343,AG343,AJ343,AM343,AP343),3)=AG343,"AfD",IF(LARGE((AA343,AD343,AG343,AJ343,AM343,AP343),3)=AJ343,"Linke",IF(LARGE((AA343,AD343,AG343,AJ343,AM343,AP343),3)=AM343,"Grüne","FDP")))))</f>
        <v>Grüne</v>
      </c>
      <c r="W343" s="148" t="str">
        <f>IF(LARGE((AA343,AD343,AG343,AJ343,AM343,AP343),4)=AA343,"CDU",IF(LARGE((AA343,AD343,AG343,AJ343,AM343,AP343),4)=AD343,"SPD",IF(LARGE((AA343,AD343,AG343,AJ343,AM343,AP343),4)=AG343,"AfD",IF(LARGE((AA343,AD343,AG343,AJ343,AM343,AP343),4)=AJ343,"Linke",IF(LARGE((AA343,AD343,AG343,AJ343,AM343,AP343),4)=AM343,"Grüne","FDP")))))</f>
        <v>AfD</v>
      </c>
      <c r="X343" s="148">
        <f>(LARGE((AA343,AD343,AG343,AJ343,AM343,AP343),1))-(LARGE((AA343,AD343,AG343,AJ343,AM343,AP343),2))</f>
        <v>0.15711939820524501</v>
      </c>
      <c r="Y343" s="148">
        <f>(LARGE((AA343,AD343,AG343,AJ343,AM343,AP343),1))-(LARGE((AA343,AD343,AG343,AJ343,AM343,AP343),3))</f>
        <v>0.269342672780916</v>
      </c>
      <c r="Z343" s="234">
        <f>(LARGE((AA343,AD343,AG343,AJ343,AM343,AP343),1))-(LARGE((AA343,AD343,AG343,AJ343,AM343,AP343),4))</f>
        <v>0.32796860201279598</v>
      </c>
      <c r="AA343" s="236">
        <v>0.250815952466936</v>
      </c>
      <c r="AB343" s="93">
        <v>0.21774786301519</v>
      </c>
      <c r="AC343" s="95">
        <f>IF(Tabelle1[[#This Row],[CDU ES 2021]]="","",Tabelle1[[#This Row],[CDU ES 2021]]/Tabelle1[[#This Row],[CDU ZS 2021]])</f>
        <v>1.1518641285101345</v>
      </c>
      <c r="AD343" s="97">
        <v>0.40793535067218101</v>
      </c>
      <c r="AE343" s="106">
        <v>0.36403604290303299</v>
      </c>
      <c r="AF343" s="96">
        <f>IF(Tabelle1[[#This Row],[SPD ES 2021]]="","",Tabelle1[[#This Row],[SPD ES 2021]]/Tabelle1[[#This Row],[SPD ZS 2021]])</f>
        <v>1.1205905531196023</v>
      </c>
      <c r="AG343" s="99">
        <v>7.9966748659384995E-2</v>
      </c>
      <c r="AH343" s="107">
        <v>7.7775357978983994E-2</v>
      </c>
      <c r="AI343" s="98">
        <f>IF(Tabelle1[[#This Row],[AfD ES 2021]]="","",Tabelle1[[#This Row],[AfD ES 2021]]/Tabelle1[[#This Row],[AfD ZS 2021]])</f>
        <v>1.0281758996338293</v>
      </c>
      <c r="AJ343" s="100">
        <v>3.2236084518366598E-2</v>
      </c>
      <c r="AK343" s="108">
        <v>3.5076495889366802E-2</v>
      </c>
      <c r="AL343" s="101">
        <f>IF(Tabelle1[[#This Row],[Linke ES 2021]]="","",Tabelle1[[#This Row],[Linke ES 2021]]/Tabelle1[[#This Row],[Linke ZS 2021]])</f>
        <v>0.91902237384375518</v>
      </c>
      <c r="AM343" s="103">
        <v>0.138592677891265</v>
      </c>
      <c r="AN343" s="109">
        <v>0.136263407197692</v>
      </c>
      <c r="AO343" s="102">
        <f>IF(Tabelle1[[#This Row],[Grüne ES 2021]]="","",Tabelle1[[#This Row],[Grüne ES 2021]]/Tabelle1[[#This Row],[Grüne ZS 2021]])</f>
        <v>1.0170938826606153</v>
      </c>
      <c r="AP343" s="104">
        <v>6.2257684262167698E-2</v>
      </c>
      <c r="AQ343" s="105">
        <v>0.104031687265204</v>
      </c>
      <c r="AR343" s="215">
        <f>IF(Tabelle1[[#This Row],[FDP ES 2021]]="","",Tabelle1[[#This Row],[FDP ES 2021]]/Tabelle1[[#This Row],[FDP ZS 2021]])</f>
        <v>0.5984492407919576</v>
      </c>
      <c r="AS343" s="216">
        <v>728.3</v>
      </c>
      <c r="AT343" s="191">
        <v>30568</v>
      </c>
      <c r="AU343" s="191">
        <v>21494</v>
      </c>
      <c r="AV343" s="191">
        <v>8</v>
      </c>
      <c r="AW343" s="191">
        <v>606.79999999999995</v>
      </c>
      <c r="AX343" s="191">
        <v>7.2</v>
      </c>
      <c r="AY343" s="192">
        <v>12.1</v>
      </c>
      <c r="AZ343" s="114" t="s">
        <v>1589</v>
      </c>
      <c r="BA343" s="6"/>
      <c r="BB343" s="6"/>
      <c r="BC343" s="6"/>
      <c r="BD343" s="6"/>
      <c r="BE343" s="6"/>
      <c r="BF343" s="6"/>
      <c r="BG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</row>
    <row r="344" spans="1:84">
      <c r="A344" s="90">
        <f>SUBTOTAL(103,$B$2:$B344)</f>
        <v>343</v>
      </c>
      <c r="B344" s="48" t="s">
        <v>669</v>
      </c>
      <c r="C344" s="206" t="s">
        <v>803</v>
      </c>
      <c r="D344" s="199" t="s">
        <v>9</v>
      </c>
      <c r="E344" s="194" t="s">
        <v>361</v>
      </c>
      <c r="F344" s="198" t="s">
        <v>161</v>
      </c>
      <c r="G344" s="219" t="str">
        <f>""</f>
        <v/>
      </c>
      <c r="H344" s="14" t="s">
        <v>2173</v>
      </c>
      <c r="I344" s="8"/>
      <c r="J344" s="8" t="s">
        <v>924</v>
      </c>
      <c r="K344" s="8"/>
      <c r="L344" s="8" t="s">
        <v>922</v>
      </c>
      <c r="M344" s="53"/>
      <c r="N344" s="53"/>
      <c r="O344" s="9"/>
      <c r="P344" s="54"/>
      <c r="Q344" s="121" t="str">
        <f>""</f>
        <v/>
      </c>
      <c r="R344" s="55"/>
      <c r="S344" s="57"/>
      <c r="T344" s="147" t="str">
        <f>IF(MAX((AA344,AD344,AG344,AJ344,AM344,AP344))=AA344,"CDU",IF(MAX(AA344,AD344,AG344,AJ344,AM344,AP344)=AD344,"SPD",IF(MAX(AA344,AD344,AG344,AJ344,AM344,AP344)=AG344,"AfD",IF(MAX(AA344,AD344,AG344,AJ344,AM344,AP344)=AJ344,"Linke",IF(MAX(AA344,AD344,AG344,AJ344,AM344,AP344)=AM344,"Grüne","FDP")))))</f>
        <v>SPD</v>
      </c>
      <c r="U344" s="148" t="str">
        <f>IF(LARGE((AA344,AD344,AG344,AJ344,AM344,AP344),2)=AA344,"CDU",IF(LARGE((AA344,AD344,AG344,AJ344,AM344,AP344),2)=AD344,"SPD",IF(LARGE((AA344,AD344,AG344,AJ344,AM344,AP344),2)=AG344,"AfD",IF(LARGE((AA344,AD344,AG344,AJ344,AM344,AP344),2)=AJ344,"Linke",IF(LARGE((AA344,AD344,AG344,AJ344,AM344,AP344),2)=AM344,"Grüne","FDP")))))</f>
        <v>CDU</v>
      </c>
      <c r="V344" s="148" t="str">
        <f>IF(LARGE((AA344,AD344,AG344,AJ344,AM344,AP344),3)=AA344,"CDU",IF(LARGE((AA344,AD344,AG344,AJ344,AM344,AP344),3)=AD344,"SPD",IF(LARGE((AA344,AD344,AG344,AJ344,AM344,AP344),3)=AG344,"AfD",IF(LARGE((AA344,AD344,AG344,AJ344,AM344,AP344),3)=AJ344,"Linke",IF(LARGE((AA344,AD344,AG344,AJ344,AM344,AP344),3)=AM344,"Grüne","FDP")))))</f>
        <v>Grüne</v>
      </c>
      <c r="W344" s="148" t="str">
        <f>IF(LARGE((AA344,AD344,AG344,AJ344,AM344,AP344),4)=AA344,"CDU",IF(LARGE((AA344,AD344,AG344,AJ344,AM344,AP344),4)=AD344,"SPD",IF(LARGE((AA344,AD344,AG344,AJ344,AM344,AP344),4)=AG344,"AfD",IF(LARGE((AA344,AD344,AG344,AJ344,AM344,AP344),4)=AJ344,"Linke",IF(LARGE((AA344,AD344,AG344,AJ344,AM344,AP344),4)=AM344,"Grüne","FDP")))))</f>
        <v>AfD</v>
      </c>
      <c r="X344" s="148">
        <f>(LARGE((AA344,AD344,AG344,AJ344,AM344,AP344),1))-(LARGE((AA344,AD344,AG344,AJ344,AM344,AP344),2))</f>
        <v>0.14072264923496874</v>
      </c>
      <c r="Y344" s="148">
        <f>(LARGE((AA344,AD344,AG344,AJ344,AM344,AP344),1))-(LARGE((AA344,AD344,AG344,AJ344,AM344,AP344),3))</f>
        <v>0.30419270646265834</v>
      </c>
      <c r="Z344" s="234">
        <f>(LARGE((AA344,AD344,AG344,AJ344,AM344,AP344),1))-(LARGE((AA344,AD344,AG344,AJ344,AM344,AP344),4))</f>
        <v>0.3125493858199842</v>
      </c>
      <c r="AA344" s="236">
        <v>0.26498335847520532</v>
      </c>
      <c r="AB344" s="93">
        <v>0.24156055140119931</v>
      </c>
      <c r="AC344" s="95">
        <f>IF(Tabelle1[[#This Row],[CDU ES 2021]]="","",Tabelle1[[#This Row],[CDU ES 2021]]/Tabelle1[[#This Row],[CDU ZS 2021]])</f>
        <v>1.096964537206673</v>
      </c>
      <c r="AD344" s="97">
        <v>0.40570600771017407</v>
      </c>
      <c r="AE344" s="106">
        <v>0.35374608787060707</v>
      </c>
      <c r="AF344" s="96">
        <f>IF(Tabelle1[[#This Row],[SPD ES 2021]]="","",Tabelle1[[#This Row],[SPD ES 2021]]/Tabelle1[[#This Row],[SPD ZS 2021]])</f>
        <v>1.1468847900264916</v>
      </c>
      <c r="AG344" s="99">
        <v>9.3156621890189875E-2</v>
      </c>
      <c r="AH344" s="107">
        <v>9.2559189621807578E-2</v>
      </c>
      <c r="AI344" s="98">
        <f>IF(Tabelle1[[#This Row],[AfD ES 2021]]="","",Tabelle1[[#This Row],[AfD ES 2021]]/Tabelle1[[#This Row],[AfD ZS 2021]])</f>
        <v>1.0064545970078538</v>
      </c>
      <c r="AJ344" s="100">
        <v>3.7623015587960634E-2</v>
      </c>
      <c r="AK344" s="108">
        <v>3.4008648493680863E-2</v>
      </c>
      <c r="AL344" s="101">
        <f>IF(Tabelle1[[#This Row],[Linke ES 2021]]="","",Tabelle1[[#This Row],[Linke ES 2021]]/Tabelle1[[#This Row],[Linke ZS 2021]])</f>
        <v>1.1062778809028933</v>
      </c>
      <c r="AM344" s="103">
        <v>0.10151330124751574</v>
      </c>
      <c r="AN344" s="109">
        <v>0.11437155075614593</v>
      </c>
      <c r="AO344" s="102">
        <f>IF(Tabelle1[[#This Row],[Grüne ES 2021]]="","",Tabelle1[[#This Row],[Grüne ES 2021]]/Tabelle1[[#This Row],[Grüne ZS 2021]])</f>
        <v>0.88757475592819812</v>
      </c>
      <c r="AP344" s="104">
        <v>7.2181117256902044E-2</v>
      </c>
      <c r="AQ344" s="105">
        <v>0.10012662159256516</v>
      </c>
      <c r="AR344" s="215">
        <f>IF(Tabelle1[[#This Row],[FDP ES 2021]]="","",Tabelle1[[#This Row],[FDP ES 2021]]/Tabelle1[[#This Row],[FDP ZS 2021]])</f>
        <v>0.72089835958533732</v>
      </c>
      <c r="AS344" s="216">
        <v>762.1</v>
      </c>
      <c r="AT344" s="191">
        <v>30045</v>
      </c>
      <c r="AU344" s="191">
        <v>19796</v>
      </c>
      <c r="AV344" s="191">
        <v>8.8000000000000007</v>
      </c>
      <c r="AW344" s="191">
        <v>570.29999999999995</v>
      </c>
      <c r="AX344" s="191">
        <v>8</v>
      </c>
      <c r="AY344" s="192">
        <v>11.2</v>
      </c>
      <c r="AZ344" s="114" t="s">
        <v>2081</v>
      </c>
      <c r="BA344" s="6"/>
      <c r="BB344" s="6"/>
      <c r="BC344" s="6"/>
      <c r="BD344" s="6"/>
      <c r="BE344" s="6"/>
      <c r="BF344" s="6"/>
      <c r="BG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</row>
    <row r="345" spans="1:84">
      <c r="A345" s="90">
        <f>SUBTOTAL(103,$B$2:$B345)</f>
        <v>344</v>
      </c>
      <c r="B345" s="48" t="s">
        <v>669</v>
      </c>
      <c r="C345" s="206" t="s">
        <v>1123</v>
      </c>
      <c r="D345" s="199" t="s">
        <v>9</v>
      </c>
      <c r="E345" s="195" t="s">
        <v>362</v>
      </c>
      <c r="F345" s="222" t="s">
        <v>162</v>
      </c>
      <c r="G345" s="219" t="str">
        <f>""</f>
        <v/>
      </c>
      <c r="H345" s="8"/>
      <c r="I345" s="8"/>
      <c r="J345" s="8" t="s">
        <v>927</v>
      </c>
      <c r="K345" s="11"/>
      <c r="L345" s="11" t="s">
        <v>922</v>
      </c>
      <c r="M345" s="53"/>
      <c r="N345" s="53"/>
      <c r="O345" s="9"/>
      <c r="P345" s="54"/>
      <c r="Q345" s="9" t="str">
        <f>""</f>
        <v/>
      </c>
      <c r="R345" s="55"/>
      <c r="S345" s="57"/>
      <c r="T345" s="147" t="str">
        <f>IF(MAX((AA345,AD345,AG345,AJ345,AM345,AP345))=AA345,"CDU",IF(MAX(AA345,AD345,AG345,AJ345,AM345,AP345)=AD345,"SPD",IF(MAX(AA345,AD345,AG345,AJ345,AM345,AP345)=AG345,"AfD",IF(MAX(AA345,AD345,AG345,AJ345,AM345,AP345)=AJ345,"Linke",IF(MAX(AA345,AD345,AG345,AJ345,AM345,AP345)=AM345,"Grüne","FDP")))))</f>
        <v>CDU</v>
      </c>
      <c r="U345" s="148" t="str">
        <f>IF(LARGE((AA345,AD345,AG345,AJ345,AM345,AP345),2)=AA345,"CDU",IF(LARGE((AA345,AD345,AG345,AJ345,AM345,AP345),2)=AD345,"SPD",IF(LARGE((AA345,AD345,AG345,AJ345,AM345,AP345),2)=AG345,"AfD",IF(LARGE((AA345,AD345,AG345,AJ345,AM345,AP345),2)=AJ345,"Linke",IF(LARGE((AA345,AD345,AG345,AJ345,AM345,AP345),2)=AM345,"Grüne","FDP")))))</f>
        <v>SPD</v>
      </c>
      <c r="V345" s="148" t="str">
        <f>IF(LARGE((AA345,AD345,AG345,AJ345,AM345,AP345),3)=AA345,"CDU",IF(LARGE((AA345,AD345,AG345,AJ345,AM345,AP345),3)=AD345,"SPD",IF(LARGE((AA345,AD345,AG345,AJ345,AM345,AP345),3)=AG345,"AfD",IF(LARGE((AA345,AD345,AG345,AJ345,AM345,AP345),3)=AJ345,"Linke",IF(LARGE((AA345,AD345,AG345,AJ345,AM345,AP345),3)=AM345,"Grüne","FDP")))))</f>
        <v>Grüne</v>
      </c>
      <c r="W345" s="148" t="str">
        <f>IF(LARGE((AA345,AD345,AG345,AJ345,AM345,AP345),4)=AA345,"CDU",IF(LARGE((AA345,AD345,AG345,AJ345,AM345,AP345),4)=AD345,"SPD",IF(LARGE((AA345,AD345,AG345,AJ345,AM345,AP345),4)=AG345,"AfD",IF(LARGE((AA345,AD345,AG345,AJ345,AM345,AP345),4)=AJ345,"Linke",IF(LARGE((AA345,AD345,AG345,AJ345,AM345,AP345),4)=AM345,"Grüne","FDP")))))</f>
        <v>FDP</v>
      </c>
      <c r="X345" s="148">
        <f>(LARGE((AA345,AD345,AG345,AJ345,AM345,AP345),1))-(LARGE((AA345,AD345,AG345,AJ345,AM345,AP345),2))</f>
        <v>2.3539157729826565E-2</v>
      </c>
      <c r="Y345" s="148">
        <f>(LARGE((AA345,AD345,AG345,AJ345,AM345,AP345),1))-(LARGE((AA345,AD345,AG345,AJ345,AM345,AP345),3))</f>
        <v>0.20646495612823965</v>
      </c>
      <c r="Z345" s="234">
        <f>(LARGE((AA345,AD345,AG345,AJ345,AM345,AP345),1))-(LARGE((AA345,AD345,AG345,AJ345,AM345,AP345),4))</f>
        <v>0.2308550625813614</v>
      </c>
      <c r="AA345" s="236">
        <v>0.33131209530625699</v>
      </c>
      <c r="AB345" s="93">
        <v>0.29071186364428747</v>
      </c>
      <c r="AC345" s="95">
        <f>IF(Tabelle1[[#This Row],[CDU ES 2021]]="","",Tabelle1[[#This Row],[CDU ES 2021]]/Tabelle1[[#This Row],[CDU ZS 2021]])</f>
        <v>1.1396579800803988</v>
      </c>
      <c r="AD345" s="97">
        <v>0.30777293757643043</v>
      </c>
      <c r="AE345" s="106">
        <v>0.28713539411457073</v>
      </c>
      <c r="AF345" s="96">
        <f>IF(Tabelle1[[#This Row],[SPD ES 2021]]="","",Tabelle1[[#This Row],[SPD ES 2021]]/Tabelle1[[#This Row],[SPD ZS 2021]])</f>
        <v>1.0718739099563082</v>
      </c>
      <c r="AG345" s="99">
        <v>7.885082474401095E-2</v>
      </c>
      <c r="AH345" s="107">
        <v>7.9885732923201502E-2</v>
      </c>
      <c r="AI345" s="98">
        <f>IF(Tabelle1[[#This Row],[AfD ES 2021]]="","",Tabelle1[[#This Row],[AfD ES 2021]]/Tabelle1[[#This Row],[AfD ZS 2021]])</f>
        <v>0.98704514384082243</v>
      </c>
      <c r="AJ345" s="100">
        <v>3.1265321303585822E-2</v>
      </c>
      <c r="AK345" s="108">
        <v>3.1041056295654814E-2</v>
      </c>
      <c r="AL345" s="101">
        <f>IF(Tabelle1[[#This Row],[Linke ES 2021]]="","",Tabelle1[[#This Row],[Linke ES 2021]]/Tabelle1[[#This Row],[Linke ZS 2021]])</f>
        <v>1.0072247866114787</v>
      </c>
      <c r="AM345" s="103">
        <v>0.12484713917801735</v>
      </c>
      <c r="AN345" s="109">
        <v>0.13546159512790376</v>
      </c>
      <c r="AO345" s="102">
        <f>IF(Tabelle1[[#This Row],[Grüne ES 2021]]="","",Tabelle1[[#This Row],[Grüne ES 2021]]/Tabelle1[[#This Row],[Grüne ZS 2021]])</f>
        <v>0.92164232275676239</v>
      </c>
      <c r="AP345" s="104">
        <v>0.1004570327248956</v>
      </c>
      <c r="AQ345" s="105">
        <v>0.11811909193663575</v>
      </c>
      <c r="AR345" s="215">
        <f>IF(Tabelle1[[#This Row],[FDP ES 2021]]="","",Tabelle1[[#This Row],[FDP ES 2021]]/Tabelle1[[#This Row],[FDP ZS 2021]])</f>
        <v>0.85047244334374961</v>
      </c>
      <c r="AS345" s="216">
        <v>227.1</v>
      </c>
      <c r="AT345" s="191">
        <v>35976</v>
      </c>
      <c r="AU345" s="191">
        <v>22746</v>
      </c>
      <c r="AV345" s="191">
        <v>6</v>
      </c>
      <c r="AW345" s="191">
        <v>630.20000000000005</v>
      </c>
      <c r="AX345" s="191">
        <v>7.5</v>
      </c>
      <c r="AY345" s="192">
        <v>11.3</v>
      </c>
      <c r="AZ345" s="114" t="s">
        <v>1827</v>
      </c>
      <c r="BA345" s="6"/>
      <c r="BB345" s="6"/>
      <c r="BC345" s="6"/>
      <c r="BD345" s="6"/>
      <c r="BE345" s="6"/>
      <c r="BF345" s="6"/>
      <c r="BG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</row>
    <row r="346" spans="1:84">
      <c r="A346" s="90">
        <f>SUBTOTAL(103,$B$2:$B346)</f>
        <v>345</v>
      </c>
      <c r="B346" s="44" t="s">
        <v>697</v>
      </c>
      <c r="C346" s="201" t="s">
        <v>657</v>
      </c>
      <c r="D346" s="200" t="s">
        <v>9</v>
      </c>
      <c r="E346" s="193" t="s">
        <v>362</v>
      </c>
      <c r="F346" s="222" t="s">
        <v>162</v>
      </c>
      <c r="G346" s="219" t="str">
        <f>""</f>
        <v/>
      </c>
      <c r="H346" s="12" t="s">
        <v>2179</v>
      </c>
      <c r="I346" s="10"/>
      <c r="J346" s="8" t="s">
        <v>924</v>
      </c>
      <c r="K346" s="10"/>
      <c r="L346" s="10" t="s">
        <v>922</v>
      </c>
      <c r="M346" s="67"/>
      <c r="N346" s="67"/>
      <c r="O346" s="59"/>
      <c r="P346" s="83"/>
      <c r="Q346" s="210" t="s">
        <v>631</v>
      </c>
      <c r="R346" s="60"/>
      <c r="S346" s="61"/>
      <c r="T346" s="147" t="str">
        <f>IF(MAX((AA346,AD346,AG346,AJ346,AM346,AP346))=AA346,"CDU",IF(MAX(AA346,AD346,AG346,AJ346,AM346,AP346)=AD346,"SPD",IF(MAX(AA346,AD346,AG346,AJ346,AM346,AP346)=AG346,"AfD",IF(MAX(AA346,AD346,AG346,AJ346,AM346,AP346)=AJ346,"Linke",IF(MAX(AA346,AD346,AG346,AJ346,AM346,AP346)=AM346,"Grüne","FDP")))))</f>
        <v>CDU</v>
      </c>
      <c r="U346" s="148" t="str">
        <f>IF(LARGE((AA346,AD346,AG346,AJ346,AM346,AP346),2)=AA346,"CDU",IF(LARGE((AA346,AD346,AG346,AJ346,AM346,AP346),2)=AD346,"SPD",IF(LARGE((AA346,AD346,AG346,AJ346,AM346,AP346),2)=AG346,"AfD",IF(LARGE((AA346,AD346,AG346,AJ346,AM346,AP346),2)=AJ346,"Linke",IF(LARGE((AA346,AD346,AG346,AJ346,AM346,AP346),2)=AM346,"Grüne","FDP")))))</f>
        <v>SPD</v>
      </c>
      <c r="V346" s="148" t="str">
        <f>IF(LARGE((AA346,AD346,AG346,AJ346,AM346,AP346),3)=AA346,"CDU",IF(LARGE((AA346,AD346,AG346,AJ346,AM346,AP346),3)=AD346,"SPD",IF(LARGE((AA346,AD346,AG346,AJ346,AM346,AP346),3)=AG346,"AfD",IF(LARGE((AA346,AD346,AG346,AJ346,AM346,AP346),3)=AJ346,"Linke",IF(LARGE((AA346,AD346,AG346,AJ346,AM346,AP346),3)=AM346,"Grüne","FDP")))))</f>
        <v>Grüne</v>
      </c>
      <c r="W346" s="148" t="str">
        <f>IF(LARGE((AA346,AD346,AG346,AJ346,AM346,AP346),4)=AA346,"CDU",IF(LARGE((AA346,AD346,AG346,AJ346,AM346,AP346),4)=AD346,"SPD",IF(LARGE((AA346,AD346,AG346,AJ346,AM346,AP346),4)=AG346,"AfD",IF(LARGE((AA346,AD346,AG346,AJ346,AM346,AP346),4)=AJ346,"Linke",IF(LARGE((AA346,AD346,AG346,AJ346,AM346,AP346),4)=AM346,"Grüne","FDP")))))</f>
        <v>FDP</v>
      </c>
      <c r="X346" s="148">
        <f>(LARGE((AA346,AD346,AG346,AJ346,AM346,AP346),1))-(LARGE((AA346,AD346,AG346,AJ346,AM346,AP346),2))</f>
        <v>2.3539157729826565E-2</v>
      </c>
      <c r="Y346" s="148">
        <f>(LARGE((AA346,AD346,AG346,AJ346,AM346,AP346),1))-(LARGE((AA346,AD346,AG346,AJ346,AM346,AP346),3))</f>
        <v>0.20646495612823965</v>
      </c>
      <c r="Z346" s="234">
        <f>(LARGE((AA346,AD346,AG346,AJ346,AM346,AP346),1))-(LARGE((AA346,AD346,AG346,AJ346,AM346,AP346),4))</f>
        <v>0.2308550625813614</v>
      </c>
      <c r="AA346" s="236">
        <v>0.33131209530625699</v>
      </c>
      <c r="AB346" s="93">
        <v>0.29071186364428747</v>
      </c>
      <c r="AC346" s="95">
        <f>IF(Tabelle1[[#This Row],[CDU ES 2021]]="","",Tabelle1[[#This Row],[CDU ES 2021]]/Tabelle1[[#This Row],[CDU ZS 2021]])</f>
        <v>1.1396579800803988</v>
      </c>
      <c r="AD346" s="97">
        <v>0.30777293757643043</v>
      </c>
      <c r="AE346" s="106">
        <v>0.28713539411457073</v>
      </c>
      <c r="AF346" s="96">
        <f>IF(Tabelle1[[#This Row],[SPD ES 2021]]="","",Tabelle1[[#This Row],[SPD ES 2021]]/Tabelle1[[#This Row],[SPD ZS 2021]])</f>
        <v>1.0718739099563082</v>
      </c>
      <c r="AG346" s="99">
        <v>7.885082474401095E-2</v>
      </c>
      <c r="AH346" s="107">
        <v>7.9885732923201502E-2</v>
      </c>
      <c r="AI346" s="98">
        <f>IF(Tabelle1[[#This Row],[AfD ES 2021]]="","",Tabelle1[[#This Row],[AfD ES 2021]]/Tabelle1[[#This Row],[AfD ZS 2021]])</f>
        <v>0.98704514384082243</v>
      </c>
      <c r="AJ346" s="100">
        <v>3.1265321303585822E-2</v>
      </c>
      <c r="AK346" s="108">
        <v>3.1041056295654814E-2</v>
      </c>
      <c r="AL346" s="101">
        <f>IF(Tabelle1[[#This Row],[Linke ES 2021]]="","",Tabelle1[[#This Row],[Linke ES 2021]]/Tabelle1[[#This Row],[Linke ZS 2021]])</f>
        <v>1.0072247866114787</v>
      </c>
      <c r="AM346" s="103">
        <v>0.12484713917801735</v>
      </c>
      <c r="AN346" s="109">
        <v>0.13546159512790376</v>
      </c>
      <c r="AO346" s="102">
        <f>IF(Tabelle1[[#This Row],[Grüne ES 2021]]="","",Tabelle1[[#This Row],[Grüne ES 2021]]/Tabelle1[[#This Row],[Grüne ZS 2021]])</f>
        <v>0.92164232275676239</v>
      </c>
      <c r="AP346" s="104">
        <v>0.1004570327248956</v>
      </c>
      <c r="AQ346" s="105">
        <v>0.11811909193663575</v>
      </c>
      <c r="AR346" s="215">
        <f>IF(Tabelle1[[#This Row],[FDP ES 2021]]="","",Tabelle1[[#This Row],[FDP ES 2021]]/Tabelle1[[#This Row],[FDP ZS 2021]])</f>
        <v>0.85047244334374961</v>
      </c>
      <c r="AS346" s="216">
        <v>227.1</v>
      </c>
      <c r="AT346" s="191">
        <v>35976</v>
      </c>
      <c r="AU346" s="191">
        <v>22746</v>
      </c>
      <c r="AV346" s="191">
        <v>6</v>
      </c>
      <c r="AW346" s="191">
        <v>630.20000000000005</v>
      </c>
      <c r="AX346" s="191">
        <v>7.5</v>
      </c>
      <c r="AY346" s="192">
        <v>11.3</v>
      </c>
      <c r="AZ346" s="114" t="s">
        <v>2082</v>
      </c>
      <c r="BA346" s="6"/>
      <c r="BB346" s="6"/>
      <c r="BC346" s="6"/>
      <c r="BD346" s="6"/>
      <c r="BE346" s="6"/>
      <c r="BF346" s="6"/>
      <c r="BG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</row>
    <row r="347" spans="1:84">
      <c r="A347" s="90">
        <f>SUBTOTAL(103,$B$2:$B347)</f>
        <v>346</v>
      </c>
      <c r="B347" s="46" t="s">
        <v>930</v>
      </c>
      <c r="C347" s="204" t="s">
        <v>1124</v>
      </c>
      <c r="D347" s="199" t="s">
        <v>9</v>
      </c>
      <c r="E347" s="195" t="s">
        <v>363</v>
      </c>
      <c r="F347" s="198" t="s">
        <v>163</v>
      </c>
      <c r="G347" s="219" t="str">
        <f>""</f>
        <v/>
      </c>
      <c r="H347" s="8"/>
      <c r="I347" s="8"/>
      <c r="J347" s="8" t="s">
        <v>927</v>
      </c>
      <c r="K347" s="11"/>
      <c r="L347" s="11" t="s">
        <v>922</v>
      </c>
      <c r="M347" s="53"/>
      <c r="N347" s="53"/>
      <c r="O347" s="9"/>
      <c r="P347" s="54"/>
      <c r="Q347" s="121" t="str">
        <f>""</f>
        <v/>
      </c>
      <c r="R347" s="55"/>
      <c r="S347" s="57"/>
      <c r="T347" s="147" t="str">
        <f>IF(MAX((AA347,AD347,AG347,AJ347,AM347,AP347))=AA347,"CDU",IF(MAX(AA347,AD347,AG347,AJ347,AM347,AP347)=AD347,"SPD",IF(MAX(AA347,AD347,AG347,AJ347,AM347,AP347)=AG347,"AfD",IF(MAX(AA347,AD347,AG347,AJ347,AM347,AP347)=AJ347,"Linke",IF(MAX(AA347,AD347,AG347,AJ347,AM347,AP347)=AM347,"Grüne","FDP")))))</f>
        <v>CDU</v>
      </c>
      <c r="U347" s="148" t="str">
        <f>IF(LARGE((AA347,AD347,AG347,AJ347,AM347,AP347),2)=AA347,"CDU",IF(LARGE((AA347,AD347,AG347,AJ347,AM347,AP347),2)=AD347,"SPD",IF(LARGE((AA347,AD347,AG347,AJ347,AM347,AP347),2)=AG347,"AfD",IF(LARGE((AA347,AD347,AG347,AJ347,AM347,AP347),2)=AJ347,"Linke",IF(LARGE((AA347,AD347,AG347,AJ347,AM347,AP347),2)=AM347,"Grüne","FDP")))))</f>
        <v>SPD</v>
      </c>
      <c r="V347" s="148" t="str">
        <f>IF(LARGE((AA347,AD347,AG347,AJ347,AM347,AP347),3)=AA347,"CDU",IF(LARGE((AA347,AD347,AG347,AJ347,AM347,AP347),3)=AD347,"SPD",IF(LARGE((AA347,AD347,AG347,AJ347,AM347,AP347),3)=AG347,"AfD",IF(LARGE((AA347,AD347,AG347,AJ347,AM347,AP347),3)=AJ347,"Linke",IF(LARGE((AA347,AD347,AG347,AJ347,AM347,AP347),3)=AM347,"Grüne","FDP")))))</f>
        <v>Grüne</v>
      </c>
      <c r="W347" s="148" t="str">
        <f>IF(LARGE((AA347,AD347,AG347,AJ347,AM347,AP347),4)=AA347,"CDU",IF(LARGE((AA347,AD347,AG347,AJ347,AM347,AP347),4)=AD347,"SPD",IF(LARGE((AA347,AD347,AG347,AJ347,AM347,AP347),4)=AG347,"AfD",IF(LARGE((AA347,AD347,AG347,AJ347,AM347,AP347),4)=AJ347,"Linke",IF(LARGE((AA347,AD347,AG347,AJ347,AM347,AP347),4)=AM347,"Grüne","FDP")))))</f>
        <v>FDP</v>
      </c>
      <c r="X347" s="148">
        <f>(LARGE((AA347,AD347,AG347,AJ347,AM347,AP347),1))-(LARGE((AA347,AD347,AG347,AJ347,AM347,AP347),2))</f>
        <v>8.2063094770842282E-2</v>
      </c>
      <c r="Y347" s="148">
        <f>(LARGE((AA347,AD347,AG347,AJ347,AM347,AP347),1))-(LARGE((AA347,AD347,AG347,AJ347,AM347,AP347),3))</f>
        <v>0.32385131613658735</v>
      </c>
      <c r="Z347" s="234">
        <f>(LARGE((AA347,AD347,AG347,AJ347,AM347,AP347),1))-(LARGE((AA347,AD347,AG347,AJ347,AM347,AP347),4))</f>
        <v>0.33460947000649865</v>
      </c>
      <c r="AA347" s="236">
        <v>0.40413854340258787</v>
      </c>
      <c r="AB347" s="93">
        <v>0.33452737726214515</v>
      </c>
      <c r="AC347" s="95">
        <f>IF(Tabelle1[[#This Row],[CDU ES 2021]]="","",Tabelle1[[#This Row],[CDU ES 2021]]/Tabelle1[[#This Row],[CDU ZS 2021]])</f>
        <v>1.2080880994259953</v>
      </c>
      <c r="AD347" s="97">
        <v>0.32207544863174559</v>
      </c>
      <c r="AE347" s="106">
        <v>0.28708503221989273</v>
      </c>
      <c r="AF347" s="96">
        <f>IF(Tabelle1[[#This Row],[SPD ES 2021]]="","",Tabelle1[[#This Row],[SPD ES 2021]]/Tabelle1[[#This Row],[SPD ZS 2021]])</f>
        <v>1.1218817161636345</v>
      </c>
      <c r="AG347" s="99">
        <v>6.4780558111403513E-2</v>
      </c>
      <c r="AH347" s="107">
        <v>7.4163633323472283E-2</v>
      </c>
      <c r="AI347" s="98">
        <f>IF(Tabelle1[[#This Row],[AfD ES 2021]]="","",Tabelle1[[#This Row],[AfD ES 2021]]/Tabelle1[[#This Row],[AfD ZS 2021]])</f>
        <v>0.87348145187084447</v>
      </c>
      <c r="AJ347" s="100">
        <v>1.7276102356885027E-2</v>
      </c>
      <c r="AK347" s="108">
        <v>2.5653722973233695E-2</v>
      </c>
      <c r="AL347" s="101">
        <f>IF(Tabelle1[[#This Row],[Linke ES 2021]]="","",Tabelle1[[#This Row],[Linke ES 2021]]/Tabelle1[[#This Row],[Linke ZS 2021]])</f>
        <v>0.67343450987251952</v>
      </c>
      <c r="AM347" s="103">
        <v>8.0287227266000502E-2</v>
      </c>
      <c r="AN347" s="109">
        <v>9.950866271367384E-2</v>
      </c>
      <c r="AO347" s="102">
        <f>IF(Tabelle1[[#This Row],[Grüne ES 2021]]="","",Tabelle1[[#This Row],[Grüne ES 2021]]/Tabelle1[[#This Row],[Grüne ZS 2021]])</f>
        <v>0.80683656152649663</v>
      </c>
      <c r="AP347" s="104">
        <v>6.9529073396089228E-2</v>
      </c>
      <c r="AQ347" s="105">
        <v>0.12033904845203031</v>
      </c>
      <c r="AR347" s="215">
        <f>IF(Tabelle1[[#This Row],[FDP ES 2021]]="","",Tabelle1[[#This Row],[FDP ES 2021]]/Tabelle1[[#This Row],[FDP ZS 2021]])</f>
        <v>0.57777649308740375</v>
      </c>
      <c r="AS347" s="216">
        <v>132.5</v>
      </c>
      <c r="AT347" s="191">
        <v>36719</v>
      </c>
      <c r="AU347" s="191">
        <v>24345</v>
      </c>
      <c r="AV347" s="191">
        <v>4.8</v>
      </c>
      <c r="AW347" s="191">
        <v>641.79999999999995</v>
      </c>
      <c r="AX347" s="191">
        <v>7.4</v>
      </c>
      <c r="AY347" s="192">
        <v>11.8</v>
      </c>
      <c r="AZ347" s="114" t="s">
        <v>1739</v>
      </c>
      <c r="BA347" s="6"/>
      <c r="BB347" s="6"/>
      <c r="BC347" s="6"/>
      <c r="BD347" s="6"/>
      <c r="BE347" s="6"/>
      <c r="BF347" s="6"/>
      <c r="BG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</row>
    <row r="348" spans="1:84">
      <c r="A348" s="90">
        <f>SUBTOTAL(103,$B$2:$B348)</f>
        <v>347</v>
      </c>
      <c r="B348" s="44" t="s">
        <v>697</v>
      </c>
      <c r="C348" s="201" t="s">
        <v>804</v>
      </c>
      <c r="D348" s="199" t="s">
        <v>9</v>
      </c>
      <c r="E348" s="194" t="s">
        <v>363</v>
      </c>
      <c r="F348" s="198" t="s">
        <v>163</v>
      </c>
      <c r="G348" s="219" t="str">
        <f>""</f>
        <v/>
      </c>
      <c r="H348" s="13" t="s">
        <v>2177</v>
      </c>
      <c r="I348" s="8"/>
      <c r="J348" s="8" t="s">
        <v>924</v>
      </c>
      <c r="K348" s="8"/>
      <c r="L348" s="8" t="s">
        <v>922</v>
      </c>
      <c r="M348" s="53"/>
      <c r="N348" s="76" t="s">
        <v>631</v>
      </c>
      <c r="O348" s="9"/>
      <c r="P348" s="54"/>
      <c r="Q348" s="121" t="str">
        <f>""</f>
        <v/>
      </c>
      <c r="R348" s="55"/>
      <c r="S348" s="57"/>
      <c r="T348" s="147" t="str">
        <f>IF(MAX((AA348,AD348,AG348,AJ348,AM348,AP348))=AA348,"CDU",IF(MAX(AA348,AD348,AG348,AJ348,AM348,AP348)=AD348,"SPD",IF(MAX(AA348,AD348,AG348,AJ348,AM348,AP348)=AG348,"AfD",IF(MAX(AA348,AD348,AG348,AJ348,AM348,AP348)=AJ348,"Linke",IF(MAX(AA348,AD348,AG348,AJ348,AM348,AP348)=AM348,"Grüne","FDP")))))</f>
        <v>CDU</v>
      </c>
      <c r="U348" s="148" t="str">
        <f>IF(LARGE((AA348,AD348,AG348,AJ348,AM348,AP348),2)=AA348,"CDU",IF(LARGE((AA348,AD348,AG348,AJ348,AM348,AP348),2)=AD348,"SPD",IF(LARGE((AA348,AD348,AG348,AJ348,AM348,AP348),2)=AG348,"AfD",IF(LARGE((AA348,AD348,AG348,AJ348,AM348,AP348),2)=AJ348,"Linke",IF(LARGE((AA348,AD348,AG348,AJ348,AM348,AP348),2)=AM348,"Grüne","FDP")))))</f>
        <v>SPD</v>
      </c>
      <c r="V348" s="148" t="str">
        <f>IF(LARGE((AA348,AD348,AG348,AJ348,AM348,AP348),3)=AA348,"CDU",IF(LARGE((AA348,AD348,AG348,AJ348,AM348,AP348),3)=AD348,"SPD",IF(LARGE((AA348,AD348,AG348,AJ348,AM348,AP348),3)=AG348,"AfD",IF(LARGE((AA348,AD348,AG348,AJ348,AM348,AP348),3)=AJ348,"Linke",IF(LARGE((AA348,AD348,AG348,AJ348,AM348,AP348),3)=AM348,"Grüne","FDP")))))</f>
        <v>Grüne</v>
      </c>
      <c r="W348" s="148" t="str">
        <f>IF(LARGE((AA348,AD348,AG348,AJ348,AM348,AP348),4)=AA348,"CDU",IF(LARGE((AA348,AD348,AG348,AJ348,AM348,AP348),4)=AD348,"SPD",IF(LARGE((AA348,AD348,AG348,AJ348,AM348,AP348),4)=AG348,"AfD",IF(LARGE((AA348,AD348,AG348,AJ348,AM348,AP348),4)=AJ348,"Linke",IF(LARGE((AA348,AD348,AG348,AJ348,AM348,AP348),4)=AM348,"Grüne","FDP")))))</f>
        <v>FDP</v>
      </c>
      <c r="X348" s="148">
        <f>(LARGE((AA348,AD348,AG348,AJ348,AM348,AP348),1))-(LARGE((AA348,AD348,AG348,AJ348,AM348,AP348),2))</f>
        <v>8.2063094770842282E-2</v>
      </c>
      <c r="Y348" s="148">
        <f>(LARGE((AA348,AD348,AG348,AJ348,AM348,AP348),1))-(LARGE((AA348,AD348,AG348,AJ348,AM348,AP348),3))</f>
        <v>0.32385131613658735</v>
      </c>
      <c r="Z348" s="234">
        <f>(LARGE((AA348,AD348,AG348,AJ348,AM348,AP348),1))-(LARGE((AA348,AD348,AG348,AJ348,AM348,AP348),4))</f>
        <v>0.33460947000649865</v>
      </c>
      <c r="AA348" s="236">
        <v>0.40413854340258787</v>
      </c>
      <c r="AB348" s="93">
        <v>0.33452737726214515</v>
      </c>
      <c r="AC348" s="95">
        <f>IF(Tabelle1[[#This Row],[CDU ES 2021]]="","",Tabelle1[[#This Row],[CDU ES 2021]]/Tabelle1[[#This Row],[CDU ZS 2021]])</f>
        <v>1.2080880994259953</v>
      </c>
      <c r="AD348" s="97">
        <v>0.32207544863174559</v>
      </c>
      <c r="AE348" s="106">
        <v>0.28708503221989273</v>
      </c>
      <c r="AF348" s="96">
        <f>IF(Tabelle1[[#This Row],[SPD ES 2021]]="","",Tabelle1[[#This Row],[SPD ES 2021]]/Tabelle1[[#This Row],[SPD ZS 2021]])</f>
        <v>1.1218817161636345</v>
      </c>
      <c r="AG348" s="99">
        <v>6.4780558111403513E-2</v>
      </c>
      <c r="AH348" s="107">
        <v>7.4163633323472283E-2</v>
      </c>
      <c r="AI348" s="98">
        <f>IF(Tabelle1[[#This Row],[AfD ES 2021]]="","",Tabelle1[[#This Row],[AfD ES 2021]]/Tabelle1[[#This Row],[AfD ZS 2021]])</f>
        <v>0.87348145187084447</v>
      </c>
      <c r="AJ348" s="100">
        <v>1.7276102356885027E-2</v>
      </c>
      <c r="AK348" s="108">
        <v>2.5653722973233695E-2</v>
      </c>
      <c r="AL348" s="101">
        <f>IF(Tabelle1[[#This Row],[Linke ES 2021]]="","",Tabelle1[[#This Row],[Linke ES 2021]]/Tabelle1[[#This Row],[Linke ZS 2021]])</f>
        <v>0.67343450987251952</v>
      </c>
      <c r="AM348" s="103">
        <v>8.0287227266000502E-2</v>
      </c>
      <c r="AN348" s="109">
        <v>9.950866271367384E-2</v>
      </c>
      <c r="AO348" s="102">
        <f>IF(Tabelle1[[#This Row],[Grüne ES 2021]]="","",Tabelle1[[#This Row],[Grüne ES 2021]]/Tabelle1[[#This Row],[Grüne ZS 2021]])</f>
        <v>0.80683656152649663</v>
      </c>
      <c r="AP348" s="104">
        <v>6.9529073396089228E-2</v>
      </c>
      <c r="AQ348" s="105">
        <v>0.12033904845203031</v>
      </c>
      <c r="AR348" s="215">
        <f>IF(Tabelle1[[#This Row],[FDP ES 2021]]="","",Tabelle1[[#This Row],[FDP ES 2021]]/Tabelle1[[#This Row],[FDP ZS 2021]])</f>
        <v>0.57777649308740375</v>
      </c>
      <c r="AS348" s="216">
        <v>132.5</v>
      </c>
      <c r="AT348" s="191">
        <v>36719</v>
      </c>
      <c r="AU348" s="191">
        <v>24345</v>
      </c>
      <c r="AV348" s="191">
        <v>4.8</v>
      </c>
      <c r="AW348" s="191">
        <v>641.79999999999995</v>
      </c>
      <c r="AX348" s="191">
        <v>7.4</v>
      </c>
      <c r="AY348" s="192">
        <v>11.8</v>
      </c>
      <c r="AZ348" s="114" t="s">
        <v>1940</v>
      </c>
      <c r="BA348" s="6"/>
      <c r="BB348" s="6"/>
      <c r="BC348" s="6"/>
      <c r="BD348" s="6"/>
      <c r="BE348" s="6"/>
      <c r="BF348" s="6"/>
      <c r="BG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</row>
    <row r="349" spans="1:84">
      <c r="A349" s="90">
        <f>SUBTOTAL(103,$B$2:$B349)</f>
        <v>348</v>
      </c>
      <c r="B349" s="48" t="s">
        <v>669</v>
      </c>
      <c r="C349" s="206" t="s">
        <v>2142</v>
      </c>
      <c r="D349" s="199" t="s">
        <v>9</v>
      </c>
      <c r="E349" s="195" t="s">
        <v>363</v>
      </c>
      <c r="F349" s="198" t="s">
        <v>163</v>
      </c>
      <c r="G349" s="223" t="s">
        <v>2184</v>
      </c>
      <c r="H349" s="8"/>
      <c r="I349" s="8"/>
      <c r="J349" s="8" t="s">
        <v>927</v>
      </c>
      <c r="K349" s="11"/>
      <c r="L349" s="11" t="s">
        <v>922</v>
      </c>
      <c r="M349" s="53"/>
      <c r="N349" s="53"/>
      <c r="O349" s="9"/>
      <c r="P349" s="54"/>
      <c r="Q349" s="121" t="str">
        <f>""</f>
        <v/>
      </c>
      <c r="R349" s="55"/>
      <c r="S349" s="57"/>
      <c r="T349" s="147" t="str">
        <f>IF(MAX((AA349,AD349,AG349,AJ349,AM349,AP349))=AA349,"CDU",IF(MAX(AA349,AD349,AG349,AJ349,AM349,AP349)=AD349,"SPD",IF(MAX(AA349,AD349,AG349,AJ349,AM349,AP349)=AG349,"AfD",IF(MAX(AA349,AD349,AG349,AJ349,AM349,AP349)=AJ349,"Linke",IF(MAX(AA349,AD349,AG349,AJ349,AM349,AP349)=AM349,"Grüne","FDP")))))</f>
        <v>CDU</v>
      </c>
      <c r="U349" s="148" t="str">
        <f>IF(LARGE((AA349,AD349,AG349,AJ349,AM349,AP349),2)=AA349,"CDU",IF(LARGE((AA349,AD349,AG349,AJ349,AM349,AP349),2)=AD349,"SPD",IF(LARGE((AA349,AD349,AG349,AJ349,AM349,AP349),2)=AG349,"AfD",IF(LARGE((AA349,AD349,AG349,AJ349,AM349,AP349),2)=AJ349,"Linke",IF(LARGE((AA349,AD349,AG349,AJ349,AM349,AP349),2)=AM349,"Grüne","FDP")))))</f>
        <v>SPD</v>
      </c>
      <c r="V349" s="148" t="str">
        <f>IF(LARGE((AA349,AD349,AG349,AJ349,AM349,AP349),3)=AA349,"CDU",IF(LARGE((AA349,AD349,AG349,AJ349,AM349,AP349),3)=AD349,"SPD",IF(LARGE((AA349,AD349,AG349,AJ349,AM349,AP349),3)=AG349,"AfD",IF(LARGE((AA349,AD349,AG349,AJ349,AM349,AP349),3)=AJ349,"Linke",IF(LARGE((AA349,AD349,AG349,AJ349,AM349,AP349),3)=AM349,"Grüne","FDP")))))</f>
        <v>Grüne</v>
      </c>
      <c r="W349" s="148" t="str">
        <f>IF(LARGE((AA349,AD349,AG349,AJ349,AM349,AP349),4)=AA349,"CDU",IF(LARGE((AA349,AD349,AG349,AJ349,AM349,AP349),4)=AD349,"SPD",IF(LARGE((AA349,AD349,AG349,AJ349,AM349,AP349),4)=AG349,"AfD",IF(LARGE((AA349,AD349,AG349,AJ349,AM349,AP349),4)=AJ349,"Linke",IF(LARGE((AA349,AD349,AG349,AJ349,AM349,AP349),4)=AM349,"Grüne","FDP")))))</f>
        <v>FDP</v>
      </c>
      <c r="X349" s="148">
        <f>(LARGE((AA349,AD349,AG349,AJ349,AM349,AP349),1))-(LARGE((AA349,AD349,AG349,AJ349,AM349,AP349),2))</f>
        <v>8.2063094770842004E-2</v>
      </c>
      <c r="Y349" s="148">
        <f>(LARGE((AA349,AD349,AG349,AJ349,AM349,AP349),1))-(LARGE((AA349,AD349,AG349,AJ349,AM349,AP349),3))</f>
        <v>0.32385131613658746</v>
      </c>
      <c r="Z349" s="234">
        <f>(LARGE((AA349,AD349,AG349,AJ349,AM349,AP349),1))-(LARGE((AA349,AD349,AG349,AJ349,AM349,AP349),4))</f>
        <v>0.33460947000649877</v>
      </c>
      <c r="AA349" s="236">
        <v>0.40413854340258798</v>
      </c>
      <c r="AB349" s="93">
        <v>0.33452737726214499</v>
      </c>
      <c r="AC349" s="95">
        <f>IF(Tabelle1[[#This Row],[CDU ES 2021]]="","",Tabelle1[[#This Row],[CDU ES 2021]]/Tabelle1[[#This Row],[CDU ZS 2021]])</f>
        <v>1.2080880994259964</v>
      </c>
      <c r="AD349" s="97">
        <v>0.32207544863174598</v>
      </c>
      <c r="AE349" s="106">
        <v>0.28708503221989301</v>
      </c>
      <c r="AF349" s="96">
        <f>IF(Tabelle1[[#This Row],[SPD ES 2021]]="","",Tabelle1[[#This Row],[SPD ES 2021]]/Tabelle1[[#This Row],[SPD ZS 2021]])</f>
        <v>1.1218817161636347</v>
      </c>
      <c r="AG349" s="99">
        <v>6.47805581114035E-2</v>
      </c>
      <c r="AH349" s="107">
        <v>7.4163633323472297E-2</v>
      </c>
      <c r="AI349" s="98">
        <f>IF(Tabelle1[[#This Row],[AfD ES 2021]]="","",Tabelle1[[#This Row],[AfD ES 2021]]/Tabelle1[[#This Row],[AfD ZS 2021]])</f>
        <v>0.87348145187084414</v>
      </c>
      <c r="AJ349" s="100">
        <v>1.7276102356884999E-2</v>
      </c>
      <c r="AK349" s="108">
        <v>2.5653722973233699E-2</v>
      </c>
      <c r="AL349" s="101">
        <f>IF(Tabelle1[[#This Row],[Linke ES 2021]]="","",Tabelle1[[#This Row],[Linke ES 2021]]/Tabelle1[[#This Row],[Linke ZS 2021]])</f>
        <v>0.67343450987251829</v>
      </c>
      <c r="AM349" s="103">
        <v>8.0287227266000502E-2</v>
      </c>
      <c r="AN349" s="109">
        <v>9.9508662713673798E-2</v>
      </c>
      <c r="AO349" s="102">
        <f>IF(Tabelle1[[#This Row],[Grüne ES 2021]]="","",Tabelle1[[#This Row],[Grüne ES 2021]]/Tabelle1[[#This Row],[Grüne ZS 2021]])</f>
        <v>0.80683656152649696</v>
      </c>
      <c r="AP349" s="104">
        <v>6.95290733960892E-2</v>
      </c>
      <c r="AQ349" s="105">
        <v>0.12033904845203</v>
      </c>
      <c r="AR349" s="215">
        <f>IF(Tabelle1[[#This Row],[FDP ES 2021]]="","",Tabelle1[[#This Row],[FDP ES 2021]]/Tabelle1[[#This Row],[FDP ZS 2021]])</f>
        <v>0.57777649308740497</v>
      </c>
      <c r="AS349" s="216">
        <v>132.5</v>
      </c>
      <c r="AT349" s="191">
        <v>36719</v>
      </c>
      <c r="AU349" s="191">
        <v>24345</v>
      </c>
      <c r="AV349" s="191">
        <v>4.8</v>
      </c>
      <c r="AW349" s="191">
        <v>641.79999999999995</v>
      </c>
      <c r="AX349" s="191">
        <v>7.4</v>
      </c>
      <c r="AY349" s="192">
        <v>11.8</v>
      </c>
      <c r="AZ349" s="114" t="s">
        <v>2141</v>
      </c>
      <c r="BA349" s="6"/>
      <c r="BB349" s="6"/>
      <c r="BC349" s="6"/>
      <c r="BD349" s="6"/>
      <c r="BE349" s="6"/>
      <c r="BF349" s="6"/>
      <c r="BG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</row>
    <row r="350" spans="1:84">
      <c r="A350" s="90">
        <f>SUBTOTAL(103,$B$2:$B350)</f>
        <v>349</v>
      </c>
      <c r="B350" s="44" t="s">
        <v>697</v>
      </c>
      <c r="C350" s="201" t="s">
        <v>805</v>
      </c>
      <c r="D350" s="200" t="s">
        <v>9</v>
      </c>
      <c r="E350" s="193" t="s">
        <v>364</v>
      </c>
      <c r="F350" s="222" t="s">
        <v>164</v>
      </c>
      <c r="G350" s="219" t="str">
        <f>""</f>
        <v/>
      </c>
      <c r="H350" s="10"/>
      <c r="I350" s="10"/>
      <c r="J350" s="8" t="s">
        <v>924</v>
      </c>
      <c r="K350" s="10"/>
      <c r="L350" s="10" t="s">
        <v>922</v>
      </c>
      <c r="M350" s="67"/>
      <c r="N350" s="67"/>
      <c r="O350" s="59"/>
      <c r="P350" s="83"/>
      <c r="Q350" s="121" t="str">
        <f>""</f>
        <v/>
      </c>
      <c r="R350" s="60"/>
      <c r="S350" s="61"/>
      <c r="T350" s="147" t="str">
        <f>IF(MAX((AA350,AD350,AG350,AJ350,AM350,AP350))=AA350,"CDU",IF(MAX(AA350,AD350,AG350,AJ350,AM350,AP350)=AD350,"SPD",IF(MAX(AA350,AD350,AG350,AJ350,AM350,AP350)=AG350,"AfD",IF(MAX(AA350,AD350,AG350,AJ350,AM350,AP350)=AJ350,"Linke",IF(MAX(AA350,AD350,AG350,AJ350,AM350,AP350)=AM350,"Grüne","FDP")))))</f>
        <v>CDU</v>
      </c>
      <c r="U350" s="148" t="str">
        <f>IF(LARGE((AA350,AD350,AG350,AJ350,AM350,AP350),2)=AA350,"CDU",IF(LARGE((AA350,AD350,AG350,AJ350,AM350,AP350),2)=AD350,"SPD",IF(LARGE((AA350,AD350,AG350,AJ350,AM350,AP350),2)=AG350,"AfD",IF(LARGE((AA350,AD350,AG350,AJ350,AM350,AP350),2)=AJ350,"Linke",IF(LARGE((AA350,AD350,AG350,AJ350,AM350,AP350),2)=AM350,"Grüne","FDP")))))</f>
        <v>SPD</v>
      </c>
      <c r="V350" s="148" t="str">
        <f>IF(LARGE((AA350,AD350,AG350,AJ350,AM350,AP350),3)=AA350,"CDU",IF(LARGE((AA350,AD350,AG350,AJ350,AM350,AP350),3)=AD350,"SPD",IF(LARGE((AA350,AD350,AG350,AJ350,AM350,AP350),3)=AG350,"AfD",IF(LARGE((AA350,AD350,AG350,AJ350,AM350,AP350),3)=AJ350,"Linke",IF(LARGE((AA350,AD350,AG350,AJ350,AM350,AP350),3)=AM350,"Grüne","FDP")))))</f>
        <v>Grüne</v>
      </c>
      <c r="W350" s="148" t="str">
        <f>IF(LARGE((AA350,AD350,AG350,AJ350,AM350,AP350),4)=AA350,"CDU",IF(LARGE((AA350,AD350,AG350,AJ350,AM350,AP350),4)=AD350,"SPD",IF(LARGE((AA350,AD350,AG350,AJ350,AM350,AP350),4)=AG350,"AfD",IF(LARGE((AA350,AD350,AG350,AJ350,AM350,AP350),4)=AJ350,"Linke",IF(LARGE((AA350,AD350,AG350,AJ350,AM350,AP350),4)=AM350,"Grüne","FDP")))))</f>
        <v>AfD</v>
      </c>
      <c r="X350" s="148">
        <f>(LARGE((AA350,AD350,AG350,AJ350,AM350,AP350),1))-(LARGE((AA350,AD350,AG350,AJ350,AM350,AP350),2))</f>
        <v>3.1991095967070005E-2</v>
      </c>
      <c r="Y350" s="148">
        <f>(LARGE((AA350,AD350,AG350,AJ350,AM350,AP350),1))-(LARGE((AA350,AD350,AG350,AJ350,AM350,AP350),3))</f>
        <v>0.23266138559685623</v>
      </c>
      <c r="Z350" s="234">
        <f>(LARGE((AA350,AD350,AG350,AJ350,AM350,AP350),1))-(LARGE((AA350,AD350,AG350,AJ350,AM350,AP350),4))</f>
        <v>0.24634076579657521</v>
      </c>
      <c r="AA350" s="236">
        <v>0.33602775670600527</v>
      </c>
      <c r="AB350" s="93">
        <v>0.26187281829587944</v>
      </c>
      <c r="AC350" s="95">
        <f>IF(Tabelle1[[#This Row],[CDU ES 2021]]="","",Tabelle1[[#This Row],[CDU ES 2021]]/Tabelle1[[#This Row],[CDU ZS 2021]])</f>
        <v>1.2831715750137198</v>
      </c>
      <c r="AD350" s="97">
        <v>0.30403666073893526</v>
      </c>
      <c r="AE350" s="106">
        <v>0.31259394526640083</v>
      </c>
      <c r="AF350" s="96">
        <f>IF(Tabelle1[[#This Row],[SPD ES 2021]]="","",Tabelle1[[#This Row],[SPD ES 2021]]/Tabelle1[[#This Row],[SPD ZS 2021]])</f>
        <v>0.97262491914175486</v>
      </c>
      <c r="AG350" s="99">
        <v>8.9686990909430067E-2</v>
      </c>
      <c r="AH350" s="107">
        <v>9.1361383371222002E-2</v>
      </c>
      <c r="AI350" s="98">
        <f>IF(Tabelle1[[#This Row],[AfD ES 2021]]="","",Tabelle1[[#This Row],[AfD ES 2021]]/Tabelle1[[#This Row],[AfD ZS 2021]])</f>
        <v>0.98167286439842427</v>
      </c>
      <c r="AJ350" s="100">
        <v>3.0467710444828572E-2</v>
      </c>
      <c r="AK350" s="108">
        <v>3.5565659200735414E-2</v>
      </c>
      <c r="AL350" s="101">
        <f>IF(Tabelle1[[#This Row],[Linke ES 2021]]="","",Tabelle1[[#This Row],[Linke ES 2021]]/Tabelle1[[#This Row],[Linke ZS 2021]])</f>
        <v>0.85666092319184606</v>
      </c>
      <c r="AM350" s="103">
        <v>0.10336637110914902</v>
      </c>
      <c r="AN350" s="109">
        <v>0.11082125243791849</v>
      </c>
      <c r="AO350" s="102">
        <f>IF(Tabelle1[[#This Row],[Grüne ES 2021]]="","",Tabelle1[[#This Row],[Grüne ES 2021]]/Tabelle1[[#This Row],[Grüne ZS 2021]])</f>
        <v>0.93273058041871837</v>
      </c>
      <c r="AP350" s="104">
        <v>8.4476390633355297E-2</v>
      </c>
      <c r="AQ350" s="105">
        <v>0.11551075168635636</v>
      </c>
      <c r="AR350" s="215">
        <f>IF(Tabelle1[[#This Row],[FDP ES 2021]]="","",Tabelle1[[#This Row],[FDP ES 2021]]/Tabelle1[[#This Row],[FDP ZS 2021]])</f>
        <v>0.73132924338274641</v>
      </c>
      <c r="AS350" s="216">
        <v>244.5</v>
      </c>
      <c r="AT350" s="191">
        <v>40775</v>
      </c>
      <c r="AU350" s="191">
        <v>23302</v>
      </c>
      <c r="AV350" s="191">
        <v>6</v>
      </c>
      <c r="AW350" s="191">
        <v>635.6</v>
      </c>
      <c r="AX350" s="191">
        <v>8.5</v>
      </c>
      <c r="AY350" s="192">
        <v>11.3</v>
      </c>
      <c r="AZ350" s="114" t="s">
        <v>1878</v>
      </c>
      <c r="BA350" s="6"/>
      <c r="BB350" s="6"/>
      <c r="BC350" s="6"/>
      <c r="BD350" s="6"/>
      <c r="BE350" s="6"/>
      <c r="BF350" s="6"/>
      <c r="BG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</row>
    <row r="351" spans="1:84">
      <c r="A351" s="90">
        <f>SUBTOTAL(103,$B$2:$B351)</f>
        <v>350</v>
      </c>
      <c r="B351" s="45" t="s">
        <v>932</v>
      </c>
      <c r="C351" s="203" t="s">
        <v>1125</v>
      </c>
      <c r="D351" s="199" t="s">
        <v>9</v>
      </c>
      <c r="E351" s="195" t="s">
        <v>364</v>
      </c>
      <c r="F351" s="222" t="s">
        <v>164</v>
      </c>
      <c r="G351" s="219" t="str">
        <f>""</f>
        <v/>
      </c>
      <c r="H351" s="8"/>
      <c r="I351" s="8"/>
      <c r="J351" s="8" t="s">
        <v>927</v>
      </c>
      <c r="K351" s="11"/>
      <c r="L351" s="11" t="s">
        <v>921</v>
      </c>
      <c r="M351" s="53"/>
      <c r="N351" s="53"/>
      <c r="O351" s="9"/>
      <c r="P351" s="54"/>
      <c r="Q351" s="121" t="str">
        <f>""</f>
        <v/>
      </c>
      <c r="R351" s="55"/>
      <c r="S351" s="57"/>
      <c r="T351" s="147" t="str">
        <f>IF(MAX((AA351,AD351,AG351,AJ351,AM351,AP351))=AA351,"CDU",IF(MAX(AA351,AD351,AG351,AJ351,AM351,AP351)=AD351,"SPD",IF(MAX(AA351,AD351,AG351,AJ351,AM351,AP351)=AG351,"AfD",IF(MAX(AA351,AD351,AG351,AJ351,AM351,AP351)=AJ351,"Linke",IF(MAX(AA351,AD351,AG351,AJ351,AM351,AP351)=AM351,"Grüne","FDP")))))</f>
        <v>CDU</v>
      </c>
      <c r="U351" s="148" t="str">
        <f>IF(LARGE((AA351,AD351,AG351,AJ351,AM351,AP351),2)=AA351,"CDU",IF(LARGE((AA351,AD351,AG351,AJ351,AM351,AP351),2)=AD351,"SPD",IF(LARGE((AA351,AD351,AG351,AJ351,AM351,AP351),2)=AG351,"AfD",IF(LARGE((AA351,AD351,AG351,AJ351,AM351,AP351),2)=AJ351,"Linke",IF(LARGE((AA351,AD351,AG351,AJ351,AM351,AP351),2)=AM351,"Grüne","FDP")))))</f>
        <v>SPD</v>
      </c>
      <c r="V351" s="148" t="str">
        <f>IF(LARGE((AA351,AD351,AG351,AJ351,AM351,AP351),3)=AA351,"CDU",IF(LARGE((AA351,AD351,AG351,AJ351,AM351,AP351),3)=AD351,"SPD",IF(LARGE((AA351,AD351,AG351,AJ351,AM351,AP351),3)=AG351,"AfD",IF(LARGE((AA351,AD351,AG351,AJ351,AM351,AP351),3)=AJ351,"Linke",IF(LARGE((AA351,AD351,AG351,AJ351,AM351,AP351),3)=AM351,"Grüne","FDP")))))</f>
        <v>Grüne</v>
      </c>
      <c r="W351" s="148" t="str">
        <f>IF(LARGE((AA351,AD351,AG351,AJ351,AM351,AP351),4)=AA351,"CDU",IF(LARGE((AA351,AD351,AG351,AJ351,AM351,AP351),4)=AD351,"SPD",IF(LARGE((AA351,AD351,AG351,AJ351,AM351,AP351),4)=AG351,"AfD",IF(LARGE((AA351,AD351,AG351,AJ351,AM351,AP351),4)=AJ351,"Linke",IF(LARGE((AA351,AD351,AG351,AJ351,AM351,AP351),4)=AM351,"Grüne","FDP")))))</f>
        <v>AfD</v>
      </c>
      <c r="X351" s="148">
        <f>(LARGE((AA351,AD351,AG351,AJ351,AM351,AP351),1))-(LARGE((AA351,AD351,AG351,AJ351,AM351,AP351),2))</f>
        <v>3.1991095967070005E-2</v>
      </c>
      <c r="Y351" s="148">
        <f>(LARGE((AA351,AD351,AG351,AJ351,AM351,AP351),1))-(LARGE((AA351,AD351,AG351,AJ351,AM351,AP351),3))</f>
        <v>0.23266138559685623</v>
      </c>
      <c r="Z351" s="234">
        <f>(LARGE((AA351,AD351,AG351,AJ351,AM351,AP351),1))-(LARGE((AA351,AD351,AG351,AJ351,AM351,AP351),4))</f>
        <v>0.24634076579657521</v>
      </c>
      <c r="AA351" s="236">
        <v>0.33602775670600527</v>
      </c>
      <c r="AB351" s="93">
        <v>0.26187281829587944</v>
      </c>
      <c r="AC351" s="95">
        <f>IF(Tabelle1[[#This Row],[CDU ES 2021]]="","",Tabelle1[[#This Row],[CDU ES 2021]]/Tabelle1[[#This Row],[CDU ZS 2021]])</f>
        <v>1.2831715750137198</v>
      </c>
      <c r="AD351" s="97">
        <v>0.30403666073893526</v>
      </c>
      <c r="AE351" s="106">
        <v>0.31259394526640083</v>
      </c>
      <c r="AF351" s="96">
        <f>IF(Tabelle1[[#This Row],[SPD ES 2021]]="","",Tabelle1[[#This Row],[SPD ES 2021]]/Tabelle1[[#This Row],[SPD ZS 2021]])</f>
        <v>0.97262491914175486</v>
      </c>
      <c r="AG351" s="99">
        <v>8.9686990909430067E-2</v>
      </c>
      <c r="AH351" s="107">
        <v>9.1361383371222002E-2</v>
      </c>
      <c r="AI351" s="98">
        <f>IF(Tabelle1[[#This Row],[AfD ES 2021]]="","",Tabelle1[[#This Row],[AfD ES 2021]]/Tabelle1[[#This Row],[AfD ZS 2021]])</f>
        <v>0.98167286439842427</v>
      </c>
      <c r="AJ351" s="100">
        <v>3.0467710444828572E-2</v>
      </c>
      <c r="AK351" s="108">
        <v>3.5565659200735414E-2</v>
      </c>
      <c r="AL351" s="101">
        <f>IF(Tabelle1[[#This Row],[Linke ES 2021]]="","",Tabelle1[[#This Row],[Linke ES 2021]]/Tabelle1[[#This Row],[Linke ZS 2021]])</f>
        <v>0.85666092319184606</v>
      </c>
      <c r="AM351" s="103">
        <v>0.10336637110914902</v>
      </c>
      <c r="AN351" s="109">
        <v>0.11082125243791849</v>
      </c>
      <c r="AO351" s="102">
        <f>IF(Tabelle1[[#This Row],[Grüne ES 2021]]="","",Tabelle1[[#This Row],[Grüne ES 2021]]/Tabelle1[[#This Row],[Grüne ZS 2021]])</f>
        <v>0.93273058041871837</v>
      </c>
      <c r="AP351" s="104">
        <v>8.4476390633355297E-2</v>
      </c>
      <c r="AQ351" s="105">
        <v>0.11551075168635636</v>
      </c>
      <c r="AR351" s="215">
        <f>IF(Tabelle1[[#This Row],[FDP ES 2021]]="","",Tabelle1[[#This Row],[FDP ES 2021]]/Tabelle1[[#This Row],[FDP ZS 2021]])</f>
        <v>0.73132924338274641</v>
      </c>
      <c r="AS351" s="216">
        <v>244.5</v>
      </c>
      <c r="AT351" s="191">
        <v>40775</v>
      </c>
      <c r="AU351" s="191">
        <v>23302</v>
      </c>
      <c r="AV351" s="191">
        <v>6</v>
      </c>
      <c r="AW351" s="191">
        <v>635.6</v>
      </c>
      <c r="AX351" s="191">
        <v>8.5</v>
      </c>
      <c r="AY351" s="192">
        <v>11.3</v>
      </c>
      <c r="AZ351" s="115" t="s">
        <v>1571</v>
      </c>
      <c r="BA351" s="6"/>
      <c r="BB351" s="6"/>
      <c r="BC351" s="6"/>
      <c r="BD351" s="6"/>
      <c r="BE351" s="6"/>
      <c r="BF351" s="6"/>
      <c r="BG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</row>
    <row r="352" spans="1:84">
      <c r="A352" s="90">
        <f>SUBTOTAL(103,$B$2:$B352)</f>
        <v>351</v>
      </c>
      <c r="B352" s="48" t="s">
        <v>669</v>
      </c>
      <c r="C352" s="206" t="s">
        <v>1126</v>
      </c>
      <c r="D352" s="199" t="s">
        <v>9</v>
      </c>
      <c r="E352" s="195" t="s">
        <v>364</v>
      </c>
      <c r="F352" s="222" t="s">
        <v>164</v>
      </c>
      <c r="G352" s="219" t="str">
        <f>""</f>
        <v/>
      </c>
      <c r="H352" s="14" t="s">
        <v>2179</v>
      </c>
      <c r="I352" s="8"/>
      <c r="J352" s="8" t="s">
        <v>927</v>
      </c>
      <c r="K352" s="11"/>
      <c r="L352" s="11" t="s">
        <v>921</v>
      </c>
      <c r="M352" s="53"/>
      <c r="N352" s="53"/>
      <c r="O352" s="9"/>
      <c r="P352" s="54"/>
      <c r="Q352" s="121" t="str">
        <f>""</f>
        <v/>
      </c>
      <c r="R352" s="55"/>
      <c r="S352" s="57"/>
      <c r="T352" s="147" t="str">
        <f>IF(MAX((AA352,AD352,AG352,AJ352,AM352,AP352))=AA352,"CDU",IF(MAX(AA352,AD352,AG352,AJ352,AM352,AP352)=AD352,"SPD",IF(MAX(AA352,AD352,AG352,AJ352,AM352,AP352)=AG352,"AfD",IF(MAX(AA352,AD352,AG352,AJ352,AM352,AP352)=AJ352,"Linke",IF(MAX(AA352,AD352,AG352,AJ352,AM352,AP352)=AM352,"Grüne","FDP")))))</f>
        <v>CDU</v>
      </c>
      <c r="U352" s="148" t="str">
        <f>IF(LARGE((AA352,AD352,AG352,AJ352,AM352,AP352),2)=AA352,"CDU",IF(LARGE((AA352,AD352,AG352,AJ352,AM352,AP352),2)=AD352,"SPD",IF(LARGE((AA352,AD352,AG352,AJ352,AM352,AP352),2)=AG352,"AfD",IF(LARGE((AA352,AD352,AG352,AJ352,AM352,AP352),2)=AJ352,"Linke",IF(LARGE((AA352,AD352,AG352,AJ352,AM352,AP352),2)=AM352,"Grüne","FDP")))))</f>
        <v>SPD</v>
      </c>
      <c r="V352" s="148" t="str">
        <f>IF(LARGE((AA352,AD352,AG352,AJ352,AM352,AP352),3)=AA352,"CDU",IF(LARGE((AA352,AD352,AG352,AJ352,AM352,AP352),3)=AD352,"SPD",IF(LARGE((AA352,AD352,AG352,AJ352,AM352,AP352),3)=AG352,"AfD",IF(LARGE((AA352,AD352,AG352,AJ352,AM352,AP352),3)=AJ352,"Linke",IF(LARGE((AA352,AD352,AG352,AJ352,AM352,AP352),3)=AM352,"Grüne","FDP")))))</f>
        <v>Grüne</v>
      </c>
      <c r="W352" s="148" t="str">
        <f>IF(LARGE((AA352,AD352,AG352,AJ352,AM352,AP352),4)=AA352,"CDU",IF(LARGE((AA352,AD352,AG352,AJ352,AM352,AP352),4)=AD352,"SPD",IF(LARGE((AA352,AD352,AG352,AJ352,AM352,AP352),4)=AG352,"AfD",IF(LARGE((AA352,AD352,AG352,AJ352,AM352,AP352),4)=AJ352,"Linke",IF(LARGE((AA352,AD352,AG352,AJ352,AM352,AP352),4)=AM352,"Grüne","FDP")))))</f>
        <v>AfD</v>
      </c>
      <c r="X352" s="148">
        <f>(LARGE((AA352,AD352,AG352,AJ352,AM352,AP352),1))-(LARGE((AA352,AD352,AG352,AJ352,AM352,AP352),2))</f>
        <v>3.1991095967070005E-2</v>
      </c>
      <c r="Y352" s="148">
        <f>(LARGE((AA352,AD352,AG352,AJ352,AM352,AP352),1))-(LARGE((AA352,AD352,AG352,AJ352,AM352,AP352),3))</f>
        <v>0.23266138559685623</v>
      </c>
      <c r="Z352" s="234">
        <f>(LARGE((AA352,AD352,AG352,AJ352,AM352,AP352),1))-(LARGE((AA352,AD352,AG352,AJ352,AM352,AP352),4))</f>
        <v>0.24634076579657521</v>
      </c>
      <c r="AA352" s="236">
        <v>0.33602775670600527</v>
      </c>
      <c r="AB352" s="93">
        <v>0.26187281829587944</v>
      </c>
      <c r="AC352" s="95">
        <f>IF(Tabelle1[[#This Row],[CDU ES 2021]]="","",Tabelle1[[#This Row],[CDU ES 2021]]/Tabelle1[[#This Row],[CDU ZS 2021]])</f>
        <v>1.2831715750137198</v>
      </c>
      <c r="AD352" s="97">
        <v>0.30403666073893526</v>
      </c>
      <c r="AE352" s="106">
        <v>0.31259394526640083</v>
      </c>
      <c r="AF352" s="96">
        <f>IF(Tabelle1[[#This Row],[SPD ES 2021]]="","",Tabelle1[[#This Row],[SPD ES 2021]]/Tabelle1[[#This Row],[SPD ZS 2021]])</f>
        <v>0.97262491914175486</v>
      </c>
      <c r="AG352" s="99">
        <v>8.9686990909430067E-2</v>
      </c>
      <c r="AH352" s="107">
        <v>9.1361383371222002E-2</v>
      </c>
      <c r="AI352" s="98">
        <f>IF(Tabelle1[[#This Row],[AfD ES 2021]]="","",Tabelle1[[#This Row],[AfD ES 2021]]/Tabelle1[[#This Row],[AfD ZS 2021]])</f>
        <v>0.98167286439842427</v>
      </c>
      <c r="AJ352" s="100">
        <v>3.0467710444828572E-2</v>
      </c>
      <c r="AK352" s="108">
        <v>3.5565659200735414E-2</v>
      </c>
      <c r="AL352" s="101">
        <f>IF(Tabelle1[[#This Row],[Linke ES 2021]]="","",Tabelle1[[#This Row],[Linke ES 2021]]/Tabelle1[[#This Row],[Linke ZS 2021]])</f>
        <v>0.85666092319184606</v>
      </c>
      <c r="AM352" s="103">
        <v>0.10336637110914902</v>
      </c>
      <c r="AN352" s="109">
        <v>0.11082125243791849</v>
      </c>
      <c r="AO352" s="102">
        <f>IF(Tabelle1[[#This Row],[Grüne ES 2021]]="","",Tabelle1[[#This Row],[Grüne ES 2021]]/Tabelle1[[#This Row],[Grüne ZS 2021]])</f>
        <v>0.93273058041871837</v>
      </c>
      <c r="AP352" s="104">
        <v>8.4476390633355297E-2</v>
      </c>
      <c r="AQ352" s="105">
        <v>0.11551075168635636</v>
      </c>
      <c r="AR352" s="215">
        <f>IF(Tabelle1[[#This Row],[FDP ES 2021]]="","",Tabelle1[[#This Row],[FDP ES 2021]]/Tabelle1[[#This Row],[FDP ZS 2021]])</f>
        <v>0.73132924338274641</v>
      </c>
      <c r="AS352" s="216">
        <v>244.5</v>
      </c>
      <c r="AT352" s="191">
        <v>40775</v>
      </c>
      <c r="AU352" s="191">
        <v>23302</v>
      </c>
      <c r="AV352" s="191">
        <v>6</v>
      </c>
      <c r="AW352" s="191">
        <v>635.6</v>
      </c>
      <c r="AX352" s="191">
        <v>8.5</v>
      </c>
      <c r="AY352" s="192">
        <v>11.3</v>
      </c>
      <c r="AZ352" s="115" t="s">
        <v>1483</v>
      </c>
      <c r="BA352" s="6"/>
      <c r="BB352" s="6"/>
      <c r="BC352" s="6"/>
      <c r="BD352" s="6"/>
      <c r="BE352" s="6"/>
      <c r="BF352" s="6"/>
      <c r="BG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</row>
    <row r="353" spans="1:84">
      <c r="A353" s="90">
        <f>SUBTOTAL(103,$B$2:$B353)</f>
        <v>352</v>
      </c>
      <c r="B353" s="48" t="s">
        <v>669</v>
      </c>
      <c r="C353" s="206" t="s">
        <v>1127</v>
      </c>
      <c r="D353" s="199" t="s">
        <v>9</v>
      </c>
      <c r="E353" s="195" t="s">
        <v>365</v>
      </c>
      <c r="F353" s="198" t="s">
        <v>165</v>
      </c>
      <c r="G353" s="219" t="str">
        <f>""</f>
        <v/>
      </c>
      <c r="H353" s="8"/>
      <c r="I353" s="8"/>
      <c r="J353" s="8" t="s">
        <v>927</v>
      </c>
      <c r="K353" s="11"/>
      <c r="L353" s="11" t="s">
        <v>922</v>
      </c>
      <c r="M353" s="53"/>
      <c r="N353" s="53"/>
      <c r="O353" s="9"/>
      <c r="P353" s="171" t="s">
        <v>1420</v>
      </c>
      <c r="Q353" s="121" t="str">
        <f>""</f>
        <v/>
      </c>
      <c r="R353" s="55"/>
      <c r="S353" s="57"/>
      <c r="T353" s="147" t="str">
        <f>IF(MAX((AA353,AD353,AG353,AJ353,AM353,AP353))=AA353,"CDU",IF(MAX(AA353,AD353,AG353,AJ353,AM353,AP353)=AD353,"SPD",IF(MAX(AA353,AD353,AG353,AJ353,AM353,AP353)=AG353,"AfD",IF(MAX(AA353,AD353,AG353,AJ353,AM353,AP353)=AJ353,"Linke",IF(MAX(AA353,AD353,AG353,AJ353,AM353,AP353)=AM353,"Grüne","FDP")))))</f>
        <v>CDU</v>
      </c>
      <c r="U353" s="148" t="str">
        <f>IF(LARGE((AA353,AD353,AG353,AJ353,AM353,AP353),2)=AA353,"CDU",IF(LARGE((AA353,AD353,AG353,AJ353,AM353,AP353),2)=AD353,"SPD",IF(LARGE((AA353,AD353,AG353,AJ353,AM353,AP353),2)=AG353,"AfD",IF(LARGE((AA353,AD353,AG353,AJ353,AM353,AP353),2)=AJ353,"Linke",IF(LARGE((AA353,AD353,AG353,AJ353,AM353,AP353),2)=AM353,"Grüne","FDP")))))</f>
        <v>SPD</v>
      </c>
      <c r="V353" s="148" t="str">
        <f>IF(LARGE((AA353,AD353,AG353,AJ353,AM353,AP353),3)=AA353,"CDU",IF(LARGE((AA353,AD353,AG353,AJ353,AM353,AP353),3)=AD353,"SPD",IF(LARGE((AA353,AD353,AG353,AJ353,AM353,AP353),3)=AG353,"AfD",IF(LARGE((AA353,AD353,AG353,AJ353,AM353,AP353),3)=AJ353,"Linke",IF(LARGE((AA353,AD353,AG353,AJ353,AM353,AP353),3)=AM353,"Grüne","FDP")))))</f>
        <v>FDP</v>
      </c>
      <c r="W353" s="148" t="str">
        <f>IF(LARGE((AA353,AD353,AG353,AJ353,AM353,AP353),4)=AA353,"CDU",IF(LARGE((AA353,AD353,AG353,AJ353,AM353,AP353),4)=AD353,"SPD",IF(LARGE((AA353,AD353,AG353,AJ353,AM353,AP353),4)=AG353,"AfD",IF(LARGE((AA353,AD353,AG353,AJ353,AM353,AP353),4)=AJ353,"Linke",IF(LARGE((AA353,AD353,AG353,AJ353,AM353,AP353),4)=AM353,"Grüne","FDP")))))</f>
        <v>Grüne</v>
      </c>
      <c r="X353" s="148">
        <f>(LARGE((AA353,AD353,AG353,AJ353,AM353,AP353),1))-(LARGE((AA353,AD353,AG353,AJ353,AM353,AP353),2))</f>
        <v>7.5059980180462116E-2</v>
      </c>
      <c r="Y353" s="148">
        <f>(LARGE((AA353,AD353,AG353,AJ353,AM353,AP353),1))-(LARGE((AA353,AD353,AG353,AJ353,AM353,AP353),3))</f>
        <v>0.26687920513221719</v>
      </c>
      <c r="Z353" s="234">
        <f>(LARGE((AA353,AD353,AG353,AJ353,AM353,AP353),1))-(LARGE((AA353,AD353,AG353,AJ353,AM353,AP353),4))</f>
        <v>0.28186773066291138</v>
      </c>
      <c r="AA353" s="236">
        <v>0.37082746570698377</v>
      </c>
      <c r="AB353" s="93">
        <v>0.32773913100064422</v>
      </c>
      <c r="AC353" s="95">
        <f>IF(Tabelle1[[#This Row],[CDU ES 2021]]="","",Tabelle1[[#This Row],[CDU ES 2021]]/Tabelle1[[#This Row],[CDU ZS 2021]])</f>
        <v>1.131471437587521</v>
      </c>
      <c r="AD353" s="97">
        <v>0.29576748552652166</v>
      </c>
      <c r="AE353" s="106">
        <v>0.2756668467049736</v>
      </c>
      <c r="AF353" s="96">
        <f>IF(Tabelle1[[#This Row],[SPD ES 2021]]="","",Tabelle1[[#This Row],[SPD ES 2021]]/Tabelle1[[#This Row],[SPD ZS 2021]])</f>
        <v>1.072916417268923</v>
      </c>
      <c r="AG353" s="99">
        <v>8.5432639649507119E-2</v>
      </c>
      <c r="AH353" s="107">
        <v>8.5247053770717965E-2</v>
      </c>
      <c r="AI353" s="98">
        <f>IF(Tabelle1[[#This Row],[AfD ES 2021]]="","",Tabelle1[[#This Row],[AfD ES 2021]]/Tabelle1[[#This Row],[AfD ZS 2021]])</f>
        <v>1.0021770356930846</v>
      </c>
      <c r="AJ353" s="100">
        <v>2.565456631721692E-2</v>
      </c>
      <c r="AK353" s="108">
        <v>2.7005746041868669E-2</v>
      </c>
      <c r="AL353" s="101">
        <f>IF(Tabelle1[[#This Row],[Linke ES 2021]]="","",Tabelle1[[#This Row],[Linke ES 2021]]/Tabelle1[[#This Row],[Linke ZS 2021]])</f>
        <v>0.94996695434531109</v>
      </c>
      <c r="AM353" s="103">
        <v>8.8959735044072397E-2</v>
      </c>
      <c r="AN353" s="109">
        <v>9.9192430582217855E-2</v>
      </c>
      <c r="AO353" s="102">
        <f>IF(Tabelle1[[#This Row],[Grüne ES 2021]]="","",Tabelle1[[#This Row],[Grüne ES 2021]]/Tabelle1[[#This Row],[Grüne ZS 2021]])</f>
        <v>0.89683995564899621</v>
      </c>
      <c r="AP353" s="104">
        <v>0.1039482605747666</v>
      </c>
      <c r="AQ353" s="105">
        <v>0.12511794678241178</v>
      </c>
      <c r="AR353" s="215">
        <f>IF(Tabelle1[[#This Row],[FDP ES 2021]]="","",Tabelle1[[#This Row],[FDP ES 2021]]/Tabelle1[[#This Row],[FDP ZS 2021]])</f>
        <v>0.83080216106438642</v>
      </c>
      <c r="AS353" s="216">
        <v>237.7</v>
      </c>
      <c r="AT353" s="191">
        <v>39197</v>
      </c>
      <c r="AU353" s="191">
        <v>26336</v>
      </c>
      <c r="AV353" s="191">
        <v>6</v>
      </c>
      <c r="AW353" s="191">
        <v>641.4</v>
      </c>
      <c r="AX353" s="191">
        <v>7.5</v>
      </c>
      <c r="AY353" s="192">
        <v>11.2</v>
      </c>
      <c r="AZ353" s="114" t="s">
        <v>1694</v>
      </c>
      <c r="BA353" s="6"/>
      <c r="BB353" s="6"/>
      <c r="BC353" s="6"/>
      <c r="BD353" s="6"/>
      <c r="BE353" s="6"/>
      <c r="BF353" s="6"/>
      <c r="BG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</row>
    <row r="354" spans="1:84">
      <c r="A354" s="90">
        <f>SUBTOTAL(103,$B$2:$B354)</f>
        <v>353</v>
      </c>
      <c r="B354" s="44" t="s">
        <v>697</v>
      </c>
      <c r="C354" s="201" t="s">
        <v>806</v>
      </c>
      <c r="D354" s="199" t="s">
        <v>9</v>
      </c>
      <c r="E354" s="194" t="s">
        <v>365</v>
      </c>
      <c r="F354" s="198" t="s">
        <v>165</v>
      </c>
      <c r="G354" s="219" t="str">
        <f>""</f>
        <v/>
      </c>
      <c r="H354" s="13" t="s">
        <v>2175</v>
      </c>
      <c r="I354" s="8"/>
      <c r="J354" s="8" t="s">
        <v>924</v>
      </c>
      <c r="K354" s="8"/>
      <c r="L354" s="8" t="s">
        <v>921</v>
      </c>
      <c r="M354" s="53"/>
      <c r="N354" s="53"/>
      <c r="O354" s="9"/>
      <c r="P354" s="160" t="s">
        <v>1420</v>
      </c>
      <c r="Q354" s="121" t="str">
        <f>""</f>
        <v/>
      </c>
      <c r="R354" s="55"/>
      <c r="S354" s="57"/>
      <c r="T354" s="147" t="str">
        <f>IF(MAX((AA354,AD354,AG354,AJ354,AM354,AP354))=AA354,"CDU",IF(MAX(AA354,AD354,AG354,AJ354,AM354,AP354)=AD354,"SPD",IF(MAX(AA354,AD354,AG354,AJ354,AM354,AP354)=AG354,"AfD",IF(MAX(AA354,AD354,AG354,AJ354,AM354,AP354)=AJ354,"Linke",IF(MAX(AA354,AD354,AG354,AJ354,AM354,AP354)=AM354,"Grüne","FDP")))))</f>
        <v>CDU</v>
      </c>
      <c r="U354" s="148" t="str">
        <f>IF(LARGE((AA354,AD354,AG354,AJ354,AM354,AP354),2)=AA354,"CDU",IF(LARGE((AA354,AD354,AG354,AJ354,AM354,AP354),2)=AD354,"SPD",IF(LARGE((AA354,AD354,AG354,AJ354,AM354,AP354),2)=AG354,"AfD",IF(LARGE((AA354,AD354,AG354,AJ354,AM354,AP354),2)=AJ354,"Linke",IF(LARGE((AA354,AD354,AG354,AJ354,AM354,AP354),2)=AM354,"Grüne","FDP")))))</f>
        <v>SPD</v>
      </c>
      <c r="V354" s="148" t="str">
        <f>IF(LARGE((AA354,AD354,AG354,AJ354,AM354,AP354),3)=AA354,"CDU",IF(LARGE((AA354,AD354,AG354,AJ354,AM354,AP354),3)=AD354,"SPD",IF(LARGE((AA354,AD354,AG354,AJ354,AM354,AP354),3)=AG354,"AfD",IF(LARGE((AA354,AD354,AG354,AJ354,AM354,AP354),3)=AJ354,"Linke",IF(LARGE((AA354,AD354,AG354,AJ354,AM354,AP354),3)=AM354,"Grüne","FDP")))))</f>
        <v>FDP</v>
      </c>
      <c r="W354" s="148" t="str">
        <f>IF(LARGE((AA354,AD354,AG354,AJ354,AM354,AP354),4)=AA354,"CDU",IF(LARGE((AA354,AD354,AG354,AJ354,AM354,AP354),4)=AD354,"SPD",IF(LARGE((AA354,AD354,AG354,AJ354,AM354,AP354),4)=AG354,"AfD",IF(LARGE((AA354,AD354,AG354,AJ354,AM354,AP354),4)=AJ354,"Linke",IF(LARGE((AA354,AD354,AG354,AJ354,AM354,AP354),4)=AM354,"Grüne","FDP")))))</f>
        <v>Grüne</v>
      </c>
      <c r="X354" s="148">
        <f>(LARGE((AA354,AD354,AG354,AJ354,AM354,AP354),1))-(LARGE((AA354,AD354,AG354,AJ354,AM354,AP354),2))</f>
        <v>7.5059980180462116E-2</v>
      </c>
      <c r="Y354" s="148">
        <f>(LARGE((AA354,AD354,AG354,AJ354,AM354,AP354),1))-(LARGE((AA354,AD354,AG354,AJ354,AM354,AP354),3))</f>
        <v>0.26687920513221719</v>
      </c>
      <c r="Z354" s="234">
        <f>(LARGE((AA354,AD354,AG354,AJ354,AM354,AP354),1))-(LARGE((AA354,AD354,AG354,AJ354,AM354,AP354),4))</f>
        <v>0.28186773066291138</v>
      </c>
      <c r="AA354" s="236">
        <v>0.37082746570698377</v>
      </c>
      <c r="AB354" s="93">
        <v>0.32773913100064422</v>
      </c>
      <c r="AC354" s="95">
        <f>IF(Tabelle1[[#This Row],[CDU ES 2021]]="","",Tabelle1[[#This Row],[CDU ES 2021]]/Tabelle1[[#This Row],[CDU ZS 2021]])</f>
        <v>1.131471437587521</v>
      </c>
      <c r="AD354" s="97">
        <v>0.29576748552652166</v>
      </c>
      <c r="AE354" s="106">
        <v>0.2756668467049736</v>
      </c>
      <c r="AF354" s="96">
        <f>IF(Tabelle1[[#This Row],[SPD ES 2021]]="","",Tabelle1[[#This Row],[SPD ES 2021]]/Tabelle1[[#This Row],[SPD ZS 2021]])</f>
        <v>1.072916417268923</v>
      </c>
      <c r="AG354" s="99">
        <v>8.5432639649507119E-2</v>
      </c>
      <c r="AH354" s="107">
        <v>8.5247053770717965E-2</v>
      </c>
      <c r="AI354" s="98">
        <f>IF(Tabelle1[[#This Row],[AfD ES 2021]]="","",Tabelle1[[#This Row],[AfD ES 2021]]/Tabelle1[[#This Row],[AfD ZS 2021]])</f>
        <v>1.0021770356930846</v>
      </c>
      <c r="AJ354" s="100">
        <v>2.565456631721692E-2</v>
      </c>
      <c r="AK354" s="108">
        <v>2.7005746041868669E-2</v>
      </c>
      <c r="AL354" s="101">
        <f>IF(Tabelle1[[#This Row],[Linke ES 2021]]="","",Tabelle1[[#This Row],[Linke ES 2021]]/Tabelle1[[#This Row],[Linke ZS 2021]])</f>
        <v>0.94996695434531109</v>
      </c>
      <c r="AM354" s="103">
        <v>8.8959735044072397E-2</v>
      </c>
      <c r="AN354" s="109">
        <v>9.9192430582217855E-2</v>
      </c>
      <c r="AO354" s="102">
        <f>IF(Tabelle1[[#This Row],[Grüne ES 2021]]="","",Tabelle1[[#This Row],[Grüne ES 2021]]/Tabelle1[[#This Row],[Grüne ZS 2021]])</f>
        <v>0.89683995564899621</v>
      </c>
      <c r="AP354" s="104">
        <v>0.1039482605747666</v>
      </c>
      <c r="AQ354" s="105">
        <v>0.12511794678241178</v>
      </c>
      <c r="AR354" s="215">
        <f>IF(Tabelle1[[#This Row],[FDP ES 2021]]="","",Tabelle1[[#This Row],[FDP ES 2021]]/Tabelle1[[#This Row],[FDP ZS 2021]])</f>
        <v>0.83080216106438642</v>
      </c>
      <c r="AS354" s="216">
        <v>237.7</v>
      </c>
      <c r="AT354" s="191">
        <v>39197</v>
      </c>
      <c r="AU354" s="191">
        <v>26336</v>
      </c>
      <c r="AV354" s="191">
        <v>6</v>
      </c>
      <c r="AW354" s="191">
        <v>641.4</v>
      </c>
      <c r="AX354" s="191">
        <v>7.5</v>
      </c>
      <c r="AY354" s="192">
        <v>11.2</v>
      </c>
      <c r="AZ354" s="114" t="s">
        <v>1650</v>
      </c>
      <c r="BA354" s="6"/>
      <c r="BB354" s="6"/>
      <c r="BC354" s="6"/>
      <c r="BD354" s="6"/>
      <c r="BE354" s="6"/>
      <c r="BF354" s="6"/>
      <c r="BG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</row>
    <row r="355" spans="1:84">
      <c r="A355" s="90">
        <f>SUBTOTAL(103,$B$2:$B355)</f>
        <v>354</v>
      </c>
      <c r="B355" s="46" t="s">
        <v>930</v>
      </c>
      <c r="C355" s="204" t="s">
        <v>639</v>
      </c>
      <c r="D355" s="199" t="s">
        <v>9</v>
      </c>
      <c r="E355" s="195" t="s">
        <v>365</v>
      </c>
      <c r="F355" s="198" t="s">
        <v>165</v>
      </c>
      <c r="G355" s="231" t="s">
        <v>2170</v>
      </c>
      <c r="H355" s="8"/>
      <c r="I355" s="8"/>
      <c r="J355" s="8" t="s">
        <v>927</v>
      </c>
      <c r="K355" s="11"/>
      <c r="L355" s="11" t="s">
        <v>922</v>
      </c>
      <c r="M355" s="53"/>
      <c r="N355" s="53"/>
      <c r="O355" s="9"/>
      <c r="P355" s="165" t="s">
        <v>1420</v>
      </c>
      <c r="Q355" s="121" t="str">
        <f>""</f>
        <v/>
      </c>
      <c r="R355" s="55"/>
      <c r="S355" s="57"/>
      <c r="T355" s="147" t="str">
        <f>IF(MAX((AA355,AD355,AG355,AJ355,AM355,AP355))=AA355,"CDU",IF(MAX(AA355,AD355,AG355,AJ355,AM355,AP355)=AD355,"SPD",IF(MAX(AA355,AD355,AG355,AJ355,AM355,AP355)=AG355,"AfD",IF(MAX(AA355,AD355,AG355,AJ355,AM355,AP355)=AJ355,"Linke",IF(MAX(AA355,AD355,AG355,AJ355,AM355,AP355)=AM355,"Grüne","FDP")))))</f>
        <v>CDU</v>
      </c>
      <c r="U355" s="148" t="str">
        <f>IF(LARGE((AA355,AD355,AG355,AJ355,AM355,AP355),2)=AA355,"CDU",IF(LARGE((AA355,AD355,AG355,AJ355,AM355,AP355),2)=AD355,"SPD",IF(LARGE((AA355,AD355,AG355,AJ355,AM355,AP355),2)=AG355,"AfD",IF(LARGE((AA355,AD355,AG355,AJ355,AM355,AP355),2)=AJ355,"Linke",IF(LARGE((AA355,AD355,AG355,AJ355,AM355,AP355),2)=AM355,"Grüne","FDP")))))</f>
        <v>SPD</v>
      </c>
      <c r="V355" s="148" t="str">
        <f>IF(LARGE((AA355,AD355,AG355,AJ355,AM355,AP355),3)=AA355,"CDU",IF(LARGE((AA355,AD355,AG355,AJ355,AM355,AP355),3)=AD355,"SPD",IF(LARGE((AA355,AD355,AG355,AJ355,AM355,AP355),3)=AG355,"AfD",IF(LARGE((AA355,AD355,AG355,AJ355,AM355,AP355),3)=AJ355,"Linke",IF(LARGE((AA355,AD355,AG355,AJ355,AM355,AP355),3)=AM355,"Grüne","FDP")))))</f>
        <v>FDP</v>
      </c>
      <c r="W355" s="148" t="str">
        <f>IF(LARGE((AA355,AD355,AG355,AJ355,AM355,AP355),4)=AA355,"CDU",IF(LARGE((AA355,AD355,AG355,AJ355,AM355,AP355),4)=AD355,"SPD",IF(LARGE((AA355,AD355,AG355,AJ355,AM355,AP355),4)=AG355,"AfD",IF(LARGE((AA355,AD355,AG355,AJ355,AM355,AP355),4)=AJ355,"Linke",IF(LARGE((AA355,AD355,AG355,AJ355,AM355,AP355),4)=AM355,"Grüne","FDP")))))</f>
        <v>Grüne</v>
      </c>
      <c r="X355" s="148">
        <f>(LARGE((AA355,AD355,AG355,AJ355,AM355,AP355),1))-(LARGE((AA355,AD355,AG355,AJ355,AM355,AP355),2))</f>
        <v>7.5059980180462116E-2</v>
      </c>
      <c r="Y355" s="148">
        <f>(LARGE((AA355,AD355,AG355,AJ355,AM355,AP355),1))-(LARGE((AA355,AD355,AG355,AJ355,AM355,AP355),3))</f>
        <v>0.26687920513221719</v>
      </c>
      <c r="Z355" s="234">
        <f>(LARGE((AA355,AD355,AG355,AJ355,AM355,AP355),1))-(LARGE((AA355,AD355,AG355,AJ355,AM355,AP355),4))</f>
        <v>0.28186773066291138</v>
      </c>
      <c r="AA355" s="236">
        <v>0.37082746570698377</v>
      </c>
      <c r="AB355" s="93">
        <v>0.32773913100064422</v>
      </c>
      <c r="AC355" s="95">
        <f>IF(Tabelle1[[#This Row],[CDU ES 2021]]="","",Tabelle1[[#This Row],[CDU ES 2021]]/Tabelle1[[#This Row],[CDU ZS 2021]])</f>
        <v>1.131471437587521</v>
      </c>
      <c r="AD355" s="97">
        <v>0.29576748552652166</v>
      </c>
      <c r="AE355" s="106">
        <v>0.2756668467049736</v>
      </c>
      <c r="AF355" s="96">
        <f>IF(Tabelle1[[#This Row],[SPD ES 2021]]="","",Tabelle1[[#This Row],[SPD ES 2021]]/Tabelle1[[#This Row],[SPD ZS 2021]])</f>
        <v>1.072916417268923</v>
      </c>
      <c r="AG355" s="99">
        <v>8.5432639649507119E-2</v>
      </c>
      <c r="AH355" s="107">
        <v>8.5247053770717965E-2</v>
      </c>
      <c r="AI355" s="98">
        <f>IF(Tabelle1[[#This Row],[AfD ES 2021]]="","",Tabelle1[[#This Row],[AfD ES 2021]]/Tabelle1[[#This Row],[AfD ZS 2021]])</f>
        <v>1.0021770356930846</v>
      </c>
      <c r="AJ355" s="100">
        <v>2.565456631721692E-2</v>
      </c>
      <c r="AK355" s="108">
        <v>2.7005746041868669E-2</v>
      </c>
      <c r="AL355" s="101">
        <f>IF(Tabelle1[[#This Row],[Linke ES 2021]]="","",Tabelle1[[#This Row],[Linke ES 2021]]/Tabelle1[[#This Row],[Linke ZS 2021]])</f>
        <v>0.94996695434531109</v>
      </c>
      <c r="AM355" s="103">
        <v>8.8959735044072397E-2</v>
      </c>
      <c r="AN355" s="109">
        <v>9.9192430582217855E-2</v>
      </c>
      <c r="AO355" s="102">
        <f>IF(Tabelle1[[#This Row],[Grüne ES 2021]]="","",Tabelle1[[#This Row],[Grüne ES 2021]]/Tabelle1[[#This Row],[Grüne ZS 2021]])</f>
        <v>0.89683995564899621</v>
      </c>
      <c r="AP355" s="104">
        <v>0.1039482605747666</v>
      </c>
      <c r="AQ355" s="105">
        <v>0.12511794678241178</v>
      </c>
      <c r="AR355" s="215">
        <f>IF(Tabelle1[[#This Row],[FDP ES 2021]]="","",Tabelle1[[#This Row],[FDP ES 2021]]/Tabelle1[[#This Row],[FDP ZS 2021]])</f>
        <v>0.83080216106438642</v>
      </c>
      <c r="AS355" s="216">
        <v>237.7</v>
      </c>
      <c r="AT355" s="191">
        <v>39197</v>
      </c>
      <c r="AU355" s="191">
        <v>26336</v>
      </c>
      <c r="AV355" s="191">
        <v>6</v>
      </c>
      <c r="AW355" s="191">
        <v>641.4</v>
      </c>
      <c r="AX355" s="191">
        <v>7.5</v>
      </c>
      <c r="AY355" s="192">
        <v>11.2</v>
      </c>
      <c r="AZ355" s="114" t="s">
        <v>2098</v>
      </c>
      <c r="BA355" s="6"/>
      <c r="BB355" s="6"/>
      <c r="BC355" s="6"/>
      <c r="BD355" s="6"/>
      <c r="BE355" s="6"/>
      <c r="BF355" s="6"/>
      <c r="BG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</row>
    <row r="356" spans="1:84">
      <c r="A356" s="90">
        <f>SUBTOTAL(103,$B$2:$B356)</f>
        <v>355</v>
      </c>
      <c r="B356" s="48" t="s">
        <v>669</v>
      </c>
      <c r="C356" s="206" t="s">
        <v>1128</v>
      </c>
      <c r="D356" s="199" t="s">
        <v>9</v>
      </c>
      <c r="E356" s="195" t="s">
        <v>366</v>
      </c>
      <c r="F356" s="222" t="s">
        <v>166</v>
      </c>
      <c r="G356" s="219" t="str">
        <f>""</f>
        <v/>
      </c>
      <c r="H356" s="8"/>
      <c r="I356" s="8"/>
      <c r="J356" s="8" t="s">
        <v>927</v>
      </c>
      <c r="K356" s="11"/>
      <c r="L356" s="11" t="s">
        <v>921</v>
      </c>
      <c r="M356" s="53"/>
      <c r="N356" s="53"/>
      <c r="O356" s="9"/>
      <c r="P356" s="54"/>
      <c r="Q356" s="121" t="str">
        <f>""</f>
        <v/>
      </c>
      <c r="R356" s="55"/>
      <c r="S356" s="57"/>
      <c r="T356" s="147" t="str">
        <f>IF(MAX((AA356,AD356,AG356,AJ356,AM356,AP356))=AA356,"CDU",IF(MAX(AA356,AD356,AG356,AJ356,AM356,AP356)=AD356,"SPD",IF(MAX(AA356,AD356,AG356,AJ356,AM356,AP356)=AG356,"AfD",IF(MAX(AA356,AD356,AG356,AJ356,AM356,AP356)=AJ356,"Linke",IF(MAX(AA356,AD356,AG356,AJ356,AM356,AP356)=AM356,"Grüne","FDP")))))</f>
        <v>CDU</v>
      </c>
      <c r="U356" s="148" t="str">
        <f>IF(LARGE((AA356,AD356,AG356,AJ356,AM356,AP356),2)=AA356,"CDU",IF(LARGE((AA356,AD356,AG356,AJ356,AM356,AP356),2)=AD356,"SPD",IF(LARGE((AA356,AD356,AG356,AJ356,AM356,AP356),2)=AG356,"AfD",IF(LARGE((AA356,AD356,AG356,AJ356,AM356,AP356),2)=AJ356,"Linke",IF(LARGE((AA356,AD356,AG356,AJ356,AM356,AP356),2)=AM356,"Grüne","FDP")))))</f>
        <v>SPD</v>
      </c>
      <c r="V356" s="148" t="str">
        <f>IF(LARGE((AA356,AD356,AG356,AJ356,AM356,AP356),3)=AA356,"CDU",IF(LARGE((AA356,AD356,AG356,AJ356,AM356,AP356),3)=AD356,"SPD",IF(LARGE((AA356,AD356,AG356,AJ356,AM356,AP356),3)=AG356,"AfD",IF(LARGE((AA356,AD356,AG356,AJ356,AM356,AP356),3)=AJ356,"Linke",IF(LARGE((AA356,AD356,AG356,AJ356,AM356,AP356),3)=AM356,"Grüne","FDP")))))</f>
        <v>AfD</v>
      </c>
      <c r="W356" s="148" t="str">
        <f>IF(LARGE((AA356,AD356,AG356,AJ356,AM356,AP356),4)=AA356,"CDU",IF(LARGE((AA356,AD356,AG356,AJ356,AM356,AP356),4)=AD356,"SPD",IF(LARGE((AA356,AD356,AG356,AJ356,AM356,AP356),4)=AG356,"AfD",IF(LARGE((AA356,AD356,AG356,AJ356,AM356,AP356),4)=AJ356,"Linke",IF(LARGE((AA356,AD356,AG356,AJ356,AM356,AP356),4)=AM356,"Grüne","FDP")))))</f>
        <v>Grüne</v>
      </c>
      <c r="X356" s="148">
        <f>(LARGE((AA356,AD356,AG356,AJ356,AM356,AP356),1))-(LARGE((AA356,AD356,AG356,AJ356,AM356,AP356),2))</f>
        <v>3.2226589919977566E-2</v>
      </c>
      <c r="Y356" s="148">
        <f>(LARGE((AA356,AD356,AG356,AJ356,AM356,AP356),1))-(LARGE((AA356,AD356,AG356,AJ356,AM356,AP356),3))</f>
        <v>0.24571107679348592</v>
      </c>
      <c r="Z356" s="234">
        <f>(LARGE((AA356,AD356,AG356,AJ356,AM356,AP356),1))-(LARGE((AA356,AD356,AG356,AJ356,AM356,AP356),4))</f>
        <v>0.24618138424821007</v>
      </c>
      <c r="AA356" s="236">
        <v>0.33649445458374283</v>
      </c>
      <c r="AB356" s="93">
        <v>0.28306967351060247</v>
      </c>
      <c r="AC356" s="95">
        <f>IF(Tabelle1[[#This Row],[CDU ES 2021]]="","",Tabelle1[[#This Row],[CDU ES 2021]]/Tabelle1[[#This Row],[CDU ZS 2021]])</f>
        <v>1.1887336796293697</v>
      </c>
      <c r="AD356" s="97">
        <v>0.30426786466376526</v>
      </c>
      <c r="AE356" s="106">
        <v>0.29612644451924158</v>
      </c>
      <c r="AF356" s="96">
        <f>IF(Tabelle1[[#This Row],[SPD ES 2021]]="","",Tabelle1[[#This Row],[SPD ES 2021]]/Tabelle1[[#This Row],[SPD ZS 2021]])</f>
        <v>1.0274930533736735</v>
      </c>
      <c r="AG356" s="99">
        <v>9.0783377790256914E-2</v>
      </c>
      <c r="AH356" s="107">
        <v>9.1733984068214966E-2</v>
      </c>
      <c r="AI356" s="98">
        <f>IF(Tabelle1[[#This Row],[AfD ES 2021]]="","",Tabelle1[[#This Row],[AfD ES 2021]]/Tabelle1[[#This Row],[AfD ZS 2021]])</f>
        <v>0.98963735972427447</v>
      </c>
      <c r="AJ356" s="100">
        <v>3.276709251719781E-2</v>
      </c>
      <c r="AK356" s="108">
        <v>3.3686749691461911E-2</v>
      </c>
      <c r="AL356" s="101">
        <f>IF(Tabelle1[[#This Row],[Linke ES 2021]]="","",Tabelle1[[#This Row],[Linke ES 2021]]/Tabelle1[[#This Row],[Linke ZS 2021]])</f>
        <v>0.9726997355729694</v>
      </c>
      <c r="AM356" s="103">
        <v>9.0313070335532777E-2</v>
      </c>
      <c r="AN356" s="109">
        <v>0.10434197239986537</v>
      </c>
      <c r="AO356" s="102">
        <f>IF(Tabelle1[[#This Row],[Grüne ES 2021]]="","",Tabelle1[[#This Row],[Grüne ES 2021]]/Tabelle1[[#This Row],[Grüne ZS 2021]])</f>
        <v>0.86554881279634799</v>
      </c>
      <c r="AP356" s="104">
        <v>8.9491787168327952E-2</v>
      </c>
      <c r="AQ356" s="105">
        <v>0.12008442724110849</v>
      </c>
      <c r="AR356" s="215">
        <f>IF(Tabelle1[[#This Row],[FDP ES 2021]]="","",Tabelle1[[#This Row],[FDP ES 2021]]/Tabelle1[[#This Row],[FDP ZS 2021]])</f>
        <v>0.7452405713577176</v>
      </c>
      <c r="AS356" s="216">
        <v>438.2</v>
      </c>
      <c r="AT356" s="191">
        <v>37313</v>
      </c>
      <c r="AU356" s="191">
        <v>24762</v>
      </c>
      <c r="AV356" s="191">
        <v>7.5</v>
      </c>
      <c r="AW356" s="191">
        <v>617</v>
      </c>
      <c r="AX356" s="191">
        <v>7.4</v>
      </c>
      <c r="AY356" s="192">
        <v>12</v>
      </c>
      <c r="AZ356" s="115" t="s">
        <v>1485</v>
      </c>
      <c r="BA356" s="6"/>
      <c r="BB356" s="6"/>
      <c r="BC356" s="6"/>
      <c r="BD356" s="6"/>
      <c r="BE356" s="6"/>
      <c r="BF356" s="6"/>
      <c r="BG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</row>
    <row r="357" spans="1:84">
      <c r="A357" s="90">
        <f>SUBTOTAL(103,$B$2:$B357)</f>
        <v>356</v>
      </c>
      <c r="B357" s="44" t="s">
        <v>697</v>
      </c>
      <c r="C357" s="201" t="s">
        <v>638</v>
      </c>
      <c r="D357" s="200" t="s">
        <v>9</v>
      </c>
      <c r="E357" s="193" t="s">
        <v>366</v>
      </c>
      <c r="F357" s="222" t="s">
        <v>166</v>
      </c>
      <c r="G357" s="219" t="str">
        <f>""</f>
        <v/>
      </c>
      <c r="H357" s="10"/>
      <c r="I357" s="10"/>
      <c r="J357" s="8" t="s">
        <v>924</v>
      </c>
      <c r="K357" s="10"/>
      <c r="L357" s="10" t="s">
        <v>922</v>
      </c>
      <c r="M357" s="67"/>
      <c r="N357" s="67"/>
      <c r="O357" s="59"/>
      <c r="P357" s="83"/>
      <c r="Q357" s="121" t="str">
        <f>""</f>
        <v/>
      </c>
      <c r="R357" s="60"/>
      <c r="S357" s="61"/>
      <c r="T357" s="147" t="str">
        <f>IF(MAX((AA357,AD357,AG357,AJ357,AM357,AP357))=AA357,"CDU",IF(MAX(AA357,AD357,AG357,AJ357,AM357,AP357)=AD357,"SPD",IF(MAX(AA357,AD357,AG357,AJ357,AM357,AP357)=AG357,"AfD",IF(MAX(AA357,AD357,AG357,AJ357,AM357,AP357)=AJ357,"Linke",IF(MAX(AA357,AD357,AG357,AJ357,AM357,AP357)=AM357,"Grüne","FDP")))))</f>
        <v>CDU</v>
      </c>
      <c r="U357" s="148" t="str">
        <f>IF(LARGE((AA357,AD357,AG357,AJ357,AM357,AP357),2)=AA357,"CDU",IF(LARGE((AA357,AD357,AG357,AJ357,AM357,AP357),2)=AD357,"SPD",IF(LARGE((AA357,AD357,AG357,AJ357,AM357,AP357),2)=AG357,"AfD",IF(LARGE((AA357,AD357,AG357,AJ357,AM357,AP357),2)=AJ357,"Linke",IF(LARGE((AA357,AD357,AG357,AJ357,AM357,AP357),2)=AM357,"Grüne","FDP")))))</f>
        <v>SPD</v>
      </c>
      <c r="V357" s="148" t="str">
        <f>IF(LARGE((AA357,AD357,AG357,AJ357,AM357,AP357),3)=AA357,"CDU",IF(LARGE((AA357,AD357,AG357,AJ357,AM357,AP357),3)=AD357,"SPD",IF(LARGE((AA357,AD357,AG357,AJ357,AM357,AP357),3)=AG357,"AfD",IF(LARGE((AA357,AD357,AG357,AJ357,AM357,AP357),3)=AJ357,"Linke",IF(LARGE((AA357,AD357,AG357,AJ357,AM357,AP357),3)=AM357,"Grüne","FDP")))))</f>
        <v>AfD</v>
      </c>
      <c r="W357" s="148" t="str">
        <f>IF(LARGE((AA357,AD357,AG357,AJ357,AM357,AP357),4)=AA357,"CDU",IF(LARGE((AA357,AD357,AG357,AJ357,AM357,AP357),4)=AD357,"SPD",IF(LARGE((AA357,AD357,AG357,AJ357,AM357,AP357),4)=AG357,"AfD",IF(LARGE((AA357,AD357,AG357,AJ357,AM357,AP357),4)=AJ357,"Linke",IF(LARGE((AA357,AD357,AG357,AJ357,AM357,AP357),4)=AM357,"Grüne","FDP")))))</f>
        <v>Grüne</v>
      </c>
      <c r="X357" s="148">
        <f>(LARGE((AA357,AD357,AG357,AJ357,AM357,AP357),1))-(LARGE((AA357,AD357,AG357,AJ357,AM357,AP357),2))</f>
        <v>3.2226589919977566E-2</v>
      </c>
      <c r="Y357" s="148">
        <f>(LARGE((AA357,AD357,AG357,AJ357,AM357,AP357),1))-(LARGE((AA357,AD357,AG357,AJ357,AM357,AP357),3))</f>
        <v>0.24571107679348592</v>
      </c>
      <c r="Z357" s="234">
        <f>(LARGE((AA357,AD357,AG357,AJ357,AM357,AP357),1))-(LARGE((AA357,AD357,AG357,AJ357,AM357,AP357),4))</f>
        <v>0.24618138424821007</v>
      </c>
      <c r="AA357" s="236">
        <v>0.33649445458374283</v>
      </c>
      <c r="AB357" s="93">
        <v>0.28306967351060247</v>
      </c>
      <c r="AC357" s="95">
        <f>IF(Tabelle1[[#This Row],[CDU ES 2021]]="","",Tabelle1[[#This Row],[CDU ES 2021]]/Tabelle1[[#This Row],[CDU ZS 2021]])</f>
        <v>1.1887336796293697</v>
      </c>
      <c r="AD357" s="97">
        <v>0.30426786466376526</v>
      </c>
      <c r="AE357" s="106">
        <v>0.29612644451924158</v>
      </c>
      <c r="AF357" s="96">
        <f>IF(Tabelle1[[#This Row],[SPD ES 2021]]="","",Tabelle1[[#This Row],[SPD ES 2021]]/Tabelle1[[#This Row],[SPD ZS 2021]])</f>
        <v>1.0274930533736735</v>
      </c>
      <c r="AG357" s="99">
        <v>9.0783377790256914E-2</v>
      </c>
      <c r="AH357" s="107">
        <v>9.1733984068214966E-2</v>
      </c>
      <c r="AI357" s="98">
        <f>IF(Tabelle1[[#This Row],[AfD ES 2021]]="","",Tabelle1[[#This Row],[AfD ES 2021]]/Tabelle1[[#This Row],[AfD ZS 2021]])</f>
        <v>0.98963735972427447</v>
      </c>
      <c r="AJ357" s="100">
        <v>3.276709251719781E-2</v>
      </c>
      <c r="AK357" s="108">
        <v>3.3686749691461911E-2</v>
      </c>
      <c r="AL357" s="101">
        <f>IF(Tabelle1[[#This Row],[Linke ES 2021]]="","",Tabelle1[[#This Row],[Linke ES 2021]]/Tabelle1[[#This Row],[Linke ZS 2021]])</f>
        <v>0.9726997355729694</v>
      </c>
      <c r="AM357" s="103">
        <v>9.0313070335532777E-2</v>
      </c>
      <c r="AN357" s="109">
        <v>0.10434197239986537</v>
      </c>
      <c r="AO357" s="102">
        <f>IF(Tabelle1[[#This Row],[Grüne ES 2021]]="","",Tabelle1[[#This Row],[Grüne ES 2021]]/Tabelle1[[#This Row],[Grüne ZS 2021]])</f>
        <v>0.86554881279634799</v>
      </c>
      <c r="AP357" s="104">
        <v>8.9491787168327952E-2</v>
      </c>
      <c r="AQ357" s="105">
        <v>0.12008442724110849</v>
      </c>
      <c r="AR357" s="215">
        <f>IF(Tabelle1[[#This Row],[FDP ES 2021]]="","",Tabelle1[[#This Row],[FDP ES 2021]]/Tabelle1[[#This Row],[FDP ZS 2021]])</f>
        <v>0.7452405713577176</v>
      </c>
      <c r="AS357" s="216">
        <v>438.2</v>
      </c>
      <c r="AT357" s="191">
        <v>37313</v>
      </c>
      <c r="AU357" s="191">
        <v>24762</v>
      </c>
      <c r="AV357" s="191">
        <v>7.5</v>
      </c>
      <c r="AW357" s="191">
        <v>617</v>
      </c>
      <c r="AX357" s="191">
        <v>7.4</v>
      </c>
      <c r="AY357" s="192">
        <v>12</v>
      </c>
      <c r="AZ357" s="114" t="s">
        <v>2124</v>
      </c>
      <c r="BA357" s="6"/>
      <c r="BB357" s="6"/>
      <c r="BC357" s="6"/>
      <c r="BD357" s="6"/>
      <c r="BE357" s="6"/>
      <c r="BF357" s="6"/>
      <c r="BG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</row>
    <row r="358" spans="1:84">
      <c r="A358" s="90">
        <f>SUBTOTAL(103,$B$2:$B358)</f>
        <v>357</v>
      </c>
      <c r="B358" s="47" t="s">
        <v>751</v>
      </c>
      <c r="C358" s="205" t="s">
        <v>807</v>
      </c>
      <c r="D358" s="199" t="s">
        <v>12</v>
      </c>
      <c r="E358" s="194" t="s">
        <v>367</v>
      </c>
      <c r="F358" s="198" t="s">
        <v>167</v>
      </c>
      <c r="G358" s="219" t="str">
        <f>""</f>
        <v/>
      </c>
      <c r="H358" s="8"/>
      <c r="I358" s="8"/>
      <c r="J358" s="8" t="s">
        <v>924</v>
      </c>
      <c r="K358" s="8"/>
      <c r="L358" s="8" t="s">
        <v>921</v>
      </c>
      <c r="M358" s="53"/>
      <c r="N358" s="53"/>
      <c r="O358" s="9"/>
      <c r="P358" s="54"/>
      <c r="Q358" s="121" t="str">
        <f>""</f>
        <v/>
      </c>
      <c r="R358" s="55"/>
      <c r="S358" s="57"/>
      <c r="T358" s="147" t="str">
        <f>IF(MAX((AA358,AD358,AG358,AJ358,AM358,AP358))=AA358,"CDU",IF(MAX(AA358,AD358,AG358,AJ358,AM358,AP358)=AD358,"SPD",IF(MAX(AA358,AD358,AG358,AJ358,AM358,AP358)=AG358,"AfD",IF(MAX(AA358,AD358,AG358,AJ358,AM358,AP358)=AJ358,"Linke",IF(MAX(AA358,AD358,AG358,AJ358,AM358,AP358)=AM358,"Grüne","FDP")))))</f>
        <v>AfD</v>
      </c>
      <c r="U358" s="148" t="str">
        <f>IF(LARGE((AA358,AD358,AG358,AJ358,AM358,AP358),2)=AA358,"CDU",IF(LARGE((AA358,AD358,AG358,AJ358,AM358,AP358),2)=AD358,"SPD",IF(LARGE((AA358,AD358,AG358,AJ358,AM358,AP358),2)=AG358,"AfD",IF(LARGE((AA358,AD358,AG358,AJ358,AM358,AP358),2)=AJ358,"Linke",IF(LARGE((AA358,AD358,AG358,AJ358,AM358,AP358),2)=AM358,"Grüne","FDP")))))</f>
        <v>CDU</v>
      </c>
      <c r="V358" s="148" t="str">
        <f>IF(LARGE((AA358,AD358,AG358,AJ358,AM358,AP358),3)=AA358,"CDU",IF(LARGE((AA358,AD358,AG358,AJ358,AM358,AP358),3)=AD358,"SPD",IF(LARGE((AA358,AD358,AG358,AJ358,AM358,AP358),3)=AG358,"AfD",IF(LARGE((AA358,AD358,AG358,AJ358,AM358,AP358),3)=AJ358,"Linke",IF(LARGE((AA358,AD358,AG358,AJ358,AM358,AP358),3)=AM358,"Grüne","FDP")))))</f>
        <v>SPD</v>
      </c>
      <c r="W358" s="148" t="str">
        <f>IF(LARGE((AA358,AD358,AG358,AJ358,AM358,AP358),4)=AA358,"CDU",IF(LARGE((AA358,AD358,AG358,AJ358,AM358,AP358),4)=AD358,"SPD",IF(LARGE((AA358,AD358,AG358,AJ358,AM358,AP358),4)=AG358,"AfD",IF(LARGE((AA358,AD358,AG358,AJ358,AM358,AP358),4)=AJ358,"Linke",IF(LARGE((AA358,AD358,AG358,AJ358,AM358,AP358),4)=AM358,"Grüne","FDP")))))</f>
        <v>FDP</v>
      </c>
      <c r="X358" s="148">
        <f>(LARGE((AA358,AD358,AG358,AJ358,AM358,AP358),1))-(LARGE((AA358,AD358,AG358,AJ358,AM358,AP358),2))</f>
        <v>4.9453958271363646E-2</v>
      </c>
      <c r="Y358" s="148">
        <f>(LARGE((AA358,AD358,AG358,AJ358,AM358,AP358),1))-(LARGE((AA358,AD358,AG358,AJ358,AM358,AP358),3))</f>
        <v>8.8768962733183215E-2</v>
      </c>
      <c r="Z358" s="234">
        <f>(LARGE((AA358,AD358,AG358,AJ358,AM358,AP358),1))-(LARGE((AA358,AD358,AG358,AJ358,AM358,AP358),4))</f>
        <v>0.1908044023286449</v>
      </c>
      <c r="AA358" s="236">
        <v>0.22847065822462073</v>
      </c>
      <c r="AB358" s="93">
        <v>0.19531747581884729</v>
      </c>
      <c r="AC358" s="95">
        <f>IF(Tabelle1[[#This Row],[CDU ES 2021]]="","",Tabelle1[[#This Row],[CDU ES 2021]]/Tabelle1[[#This Row],[CDU ZS 2021]])</f>
        <v>1.1697399695894202</v>
      </c>
      <c r="AD358" s="97">
        <v>0.18915565376280116</v>
      </c>
      <c r="AE358" s="106">
        <v>0.21002573095442309</v>
      </c>
      <c r="AF358" s="96">
        <f>IF(Tabelle1[[#This Row],[SPD ES 2021]]="","",Tabelle1[[#This Row],[SPD ES 2021]]/Tabelle1[[#This Row],[SPD ZS 2021]])</f>
        <v>0.90063085557763933</v>
      </c>
      <c r="AG358" s="99">
        <v>0.27792461649598438</v>
      </c>
      <c r="AH358" s="107">
        <v>0.27230652954813728</v>
      </c>
      <c r="AI358" s="98">
        <f>IF(Tabelle1[[#This Row],[AfD ES 2021]]="","",Tabelle1[[#This Row],[AfD ES 2021]]/Tabelle1[[#This Row],[AfD ZS 2021]])</f>
        <v>1.0206314808431869</v>
      </c>
      <c r="AJ358" s="100">
        <v>8.0278757489482849E-2</v>
      </c>
      <c r="AK358" s="108">
        <v>7.5307625024414682E-2</v>
      </c>
      <c r="AL358" s="101">
        <f>IF(Tabelle1[[#This Row],[Linke ES 2021]]="","",Tabelle1[[#This Row],[Linke ES 2021]]/Tabelle1[[#This Row],[Linke ZS 2021]])</f>
        <v>1.0660110110159036</v>
      </c>
      <c r="AM358" s="103">
        <v>4.9997875324013091E-2</v>
      </c>
      <c r="AN358" s="109">
        <v>4.6383654474893211E-2</v>
      </c>
      <c r="AO358" s="102">
        <f>IF(Tabelle1[[#This Row],[Grüne ES 2021]]="","",Tabelle1[[#This Row],[Grüne ES 2021]]/Tabelle1[[#This Row],[Grüne ZS 2021]])</f>
        <v>1.0779201399725027</v>
      </c>
      <c r="AP358" s="104">
        <v>8.7120214167339477E-2</v>
      </c>
      <c r="AQ358" s="105">
        <v>0.1059469925354756</v>
      </c>
      <c r="AR358" s="215">
        <f>IF(Tabelle1[[#This Row],[FDP ES 2021]]="","",Tabelle1[[#This Row],[FDP ES 2021]]/Tabelle1[[#This Row],[FDP ZS 2021]])</f>
        <v>0.82230002081623876</v>
      </c>
      <c r="AS358" s="216">
        <v>97.5</v>
      </c>
      <c r="AT358" s="191">
        <v>27465</v>
      </c>
      <c r="AU358" s="191">
        <v>20340</v>
      </c>
      <c r="AV358" s="191">
        <v>7.4</v>
      </c>
      <c r="AW358" s="191">
        <v>584</v>
      </c>
      <c r="AX358" s="191">
        <v>4.5999999999999996</v>
      </c>
      <c r="AY358" s="192">
        <v>14</v>
      </c>
      <c r="AZ358" s="114" t="s">
        <v>1710</v>
      </c>
      <c r="BA358" s="6"/>
      <c r="BB358" s="6"/>
      <c r="BC358" s="6"/>
      <c r="BD358" s="6"/>
      <c r="BE358" s="6"/>
      <c r="BF358" s="6"/>
      <c r="BG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</row>
    <row r="359" spans="1:84">
      <c r="A359" s="90">
        <f>SUBTOTAL(103,$B$2:$B359)</f>
        <v>358</v>
      </c>
      <c r="B359" s="44" t="s">
        <v>697</v>
      </c>
      <c r="C359" s="201" t="s">
        <v>1129</v>
      </c>
      <c r="D359" s="199" t="s">
        <v>12</v>
      </c>
      <c r="E359" s="195" t="s">
        <v>367</v>
      </c>
      <c r="F359" s="198" t="s">
        <v>167</v>
      </c>
      <c r="G359" s="219" t="str">
        <f>""</f>
        <v/>
      </c>
      <c r="H359" s="8"/>
      <c r="I359" s="8"/>
      <c r="J359" s="8" t="s">
        <v>927</v>
      </c>
      <c r="K359" s="11"/>
      <c r="L359" s="11" t="s">
        <v>921</v>
      </c>
      <c r="M359" s="53"/>
      <c r="N359" s="53"/>
      <c r="O359" s="9"/>
      <c r="P359" s="54"/>
      <c r="Q359" s="121" t="str">
        <f>""</f>
        <v/>
      </c>
      <c r="R359" s="55"/>
      <c r="S359" s="57"/>
      <c r="T359" s="147" t="str">
        <f>IF(MAX((AA359,AD359,AG359,AJ359,AM359,AP359))=AA359,"CDU",IF(MAX(AA359,AD359,AG359,AJ359,AM359,AP359)=AD359,"SPD",IF(MAX(AA359,AD359,AG359,AJ359,AM359,AP359)=AG359,"AfD",IF(MAX(AA359,AD359,AG359,AJ359,AM359,AP359)=AJ359,"Linke",IF(MAX(AA359,AD359,AG359,AJ359,AM359,AP359)=AM359,"Grüne","FDP")))))</f>
        <v>AfD</v>
      </c>
      <c r="U359" s="148" t="str">
        <f>IF(LARGE((AA359,AD359,AG359,AJ359,AM359,AP359),2)=AA359,"CDU",IF(LARGE((AA359,AD359,AG359,AJ359,AM359,AP359),2)=AD359,"SPD",IF(LARGE((AA359,AD359,AG359,AJ359,AM359,AP359),2)=AG359,"AfD",IF(LARGE((AA359,AD359,AG359,AJ359,AM359,AP359),2)=AJ359,"Linke",IF(LARGE((AA359,AD359,AG359,AJ359,AM359,AP359),2)=AM359,"Grüne","FDP")))))</f>
        <v>CDU</v>
      </c>
      <c r="V359" s="148" t="str">
        <f>IF(LARGE((AA359,AD359,AG359,AJ359,AM359,AP359),3)=AA359,"CDU",IF(LARGE((AA359,AD359,AG359,AJ359,AM359,AP359),3)=AD359,"SPD",IF(LARGE((AA359,AD359,AG359,AJ359,AM359,AP359),3)=AG359,"AfD",IF(LARGE((AA359,AD359,AG359,AJ359,AM359,AP359),3)=AJ359,"Linke",IF(LARGE((AA359,AD359,AG359,AJ359,AM359,AP359),3)=AM359,"Grüne","FDP")))))</f>
        <v>SPD</v>
      </c>
      <c r="W359" s="148" t="str">
        <f>IF(LARGE((AA359,AD359,AG359,AJ359,AM359,AP359),4)=AA359,"CDU",IF(LARGE((AA359,AD359,AG359,AJ359,AM359,AP359),4)=AD359,"SPD",IF(LARGE((AA359,AD359,AG359,AJ359,AM359,AP359),4)=AG359,"AfD",IF(LARGE((AA359,AD359,AG359,AJ359,AM359,AP359),4)=AJ359,"Linke",IF(LARGE((AA359,AD359,AG359,AJ359,AM359,AP359),4)=AM359,"Grüne","FDP")))))</f>
        <v>FDP</v>
      </c>
      <c r="X359" s="148">
        <f>(LARGE((AA359,AD359,AG359,AJ359,AM359,AP359),1))-(LARGE((AA359,AD359,AG359,AJ359,AM359,AP359),2))</f>
        <v>4.9453958271363646E-2</v>
      </c>
      <c r="Y359" s="148">
        <f>(LARGE((AA359,AD359,AG359,AJ359,AM359,AP359),1))-(LARGE((AA359,AD359,AG359,AJ359,AM359,AP359),3))</f>
        <v>8.8768962733183215E-2</v>
      </c>
      <c r="Z359" s="234">
        <f>(LARGE((AA359,AD359,AG359,AJ359,AM359,AP359),1))-(LARGE((AA359,AD359,AG359,AJ359,AM359,AP359),4))</f>
        <v>0.1908044023286449</v>
      </c>
      <c r="AA359" s="236">
        <v>0.22847065822462073</v>
      </c>
      <c r="AB359" s="93">
        <v>0.19531747581884729</v>
      </c>
      <c r="AC359" s="95">
        <f>IF(Tabelle1[[#This Row],[CDU ES 2021]]="","",Tabelle1[[#This Row],[CDU ES 2021]]/Tabelle1[[#This Row],[CDU ZS 2021]])</f>
        <v>1.1697399695894202</v>
      </c>
      <c r="AD359" s="97">
        <v>0.18915565376280116</v>
      </c>
      <c r="AE359" s="106">
        <v>0.21002573095442309</v>
      </c>
      <c r="AF359" s="96">
        <f>IF(Tabelle1[[#This Row],[SPD ES 2021]]="","",Tabelle1[[#This Row],[SPD ES 2021]]/Tabelle1[[#This Row],[SPD ZS 2021]])</f>
        <v>0.90063085557763933</v>
      </c>
      <c r="AG359" s="99">
        <v>0.27792461649598438</v>
      </c>
      <c r="AH359" s="107">
        <v>0.27230652954813728</v>
      </c>
      <c r="AI359" s="98">
        <f>IF(Tabelle1[[#This Row],[AfD ES 2021]]="","",Tabelle1[[#This Row],[AfD ES 2021]]/Tabelle1[[#This Row],[AfD ZS 2021]])</f>
        <v>1.0206314808431869</v>
      </c>
      <c r="AJ359" s="100">
        <v>8.0278757489482849E-2</v>
      </c>
      <c r="AK359" s="108">
        <v>7.5307625024414682E-2</v>
      </c>
      <c r="AL359" s="101">
        <f>IF(Tabelle1[[#This Row],[Linke ES 2021]]="","",Tabelle1[[#This Row],[Linke ES 2021]]/Tabelle1[[#This Row],[Linke ZS 2021]])</f>
        <v>1.0660110110159036</v>
      </c>
      <c r="AM359" s="103">
        <v>4.9997875324013091E-2</v>
      </c>
      <c r="AN359" s="109">
        <v>4.6383654474893211E-2</v>
      </c>
      <c r="AO359" s="102">
        <f>IF(Tabelle1[[#This Row],[Grüne ES 2021]]="","",Tabelle1[[#This Row],[Grüne ES 2021]]/Tabelle1[[#This Row],[Grüne ZS 2021]])</f>
        <v>1.0779201399725027</v>
      </c>
      <c r="AP359" s="104">
        <v>8.7120214167339477E-2</v>
      </c>
      <c r="AQ359" s="105">
        <v>0.1059469925354756</v>
      </c>
      <c r="AR359" s="215">
        <f>IF(Tabelle1[[#This Row],[FDP ES 2021]]="","",Tabelle1[[#This Row],[FDP ES 2021]]/Tabelle1[[#This Row],[FDP ZS 2021]])</f>
        <v>0.82230002081623876</v>
      </c>
      <c r="AS359" s="216">
        <v>97.5</v>
      </c>
      <c r="AT359" s="191">
        <v>27465</v>
      </c>
      <c r="AU359" s="191">
        <v>20340</v>
      </c>
      <c r="AV359" s="191">
        <v>7.4</v>
      </c>
      <c r="AW359" s="191">
        <v>584</v>
      </c>
      <c r="AX359" s="191">
        <v>4.5999999999999996</v>
      </c>
      <c r="AY359" s="192">
        <v>14</v>
      </c>
      <c r="AZ359" s="114" t="s">
        <v>1658</v>
      </c>
      <c r="BA359" s="6"/>
      <c r="BB359" s="6"/>
      <c r="BC359" s="6"/>
      <c r="BD359" s="6"/>
      <c r="BE359" s="6"/>
      <c r="BF359" s="6"/>
      <c r="BG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</row>
    <row r="360" spans="1:84">
      <c r="A360" s="90">
        <f>SUBTOTAL(103,$B$2:$B360)</f>
        <v>359</v>
      </c>
      <c r="B360" s="48" t="s">
        <v>669</v>
      </c>
      <c r="C360" s="206" t="s">
        <v>1130</v>
      </c>
      <c r="D360" s="199" t="s">
        <v>12</v>
      </c>
      <c r="E360" s="195" t="s">
        <v>368</v>
      </c>
      <c r="F360" s="222" t="s">
        <v>168</v>
      </c>
      <c r="G360" s="219" t="str">
        <f>""</f>
        <v/>
      </c>
      <c r="H360" s="8"/>
      <c r="I360" s="8"/>
      <c r="J360" s="8" t="s">
        <v>927</v>
      </c>
      <c r="K360" s="11"/>
      <c r="L360" s="11" t="s">
        <v>921</v>
      </c>
      <c r="M360" s="53"/>
      <c r="N360" s="53"/>
      <c r="O360" s="9"/>
      <c r="P360" s="54"/>
      <c r="Q360" s="64" t="s">
        <v>631</v>
      </c>
      <c r="R360" s="55"/>
      <c r="S360" s="57"/>
      <c r="T360" s="147" t="str">
        <f>IF(MAX((AA360,AD360,AG360,AJ360,AM360,AP360))=AA360,"CDU",IF(MAX(AA360,AD360,AG360,AJ360,AM360,AP360)=AD360,"SPD",IF(MAX(AA360,AD360,AG360,AJ360,AM360,AP360)=AG360,"AfD",IF(MAX(AA360,AD360,AG360,AJ360,AM360,AP360)=AJ360,"Linke",IF(MAX(AA360,AD360,AG360,AJ360,AM360,AP360)=AM360,"Grüne","FDP")))))</f>
        <v>CDU</v>
      </c>
      <c r="U360" s="148" t="str">
        <f>IF(LARGE((AA360,AD360,AG360,AJ360,AM360,AP360),2)=AA360,"CDU",IF(LARGE((AA360,AD360,AG360,AJ360,AM360,AP360),2)=AD360,"SPD",IF(LARGE((AA360,AD360,AG360,AJ360,AM360,AP360),2)=AG360,"AfD",IF(LARGE((AA360,AD360,AG360,AJ360,AM360,AP360),2)=AJ360,"Linke",IF(LARGE((AA360,AD360,AG360,AJ360,AM360,AP360),2)=AM360,"Grüne","FDP")))))</f>
        <v>SPD</v>
      </c>
      <c r="V360" s="148" t="str">
        <f>IF(LARGE((AA360,AD360,AG360,AJ360,AM360,AP360),3)=AA360,"CDU",IF(LARGE((AA360,AD360,AG360,AJ360,AM360,AP360),3)=AD360,"SPD",IF(LARGE((AA360,AD360,AG360,AJ360,AM360,AP360),3)=AG360,"AfD",IF(LARGE((AA360,AD360,AG360,AJ360,AM360,AP360),3)=AJ360,"Linke",IF(LARGE((AA360,AD360,AG360,AJ360,AM360,AP360),3)=AM360,"Grüne","FDP")))))</f>
        <v>AfD</v>
      </c>
      <c r="W360" s="148" t="str">
        <f>IF(LARGE((AA360,AD360,AG360,AJ360,AM360,AP360),4)=AA360,"CDU",IF(LARGE((AA360,AD360,AG360,AJ360,AM360,AP360),4)=AD360,"SPD",IF(LARGE((AA360,AD360,AG360,AJ360,AM360,AP360),4)=AG360,"AfD",IF(LARGE((AA360,AD360,AG360,AJ360,AM360,AP360),4)=AJ360,"Linke",IF(LARGE((AA360,AD360,AG360,AJ360,AM360,AP360),4)=AM360,"Grüne","FDP")))))</f>
        <v>Linke</v>
      </c>
      <c r="X360" s="149">
        <f>(LARGE((AA360,AD360,AG360,AJ360,AM360,AP360),1))-(LARGE((AA360,AD360,AG360,AJ360,AM360,AP360),2))</f>
        <v>3.1241158872429009E-3</v>
      </c>
      <c r="Y360" s="148">
        <f>(LARGE((AA360,AD360,AG360,AJ360,AM360,AP360),1))-(LARGE((AA360,AD360,AG360,AJ360,AM360,AP360),3))</f>
        <v>4.6091243446279045E-2</v>
      </c>
      <c r="Z360" s="234">
        <f>(LARGE((AA360,AD360,AG360,AJ360,AM360,AP360),1))-(LARGE((AA360,AD360,AG360,AJ360,AM360,AP360),4))</f>
        <v>5.2195007434071516E-2</v>
      </c>
      <c r="AA360" s="236">
        <v>0.20530678336453437</v>
      </c>
      <c r="AB360" s="93">
        <v>0.1499408120467014</v>
      </c>
      <c r="AC360" s="95">
        <f>IF(Tabelle1[[#This Row],[CDU ES 2021]]="","",Tabelle1[[#This Row],[CDU ES 2021]]/Tabelle1[[#This Row],[CDU ZS 2021]])</f>
        <v>1.3692521773230653</v>
      </c>
      <c r="AD360" s="97">
        <v>0.20218266747729147</v>
      </c>
      <c r="AE360" s="106">
        <v>0.20879827423551398</v>
      </c>
      <c r="AF360" s="96">
        <f>IF(Tabelle1[[#This Row],[SPD ES 2021]]="","",Tabelle1[[#This Row],[SPD ES 2021]]/Tabelle1[[#This Row],[SPD ZS 2021]])</f>
        <v>0.96831579771219545</v>
      </c>
      <c r="AG360" s="99">
        <v>0.15921553991825532</v>
      </c>
      <c r="AH360" s="107">
        <v>0.15557718770092357</v>
      </c>
      <c r="AI360" s="98">
        <f>IF(Tabelle1[[#This Row],[AfD ES 2021]]="","",Tabelle1[[#This Row],[AfD ES 2021]]/Tabelle1[[#This Row],[AfD ZS 2021]])</f>
        <v>1.0233861549440397</v>
      </c>
      <c r="AJ360" s="100">
        <v>0.15311177593046285</v>
      </c>
      <c r="AK360" s="108">
        <v>0.12549047885157344</v>
      </c>
      <c r="AL360" s="101">
        <f>IF(Tabelle1[[#This Row],[Linke ES 2021]]="","",Tabelle1[[#This Row],[Linke ES 2021]]/Tabelle1[[#This Row],[Linke ZS 2021]])</f>
        <v>1.2201067151202689</v>
      </c>
      <c r="AM360" s="103">
        <v>0.11905349521751431</v>
      </c>
      <c r="AN360" s="109">
        <v>0.15531880374236115</v>
      </c>
      <c r="AO360" s="102">
        <f>IF(Tabelle1[[#This Row],[Grüne ES 2021]]="","",Tabelle1[[#This Row],[Grüne ES 2021]]/Tabelle1[[#This Row],[Grüne ZS 2021]])</f>
        <v>0.76651050837989454</v>
      </c>
      <c r="AP360" s="104">
        <v>8.0643122430429731E-2</v>
      </c>
      <c r="AQ360" s="105">
        <v>0.10611769088866055</v>
      </c>
      <c r="AR360" s="215">
        <f>IF(Tabelle1[[#This Row],[FDP ES 2021]]="","",Tabelle1[[#This Row],[FDP ES 2021]]/Tabelle1[[#This Row],[FDP ZS 2021]])</f>
        <v>0.75994041855887229</v>
      </c>
      <c r="AS360" s="216">
        <v>1726.1</v>
      </c>
      <c r="AT360" s="191">
        <v>36761</v>
      </c>
      <c r="AU360" s="191">
        <v>18825</v>
      </c>
      <c r="AV360" s="191">
        <v>8.3000000000000007</v>
      </c>
      <c r="AW360" s="191">
        <v>387.9</v>
      </c>
      <c r="AX360" s="191">
        <v>8.8000000000000007</v>
      </c>
      <c r="AY360" s="192">
        <v>11.8</v>
      </c>
      <c r="AZ360" s="115" t="s">
        <v>1487</v>
      </c>
      <c r="BA360" s="6"/>
      <c r="BB360" s="6"/>
      <c r="BC360" s="6"/>
      <c r="BD360" s="6"/>
      <c r="BE360" s="6"/>
      <c r="BF360" s="6"/>
      <c r="BG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</row>
    <row r="361" spans="1:84">
      <c r="A361" s="90">
        <f>SUBTOTAL(103,$B$2:$B361)</f>
        <v>360</v>
      </c>
      <c r="B361" s="44" t="s">
        <v>697</v>
      </c>
      <c r="C361" s="201" t="s">
        <v>808</v>
      </c>
      <c r="D361" s="200" t="s">
        <v>12</v>
      </c>
      <c r="E361" s="193" t="s">
        <v>368</v>
      </c>
      <c r="F361" s="222" t="s">
        <v>168</v>
      </c>
      <c r="G361" s="219" t="str">
        <f>""</f>
        <v/>
      </c>
      <c r="H361" s="10"/>
      <c r="I361" s="10"/>
      <c r="J361" s="8" t="s">
        <v>924</v>
      </c>
      <c r="K361" s="10"/>
      <c r="L361" s="10" t="s">
        <v>922</v>
      </c>
      <c r="M361" s="67"/>
      <c r="N361" s="67"/>
      <c r="O361" s="59"/>
      <c r="P361" s="83"/>
      <c r="Q361" s="74" t="s">
        <v>631</v>
      </c>
      <c r="R361" s="68" t="s">
        <v>631</v>
      </c>
      <c r="S361" s="61"/>
      <c r="T361" s="147" t="str">
        <f>IF(MAX((AA361,AD361,AG361,AJ361,AM361,AP361))=AA361,"CDU",IF(MAX(AA361,AD361,AG361,AJ361,AM361,AP361)=AD361,"SPD",IF(MAX(AA361,AD361,AG361,AJ361,AM361,AP361)=AG361,"AfD",IF(MAX(AA361,AD361,AG361,AJ361,AM361,AP361)=AJ361,"Linke",IF(MAX(AA361,AD361,AG361,AJ361,AM361,AP361)=AM361,"Grüne","FDP")))))</f>
        <v>CDU</v>
      </c>
      <c r="U361" s="148" t="str">
        <f>IF(LARGE((AA361,AD361,AG361,AJ361,AM361,AP361),2)=AA361,"CDU",IF(LARGE((AA361,AD361,AG361,AJ361,AM361,AP361),2)=AD361,"SPD",IF(LARGE((AA361,AD361,AG361,AJ361,AM361,AP361),2)=AG361,"AfD",IF(LARGE((AA361,AD361,AG361,AJ361,AM361,AP361),2)=AJ361,"Linke",IF(LARGE((AA361,AD361,AG361,AJ361,AM361,AP361),2)=AM361,"Grüne","FDP")))))</f>
        <v>SPD</v>
      </c>
      <c r="V361" s="148" t="str">
        <f>IF(LARGE((AA361,AD361,AG361,AJ361,AM361,AP361),3)=AA361,"CDU",IF(LARGE((AA361,AD361,AG361,AJ361,AM361,AP361),3)=AD361,"SPD",IF(LARGE((AA361,AD361,AG361,AJ361,AM361,AP361),3)=AG361,"AfD",IF(LARGE((AA361,AD361,AG361,AJ361,AM361,AP361),3)=AJ361,"Linke",IF(LARGE((AA361,AD361,AG361,AJ361,AM361,AP361),3)=AM361,"Grüne","FDP")))))</f>
        <v>AfD</v>
      </c>
      <c r="W361" s="148" t="str">
        <f>IF(LARGE((AA361,AD361,AG361,AJ361,AM361,AP361),4)=AA361,"CDU",IF(LARGE((AA361,AD361,AG361,AJ361,AM361,AP361),4)=AD361,"SPD",IF(LARGE((AA361,AD361,AG361,AJ361,AM361,AP361),4)=AG361,"AfD",IF(LARGE((AA361,AD361,AG361,AJ361,AM361,AP361),4)=AJ361,"Linke",IF(LARGE((AA361,AD361,AG361,AJ361,AM361,AP361),4)=AM361,"Grüne","FDP")))))</f>
        <v>Linke</v>
      </c>
      <c r="X361" s="149">
        <f>(LARGE((AA361,AD361,AG361,AJ361,AM361,AP361),1))-(LARGE((AA361,AD361,AG361,AJ361,AM361,AP361),2))</f>
        <v>3.1241158872429009E-3</v>
      </c>
      <c r="Y361" s="148">
        <f>(LARGE((AA361,AD361,AG361,AJ361,AM361,AP361),1))-(LARGE((AA361,AD361,AG361,AJ361,AM361,AP361),3))</f>
        <v>4.6091243446279045E-2</v>
      </c>
      <c r="Z361" s="234">
        <f>(LARGE((AA361,AD361,AG361,AJ361,AM361,AP361),1))-(LARGE((AA361,AD361,AG361,AJ361,AM361,AP361),4))</f>
        <v>5.2195007434071516E-2</v>
      </c>
      <c r="AA361" s="236">
        <v>0.20530678336453437</v>
      </c>
      <c r="AB361" s="93">
        <v>0.1499408120467014</v>
      </c>
      <c r="AC361" s="95">
        <f>IF(Tabelle1[[#This Row],[CDU ES 2021]]="","",Tabelle1[[#This Row],[CDU ES 2021]]/Tabelle1[[#This Row],[CDU ZS 2021]])</f>
        <v>1.3692521773230653</v>
      </c>
      <c r="AD361" s="97">
        <v>0.20218266747729147</v>
      </c>
      <c r="AE361" s="106">
        <v>0.20879827423551398</v>
      </c>
      <c r="AF361" s="96">
        <f>IF(Tabelle1[[#This Row],[SPD ES 2021]]="","",Tabelle1[[#This Row],[SPD ES 2021]]/Tabelle1[[#This Row],[SPD ZS 2021]])</f>
        <v>0.96831579771219545</v>
      </c>
      <c r="AG361" s="99">
        <v>0.15921553991825532</v>
      </c>
      <c r="AH361" s="107">
        <v>0.15557718770092357</v>
      </c>
      <c r="AI361" s="98">
        <f>IF(Tabelle1[[#This Row],[AfD ES 2021]]="","",Tabelle1[[#This Row],[AfD ES 2021]]/Tabelle1[[#This Row],[AfD ZS 2021]])</f>
        <v>1.0233861549440397</v>
      </c>
      <c r="AJ361" s="100">
        <v>0.15311177593046285</v>
      </c>
      <c r="AK361" s="108">
        <v>0.12549047885157344</v>
      </c>
      <c r="AL361" s="101">
        <f>IF(Tabelle1[[#This Row],[Linke ES 2021]]="","",Tabelle1[[#This Row],[Linke ES 2021]]/Tabelle1[[#This Row],[Linke ZS 2021]])</f>
        <v>1.2201067151202689</v>
      </c>
      <c r="AM361" s="103">
        <v>0.11905349521751431</v>
      </c>
      <c r="AN361" s="109">
        <v>0.15531880374236115</v>
      </c>
      <c r="AO361" s="102">
        <f>IF(Tabelle1[[#This Row],[Grüne ES 2021]]="","",Tabelle1[[#This Row],[Grüne ES 2021]]/Tabelle1[[#This Row],[Grüne ZS 2021]])</f>
        <v>0.76651050837989454</v>
      </c>
      <c r="AP361" s="104">
        <v>8.0643122430429731E-2</v>
      </c>
      <c r="AQ361" s="105">
        <v>0.10611769088866055</v>
      </c>
      <c r="AR361" s="215">
        <f>IF(Tabelle1[[#This Row],[FDP ES 2021]]="","",Tabelle1[[#This Row],[FDP ES 2021]]/Tabelle1[[#This Row],[FDP ZS 2021]])</f>
        <v>0.75994041855887229</v>
      </c>
      <c r="AS361" s="216">
        <v>1726.1</v>
      </c>
      <c r="AT361" s="191">
        <v>36761</v>
      </c>
      <c r="AU361" s="191">
        <v>18825</v>
      </c>
      <c r="AV361" s="191">
        <v>8.3000000000000007</v>
      </c>
      <c r="AW361" s="191">
        <v>387.9</v>
      </c>
      <c r="AX361" s="191">
        <v>8.8000000000000007</v>
      </c>
      <c r="AY361" s="192">
        <v>11.8</v>
      </c>
      <c r="AZ361" s="114" t="s">
        <v>1909</v>
      </c>
      <c r="BA361" s="6"/>
      <c r="BB361" s="6"/>
      <c r="BC361" s="6"/>
      <c r="BD361" s="6"/>
      <c r="BE361" s="6"/>
      <c r="BF361" s="6"/>
      <c r="BG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</row>
    <row r="362" spans="1:84">
      <c r="A362" s="90">
        <f>SUBTOTAL(103,$B$2:$B362)</f>
        <v>361</v>
      </c>
      <c r="B362" s="49" t="s">
        <v>941</v>
      </c>
      <c r="C362" s="207" t="s">
        <v>809</v>
      </c>
      <c r="D362" s="199" t="s">
        <v>12</v>
      </c>
      <c r="E362" s="194" t="s">
        <v>369</v>
      </c>
      <c r="F362" s="198" t="s">
        <v>169</v>
      </c>
      <c r="G362" s="219" t="str">
        <f>""</f>
        <v/>
      </c>
      <c r="H362" s="8"/>
      <c r="I362" s="8"/>
      <c r="J362" s="8" t="s">
        <v>924</v>
      </c>
      <c r="K362" s="8"/>
      <c r="L362" s="8" t="s">
        <v>922</v>
      </c>
      <c r="M362" s="53"/>
      <c r="N362" s="53"/>
      <c r="O362" s="9"/>
      <c r="P362" s="54"/>
      <c r="Q362" s="121" t="str">
        <f>""</f>
        <v/>
      </c>
      <c r="R362" s="55"/>
      <c r="S362" s="57"/>
      <c r="T362" s="147" t="str">
        <f>IF(MAX((AA362,AD362,AG362,AJ362,AM362,AP362))=AA362,"CDU",IF(MAX(AA362,AD362,AG362,AJ362,AM362,AP362)=AD362,"SPD",IF(MAX(AA362,AD362,AG362,AJ362,AM362,AP362)=AG362,"AfD",IF(MAX(AA362,AD362,AG362,AJ362,AM362,AP362)=AJ362,"Linke",IF(MAX(AA362,AD362,AG362,AJ362,AM362,AP362)=AM362,"Grüne","FDP")))))</f>
        <v>Linke</v>
      </c>
      <c r="U362" s="148" t="str">
        <f>IF(LARGE((AA362,AD362,AG362,AJ362,AM362,AP362),2)=AA362,"CDU",IF(LARGE((AA362,AD362,AG362,AJ362,AM362,AP362),2)=AD362,"SPD",IF(LARGE((AA362,AD362,AG362,AJ362,AM362,AP362),2)=AG362,"AfD",IF(LARGE((AA362,AD362,AG362,AJ362,AM362,AP362),2)=AJ362,"Linke",IF(LARGE((AA362,AD362,AG362,AJ362,AM362,AP362),2)=AM362,"Grüne","FDP")))))</f>
        <v>Grüne</v>
      </c>
      <c r="V362" s="148" t="str">
        <f>IF(LARGE((AA362,AD362,AG362,AJ362,AM362,AP362),3)=AA362,"CDU",IF(LARGE((AA362,AD362,AG362,AJ362,AM362,AP362),3)=AD362,"SPD",IF(LARGE((AA362,AD362,AG362,AJ362,AM362,AP362),3)=AG362,"AfD",IF(LARGE((AA362,AD362,AG362,AJ362,AM362,AP362),3)=AJ362,"Linke",IF(LARGE((AA362,AD362,AG362,AJ362,AM362,AP362),3)=AM362,"Grüne","FDP")))))</f>
        <v>SPD</v>
      </c>
      <c r="W362" s="148" t="str">
        <f>IF(LARGE((AA362,AD362,AG362,AJ362,AM362,AP362),4)=AA362,"CDU",IF(LARGE((AA362,AD362,AG362,AJ362,AM362,AP362),4)=AD362,"SPD",IF(LARGE((AA362,AD362,AG362,AJ362,AM362,AP362),4)=AG362,"AfD",IF(LARGE((AA362,AD362,AG362,AJ362,AM362,AP362),4)=AJ362,"Linke",IF(LARGE((AA362,AD362,AG362,AJ362,AM362,AP362),4)=AM362,"Grüne","FDP")))))</f>
        <v>CDU</v>
      </c>
      <c r="X362" s="148">
        <f>(LARGE((AA362,AD362,AG362,AJ362,AM362,AP362),1))-(LARGE((AA362,AD362,AG362,AJ362,AM362,AP362),2))</f>
        <v>4.4260806089413185E-2</v>
      </c>
      <c r="Y362" s="148">
        <f>(LARGE((AA362,AD362,AG362,AJ362,AM362,AP362),1))-(LARGE((AA362,AD362,AG362,AJ362,AM362,AP362),3))</f>
        <v>6.2448804462300583E-2</v>
      </c>
      <c r="Z362" s="234">
        <f>(LARGE((AA362,AD362,AG362,AJ362,AM362,AP362),1))-(LARGE((AA362,AD362,AG362,AJ362,AM362,AP362),4))</f>
        <v>6.3524259022952306E-2</v>
      </c>
      <c r="AA362" s="236">
        <v>0.1645946985105233</v>
      </c>
      <c r="AB362" s="93">
        <v>0.13101308407057502</v>
      </c>
      <c r="AC362" s="95">
        <f>IF(Tabelle1[[#This Row],[CDU ES 2021]]="","",Tabelle1[[#This Row],[CDU ES 2021]]/Tabelle1[[#This Row],[CDU ZS 2021]])</f>
        <v>1.2563226007400781</v>
      </c>
      <c r="AD362" s="97">
        <v>0.16567015307117502</v>
      </c>
      <c r="AE362" s="106">
        <v>0.20926728092661689</v>
      </c>
      <c r="AF362" s="96">
        <f>IF(Tabelle1[[#This Row],[SPD ES 2021]]="","",Tabelle1[[#This Row],[SPD ES 2021]]/Tabelle1[[#This Row],[SPD ZS 2021]])</f>
        <v>0.79166772912422012</v>
      </c>
      <c r="AG362" s="99">
        <v>0.11516279484450487</v>
      </c>
      <c r="AH362" s="107">
        <v>0.11239622547084305</v>
      </c>
      <c r="AI362" s="98">
        <f>IF(Tabelle1[[#This Row],[AfD ES 2021]]="","",Tabelle1[[#This Row],[AfD ES 2021]]/Tabelle1[[#This Row],[AfD ZS 2021]])</f>
        <v>1.0246144331099403</v>
      </c>
      <c r="AJ362" s="100">
        <v>0.22811895753347561</v>
      </c>
      <c r="AK362" s="108">
        <v>0.14719996441221772</v>
      </c>
      <c r="AL362" s="101">
        <f>IF(Tabelle1[[#This Row],[Linke ES 2021]]="","",Tabelle1[[#This Row],[Linke ES 2021]]/Tabelle1[[#This Row],[Linke ZS 2021]])</f>
        <v>1.5497215535640547</v>
      </c>
      <c r="AM362" s="103">
        <v>0.18385815144406242</v>
      </c>
      <c r="AN362" s="109">
        <v>0.21277045324377075</v>
      </c>
      <c r="AO362" s="102">
        <f>IF(Tabelle1[[#This Row],[Grüne ES 2021]]="","",Tabelle1[[#This Row],[Grüne ES 2021]]/Tabelle1[[#This Row],[Grüne ZS 2021]])</f>
        <v>0.86411505282369472</v>
      </c>
      <c r="AP362" s="104">
        <v>7.3950038727508785E-2</v>
      </c>
      <c r="AQ362" s="105">
        <v>9.6971146093406804E-2</v>
      </c>
      <c r="AR362" s="215">
        <f>IF(Tabelle1[[#This Row],[FDP ES 2021]]="","",Tabelle1[[#This Row],[FDP ES 2021]]/Tabelle1[[#This Row],[FDP ZS 2021]])</f>
        <v>0.76259837803996777</v>
      </c>
      <c r="AS362" s="216">
        <v>2344.1</v>
      </c>
      <c r="AT362" s="191">
        <v>36761</v>
      </c>
      <c r="AU362" s="191">
        <v>18825</v>
      </c>
      <c r="AV362" s="191">
        <v>8.3000000000000007</v>
      </c>
      <c r="AW362" s="191">
        <v>387.9</v>
      </c>
      <c r="AX362" s="191">
        <v>8.8000000000000007</v>
      </c>
      <c r="AY362" s="192">
        <v>11.8</v>
      </c>
      <c r="AZ362" s="114" t="s">
        <v>1982</v>
      </c>
      <c r="BA362" s="6"/>
      <c r="BB362" s="6"/>
      <c r="BC362" s="6"/>
      <c r="BD362" s="6"/>
      <c r="BE362" s="6"/>
      <c r="BF362" s="6"/>
      <c r="BG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</row>
    <row r="363" spans="1:84">
      <c r="A363" s="91">
        <f>SUBTOTAL(103,$B$2:$B363)</f>
        <v>362</v>
      </c>
      <c r="B363" s="45" t="s">
        <v>932</v>
      </c>
      <c r="C363" s="203" t="s">
        <v>1131</v>
      </c>
      <c r="D363" s="199" t="s">
        <v>12</v>
      </c>
      <c r="E363" s="195" t="s">
        <v>369</v>
      </c>
      <c r="F363" s="198" t="s">
        <v>169</v>
      </c>
      <c r="G363" s="219" t="str">
        <f>""</f>
        <v/>
      </c>
      <c r="H363" s="8"/>
      <c r="I363" s="8"/>
      <c r="J363" s="8" t="s">
        <v>927</v>
      </c>
      <c r="K363" s="11"/>
      <c r="L363" s="11" t="s">
        <v>921</v>
      </c>
      <c r="M363" s="53"/>
      <c r="N363" s="53"/>
      <c r="O363" s="9"/>
      <c r="P363" s="54"/>
      <c r="Q363" s="9" t="str">
        <f>""</f>
        <v/>
      </c>
      <c r="R363" s="55"/>
      <c r="S363" s="57"/>
      <c r="T363" s="147" t="str">
        <f>IF(MAX((AA363,AD363,AG363,AJ363,AM363,AP363))=AA363,"CDU",IF(MAX(AA363,AD363,AG363,AJ363,AM363,AP363)=AD363,"SPD",IF(MAX(AA363,AD363,AG363,AJ363,AM363,AP363)=AG363,"AfD",IF(MAX(AA363,AD363,AG363,AJ363,AM363,AP363)=AJ363,"Linke",IF(MAX(AA363,AD363,AG363,AJ363,AM363,AP363)=AM363,"Grüne","FDP")))))</f>
        <v>Linke</v>
      </c>
      <c r="U363" s="148" t="str">
        <f>IF(LARGE((AA363,AD363,AG363,AJ363,AM363,AP363),2)=AA363,"CDU",IF(LARGE((AA363,AD363,AG363,AJ363,AM363,AP363),2)=AD363,"SPD",IF(LARGE((AA363,AD363,AG363,AJ363,AM363,AP363),2)=AG363,"AfD",IF(LARGE((AA363,AD363,AG363,AJ363,AM363,AP363),2)=AJ363,"Linke",IF(LARGE((AA363,AD363,AG363,AJ363,AM363,AP363),2)=AM363,"Grüne","FDP")))))</f>
        <v>Grüne</v>
      </c>
      <c r="V363" s="148" t="str">
        <f>IF(LARGE((AA363,AD363,AG363,AJ363,AM363,AP363),3)=AA363,"CDU",IF(LARGE((AA363,AD363,AG363,AJ363,AM363,AP363),3)=AD363,"SPD",IF(LARGE((AA363,AD363,AG363,AJ363,AM363,AP363),3)=AG363,"AfD",IF(LARGE((AA363,AD363,AG363,AJ363,AM363,AP363),3)=AJ363,"Linke",IF(LARGE((AA363,AD363,AG363,AJ363,AM363,AP363),3)=AM363,"Grüne","FDP")))))</f>
        <v>SPD</v>
      </c>
      <c r="W363" s="148" t="str">
        <f>IF(LARGE((AA363,AD363,AG363,AJ363,AM363,AP363),4)=AA363,"CDU",IF(LARGE((AA363,AD363,AG363,AJ363,AM363,AP363),4)=AD363,"SPD",IF(LARGE((AA363,AD363,AG363,AJ363,AM363,AP363),4)=AG363,"AfD",IF(LARGE((AA363,AD363,AG363,AJ363,AM363,AP363),4)=AJ363,"Linke",IF(LARGE((AA363,AD363,AG363,AJ363,AM363,AP363),4)=AM363,"Grüne","FDP")))))</f>
        <v>CDU</v>
      </c>
      <c r="X363" s="148">
        <f>(LARGE((AA363,AD363,AG363,AJ363,AM363,AP363),1))-(LARGE((AA363,AD363,AG363,AJ363,AM363,AP363),2))</f>
        <v>4.4260806089413185E-2</v>
      </c>
      <c r="Y363" s="148">
        <f>(LARGE((AA363,AD363,AG363,AJ363,AM363,AP363),1))-(LARGE((AA363,AD363,AG363,AJ363,AM363,AP363),3))</f>
        <v>6.2448804462300583E-2</v>
      </c>
      <c r="Z363" s="234">
        <f>(LARGE((AA363,AD363,AG363,AJ363,AM363,AP363),1))-(LARGE((AA363,AD363,AG363,AJ363,AM363,AP363),4))</f>
        <v>6.3524259022952306E-2</v>
      </c>
      <c r="AA363" s="236">
        <v>0.1645946985105233</v>
      </c>
      <c r="AB363" s="93">
        <v>0.13101308407057502</v>
      </c>
      <c r="AC363" s="95">
        <f>IF(Tabelle1[[#This Row],[CDU ES 2021]]="","",Tabelle1[[#This Row],[CDU ES 2021]]/Tabelle1[[#This Row],[CDU ZS 2021]])</f>
        <v>1.2563226007400781</v>
      </c>
      <c r="AD363" s="97">
        <v>0.16567015307117502</v>
      </c>
      <c r="AE363" s="106">
        <v>0.20926728092661689</v>
      </c>
      <c r="AF363" s="96">
        <f>IF(Tabelle1[[#This Row],[SPD ES 2021]]="","",Tabelle1[[#This Row],[SPD ES 2021]]/Tabelle1[[#This Row],[SPD ZS 2021]])</f>
        <v>0.79166772912422012</v>
      </c>
      <c r="AG363" s="99">
        <v>0.11516279484450487</v>
      </c>
      <c r="AH363" s="107">
        <v>0.11239622547084305</v>
      </c>
      <c r="AI363" s="98">
        <f>IF(Tabelle1[[#This Row],[AfD ES 2021]]="","",Tabelle1[[#This Row],[AfD ES 2021]]/Tabelle1[[#This Row],[AfD ZS 2021]])</f>
        <v>1.0246144331099403</v>
      </c>
      <c r="AJ363" s="100">
        <v>0.22811895753347561</v>
      </c>
      <c r="AK363" s="108">
        <v>0.14719996441221772</v>
      </c>
      <c r="AL363" s="101">
        <f>IF(Tabelle1[[#This Row],[Linke ES 2021]]="","",Tabelle1[[#This Row],[Linke ES 2021]]/Tabelle1[[#This Row],[Linke ZS 2021]])</f>
        <v>1.5497215535640547</v>
      </c>
      <c r="AM363" s="103">
        <v>0.18385815144406242</v>
      </c>
      <c r="AN363" s="109">
        <v>0.21277045324377075</v>
      </c>
      <c r="AO363" s="102">
        <f>IF(Tabelle1[[#This Row],[Grüne ES 2021]]="","",Tabelle1[[#This Row],[Grüne ES 2021]]/Tabelle1[[#This Row],[Grüne ZS 2021]])</f>
        <v>0.86411505282369472</v>
      </c>
      <c r="AP363" s="104">
        <v>7.3950038727508785E-2</v>
      </c>
      <c r="AQ363" s="105">
        <v>9.6971146093406804E-2</v>
      </c>
      <c r="AR363" s="215">
        <f>IF(Tabelle1[[#This Row],[FDP ES 2021]]="","",Tabelle1[[#This Row],[FDP ES 2021]]/Tabelle1[[#This Row],[FDP ZS 2021]])</f>
        <v>0.76259837803996777</v>
      </c>
      <c r="AS363" s="216">
        <v>2344.1</v>
      </c>
      <c r="AT363" s="191">
        <v>36761</v>
      </c>
      <c r="AU363" s="191">
        <v>18825</v>
      </c>
      <c r="AV363" s="191">
        <v>8.3000000000000007</v>
      </c>
      <c r="AW363" s="191">
        <v>387.9</v>
      </c>
      <c r="AX363" s="191">
        <v>8.8000000000000007</v>
      </c>
      <c r="AY363" s="192">
        <v>11.8</v>
      </c>
      <c r="AZ363" s="114" t="s">
        <v>1587</v>
      </c>
      <c r="BA363" s="6"/>
      <c r="BB363" s="6"/>
      <c r="BC363" s="6"/>
      <c r="BD363" s="6"/>
      <c r="BE363" s="6"/>
      <c r="BF363" s="6"/>
      <c r="BG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</row>
    <row r="364" spans="1:84">
      <c r="A364" s="90">
        <f>SUBTOTAL(103,$B$2:$B364)</f>
        <v>363</v>
      </c>
      <c r="B364" s="48" t="s">
        <v>669</v>
      </c>
      <c r="C364" s="206" t="s">
        <v>1132</v>
      </c>
      <c r="D364" s="199" t="s">
        <v>12</v>
      </c>
      <c r="E364" s="195" t="s">
        <v>369</v>
      </c>
      <c r="F364" s="198" t="s">
        <v>169</v>
      </c>
      <c r="G364" s="219" t="str">
        <f>""</f>
        <v/>
      </c>
      <c r="H364" s="8"/>
      <c r="I364" s="8"/>
      <c r="J364" s="8" t="s">
        <v>927</v>
      </c>
      <c r="K364" s="11"/>
      <c r="L364" s="11" t="s">
        <v>921</v>
      </c>
      <c r="M364" s="53"/>
      <c r="N364" s="53"/>
      <c r="O364" s="9"/>
      <c r="P364" s="54"/>
      <c r="Q364" s="177" t="s">
        <v>631</v>
      </c>
      <c r="R364" s="55"/>
      <c r="S364" s="57"/>
      <c r="T364" s="147" t="str">
        <f>IF(MAX((AA364,AD364,AG364,AJ364,AM364,AP364))=AA364,"CDU",IF(MAX(AA364,AD364,AG364,AJ364,AM364,AP364)=AD364,"SPD",IF(MAX(AA364,AD364,AG364,AJ364,AM364,AP364)=AG364,"AfD",IF(MAX(AA364,AD364,AG364,AJ364,AM364,AP364)=AJ364,"Linke",IF(MAX(AA364,AD364,AG364,AJ364,AM364,AP364)=AM364,"Grüne","FDP")))))</f>
        <v>Linke</v>
      </c>
      <c r="U364" s="148" t="str">
        <f>IF(LARGE((AA364,AD364,AG364,AJ364,AM364,AP364),2)=AA364,"CDU",IF(LARGE((AA364,AD364,AG364,AJ364,AM364,AP364),2)=AD364,"SPD",IF(LARGE((AA364,AD364,AG364,AJ364,AM364,AP364),2)=AG364,"AfD",IF(LARGE((AA364,AD364,AG364,AJ364,AM364,AP364),2)=AJ364,"Linke",IF(LARGE((AA364,AD364,AG364,AJ364,AM364,AP364),2)=AM364,"Grüne","FDP")))))</f>
        <v>Grüne</v>
      </c>
      <c r="V364" s="148" t="str">
        <f>IF(LARGE((AA364,AD364,AG364,AJ364,AM364,AP364),3)=AA364,"CDU",IF(LARGE((AA364,AD364,AG364,AJ364,AM364,AP364),3)=AD364,"SPD",IF(LARGE((AA364,AD364,AG364,AJ364,AM364,AP364),3)=AG364,"AfD",IF(LARGE((AA364,AD364,AG364,AJ364,AM364,AP364),3)=AJ364,"Linke",IF(LARGE((AA364,AD364,AG364,AJ364,AM364,AP364),3)=AM364,"Grüne","FDP")))))</f>
        <v>SPD</v>
      </c>
      <c r="W364" s="148" t="str">
        <f>IF(LARGE((AA364,AD364,AG364,AJ364,AM364,AP364),4)=AA364,"CDU",IF(LARGE((AA364,AD364,AG364,AJ364,AM364,AP364),4)=AD364,"SPD",IF(LARGE((AA364,AD364,AG364,AJ364,AM364,AP364),4)=AG364,"AfD",IF(LARGE((AA364,AD364,AG364,AJ364,AM364,AP364),4)=AJ364,"Linke",IF(LARGE((AA364,AD364,AG364,AJ364,AM364,AP364),4)=AM364,"Grüne","FDP")))))</f>
        <v>CDU</v>
      </c>
      <c r="X364" s="148">
        <f>(LARGE((AA364,AD364,AG364,AJ364,AM364,AP364),1))-(LARGE((AA364,AD364,AG364,AJ364,AM364,AP364),2))</f>
        <v>4.4260806089413185E-2</v>
      </c>
      <c r="Y364" s="148">
        <f>(LARGE((AA364,AD364,AG364,AJ364,AM364,AP364),1))-(LARGE((AA364,AD364,AG364,AJ364,AM364,AP364),3))</f>
        <v>6.2448804462300583E-2</v>
      </c>
      <c r="Z364" s="234">
        <f>(LARGE((AA364,AD364,AG364,AJ364,AM364,AP364),1))-(LARGE((AA364,AD364,AG364,AJ364,AM364,AP364),4))</f>
        <v>6.3524259022952306E-2</v>
      </c>
      <c r="AA364" s="236">
        <v>0.1645946985105233</v>
      </c>
      <c r="AB364" s="93">
        <v>0.13101308407057502</v>
      </c>
      <c r="AC364" s="95">
        <f>IF(Tabelle1[[#This Row],[CDU ES 2021]]="","",Tabelle1[[#This Row],[CDU ES 2021]]/Tabelle1[[#This Row],[CDU ZS 2021]])</f>
        <v>1.2563226007400781</v>
      </c>
      <c r="AD364" s="97">
        <v>0.16567015307117502</v>
      </c>
      <c r="AE364" s="106">
        <v>0.20926728092661689</v>
      </c>
      <c r="AF364" s="96">
        <f>IF(Tabelle1[[#This Row],[SPD ES 2021]]="","",Tabelle1[[#This Row],[SPD ES 2021]]/Tabelle1[[#This Row],[SPD ZS 2021]])</f>
        <v>0.79166772912422012</v>
      </c>
      <c r="AG364" s="99">
        <v>0.11516279484450487</v>
      </c>
      <c r="AH364" s="107">
        <v>0.11239622547084305</v>
      </c>
      <c r="AI364" s="98">
        <f>IF(Tabelle1[[#This Row],[AfD ES 2021]]="","",Tabelle1[[#This Row],[AfD ES 2021]]/Tabelle1[[#This Row],[AfD ZS 2021]])</f>
        <v>1.0246144331099403</v>
      </c>
      <c r="AJ364" s="100">
        <v>0.22811895753347561</v>
      </c>
      <c r="AK364" s="108">
        <v>0.14719996441221772</v>
      </c>
      <c r="AL364" s="101">
        <f>IF(Tabelle1[[#This Row],[Linke ES 2021]]="","",Tabelle1[[#This Row],[Linke ES 2021]]/Tabelle1[[#This Row],[Linke ZS 2021]])</f>
        <v>1.5497215535640547</v>
      </c>
      <c r="AM364" s="103">
        <v>0.18385815144406242</v>
      </c>
      <c r="AN364" s="109">
        <v>0.21277045324377075</v>
      </c>
      <c r="AO364" s="102">
        <f>IF(Tabelle1[[#This Row],[Grüne ES 2021]]="","",Tabelle1[[#This Row],[Grüne ES 2021]]/Tabelle1[[#This Row],[Grüne ZS 2021]])</f>
        <v>0.86411505282369472</v>
      </c>
      <c r="AP364" s="104">
        <v>7.3950038727508785E-2</v>
      </c>
      <c r="AQ364" s="105">
        <v>9.6971146093406804E-2</v>
      </c>
      <c r="AR364" s="215">
        <f>IF(Tabelle1[[#This Row],[FDP ES 2021]]="","",Tabelle1[[#This Row],[FDP ES 2021]]/Tabelle1[[#This Row],[FDP ZS 2021]])</f>
        <v>0.76259837803996777</v>
      </c>
      <c r="AS364" s="216">
        <v>2344.1</v>
      </c>
      <c r="AT364" s="191">
        <v>36761</v>
      </c>
      <c r="AU364" s="191">
        <v>18825</v>
      </c>
      <c r="AV364" s="191">
        <v>8.3000000000000007</v>
      </c>
      <c r="AW364" s="191">
        <v>387.9</v>
      </c>
      <c r="AX364" s="191">
        <v>8.8000000000000007</v>
      </c>
      <c r="AY364" s="192">
        <v>11.8</v>
      </c>
      <c r="AZ364" s="114" t="s">
        <v>1523</v>
      </c>
      <c r="BA364" s="6"/>
      <c r="BB364" s="6"/>
      <c r="BC364" s="6"/>
      <c r="BD364" s="6"/>
      <c r="BE364" s="6"/>
      <c r="BF364" s="6"/>
      <c r="BG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</row>
    <row r="365" spans="1:84">
      <c r="A365" s="90">
        <f>SUBTOTAL(103,$B$2:$B365)</f>
        <v>364</v>
      </c>
      <c r="B365" s="48" t="s">
        <v>669</v>
      </c>
      <c r="C365" s="206" t="s">
        <v>1133</v>
      </c>
      <c r="D365" s="199" t="s">
        <v>12</v>
      </c>
      <c r="E365" s="195" t="s">
        <v>370</v>
      </c>
      <c r="F365" s="222" t="s">
        <v>170</v>
      </c>
      <c r="G365" s="219" t="str">
        <f>""</f>
        <v/>
      </c>
      <c r="H365" s="14" t="s">
        <v>2196</v>
      </c>
      <c r="I365" s="8"/>
      <c r="J365" s="8" t="s">
        <v>927</v>
      </c>
      <c r="K365" s="11"/>
      <c r="L365" s="11" t="s">
        <v>921</v>
      </c>
      <c r="M365" s="53"/>
      <c r="N365" s="53"/>
      <c r="O365" s="9"/>
      <c r="P365" s="54"/>
      <c r="Q365" s="177" t="s">
        <v>631</v>
      </c>
      <c r="R365" s="55"/>
      <c r="S365" s="57"/>
      <c r="T365" s="147" t="str">
        <f>IF(MAX((AA365,AD365,AG365,AJ365,AM365,AP365))=AA365,"CDU",IF(MAX(AA365,AD365,AG365,AJ365,AM365,AP365)=AD365,"SPD",IF(MAX(AA365,AD365,AG365,AJ365,AM365,AP365)=AG365,"AfD",IF(MAX(AA365,AD365,AG365,AJ365,AM365,AP365)=AJ365,"Linke",IF(MAX(AA365,AD365,AG365,AJ365,AM365,AP365)=AM365,"Grüne","FDP")))))</f>
        <v>AfD</v>
      </c>
      <c r="U365" s="148" t="str">
        <f>IF(LARGE((AA365,AD365,AG365,AJ365,AM365,AP365),2)=AA365,"CDU",IF(LARGE((AA365,AD365,AG365,AJ365,AM365,AP365),2)=AD365,"SPD",IF(LARGE((AA365,AD365,AG365,AJ365,AM365,AP365),2)=AG365,"AfD",IF(LARGE((AA365,AD365,AG365,AJ365,AM365,AP365),2)=AJ365,"Linke",IF(LARGE((AA365,AD365,AG365,AJ365,AM365,AP365),2)=AM365,"Grüne","FDP")))))</f>
        <v>CDU</v>
      </c>
      <c r="V365" s="148" t="str">
        <f>IF(LARGE((AA365,AD365,AG365,AJ365,AM365,AP365),3)=AA365,"CDU",IF(LARGE((AA365,AD365,AG365,AJ365,AM365,AP365),3)=AD365,"SPD",IF(LARGE((AA365,AD365,AG365,AJ365,AM365,AP365),3)=AG365,"AfD",IF(LARGE((AA365,AD365,AG365,AJ365,AM365,AP365),3)=AJ365,"Linke",IF(LARGE((AA365,AD365,AG365,AJ365,AM365,AP365),3)=AM365,"Grüne","FDP")))))</f>
        <v>SPD</v>
      </c>
      <c r="W365" s="148" t="str">
        <f>IF(LARGE((AA365,AD365,AG365,AJ365,AM365,AP365),4)=AA365,"CDU",IF(LARGE((AA365,AD365,AG365,AJ365,AM365,AP365),4)=AD365,"SPD",IF(LARGE((AA365,AD365,AG365,AJ365,AM365,AP365),4)=AG365,"AfD",IF(LARGE((AA365,AD365,AG365,AJ365,AM365,AP365),4)=AJ365,"Linke",IF(LARGE((AA365,AD365,AG365,AJ365,AM365,AP365),4)=AM365,"Grüne","FDP")))))</f>
        <v>FDP</v>
      </c>
      <c r="X365" s="149">
        <f>(LARGE((AA365,AD365,AG365,AJ365,AM365,AP365),1))-(LARGE((AA365,AD365,AG365,AJ365,AM365,AP365),2))</f>
        <v>1.7598492271016786E-3</v>
      </c>
      <c r="Y365" s="148">
        <f>(LARGE((AA365,AD365,AG365,AJ365,AM365,AP365),1))-(LARGE((AA365,AD365,AG365,AJ365,AM365,AP365),3))</f>
        <v>4.5924576107238463E-2</v>
      </c>
      <c r="Z365" s="234">
        <f>(LARGE((AA365,AD365,AG365,AJ365,AM365,AP365),1))-(LARGE((AA365,AD365,AG365,AJ365,AM365,AP365),4))</f>
        <v>0.14759019227288894</v>
      </c>
      <c r="AA365" s="236">
        <v>0.24379528335444736</v>
      </c>
      <c r="AB365" s="93">
        <v>0.20387417651934908</v>
      </c>
      <c r="AC365" s="95">
        <f>IF(Tabelle1[[#This Row],[CDU ES 2021]]="","",Tabelle1[[#This Row],[CDU ES 2021]]/Tabelle1[[#This Row],[CDU ZS 2021]])</f>
        <v>1.1958124737357774</v>
      </c>
      <c r="AD365" s="97">
        <v>0.19963055647431058</v>
      </c>
      <c r="AE365" s="106">
        <v>0.21255617119671916</v>
      </c>
      <c r="AF365" s="96">
        <f>IF(Tabelle1[[#This Row],[SPD ES 2021]]="","",Tabelle1[[#This Row],[SPD ES 2021]]/Tabelle1[[#This Row],[SPD ZS 2021]])</f>
        <v>0.93918965208285565</v>
      </c>
      <c r="AG365" s="99">
        <v>0.24555513258154904</v>
      </c>
      <c r="AH365" s="107">
        <v>0.23969285807774529</v>
      </c>
      <c r="AI365" s="98">
        <f>IF(Tabelle1[[#This Row],[AfD ES 2021]]="","",Tabelle1[[#This Row],[AfD ES 2021]]/Tabelle1[[#This Row],[AfD ZS 2021]])</f>
        <v>1.0244574433748972</v>
      </c>
      <c r="AJ365" s="100">
        <v>7.9080884417845623E-2</v>
      </c>
      <c r="AK365" s="108">
        <v>7.7047249247415031E-2</v>
      </c>
      <c r="AL365" s="101">
        <f>IF(Tabelle1[[#This Row],[Linke ES 2021]]="","",Tabelle1[[#This Row],[Linke ES 2021]]/Tabelle1[[#This Row],[Linke ZS 2021]])</f>
        <v>1.026394649910215</v>
      </c>
      <c r="AM365" s="103">
        <v>5.0274274374223826E-2</v>
      </c>
      <c r="AN365" s="109">
        <v>5.8467905289597187E-2</v>
      </c>
      <c r="AO365" s="102">
        <f>IF(Tabelle1[[#This Row],[Grüne ES 2021]]="","",Tabelle1[[#This Row],[Grüne ES 2021]]/Tabelle1[[#This Row],[Grüne ZS 2021]])</f>
        <v>0.8598610489842331</v>
      </c>
      <c r="AP365" s="104">
        <v>9.7964940308660084E-2</v>
      </c>
      <c r="AQ365" s="105">
        <v>0.11419347198763455</v>
      </c>
      <c r="AR365" s="215">
        <f>IF(Tabelle1[[#This Row],[FDP ES 2021]]="","",Tabelle1[[#This Row],[FDP ES 2021]]/Tabelle1[[#This Row],[FDP ZS 2021]])</f>
        <v>0.85788564445494941</v>
      </c>
      <c r="AS365" s="216">
        <v>156.30000000000001</v>
      </c>
      <c r="AT365" s="191">
        <v>26107</v>
      </c>
      <c r="AU365" s="191">
        <v>21768</v>
      </c>
      <c r="AV365" s="191">
        <v>6.1</v>
      </c>
      <c r="AW365" s="191">
        <v>592.20000000000005</v>
      </c>
      <c r="AX365" s="191">
        <v>4.4000000000000004</v>
      </c>
      <c r="AY365" s="192">
        <v>14.3</v>
      </c>
      <c r="AZ365" s="115" t="s">
        <v>1491</v>
      </c>
      <c r="BA365" s="6"/>
      <c r="BB365" s="6"/>
      <c r="BC365" s="6"/>
      <c r="BD365" s="6"/>
      <c r="BE365" s="6"/>
      <c r="BF365" s="6"/>
      <c r="BG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</row>
    <row r="366" spans="1:84">
      <c r="A366" s="91">
        <f>SUBTOTAL(103,$B$2:$B366)</f>
        <v>365</v>
      </c>
      <c r="B366" s="47" t="s">
        <v>751</v>
      </c>
      <c r="C366" s="205" t="s">
        <v>810</v>
      </c>
      <c r="D366" s="200" t="s">
        <v>12</v>
      </c>
      <c r="E366" s="193" t="s">
        <v>370</v>
      </c>
      <c r="F366" s="222" t="s">
        <v>170</v>
      </c>
      <c r="G366" s="219" t="str">
        <f>""</f>
        <v/>
      </c>
      <c r="H366" s="10"/>
      <c r="I366" s="10"/>
      <c r="J366" s="8" t="s">
        <v>924</v>
      </c>
      <c r="K366" s="10"/>
      <c r="L366" s="10" t="s">
        <v>921</v>
      </c>
      <c r="M366" s="67"/>
      <c r="N366" s="67"/>
      <c r="O366" s="59"/>
      <c r="P366" s="83"/>
      <c r="Q366" s="9" t="str">
        <f>""</f>
        <v/>
      </c>
      <c r="R366" s="60"/>
      <c r="S366" s="61"/>
      <c r="T366" s="147" t="str">
        <f>IF(MAX((AA366,AD366,AG366,AJ366,AM366,AP366))=AA366,"CDU",IF(MAX(AA366,AD366,AG366,AJ366,AM366,AP366)=AD366,"SPD",IF(MAX(AA366,AD366,AG366,AJ366,AM366,AP366)=AG366,"AfD",IF(MAX(AA366,AD366,AG366,AJ366,AM366,AP366)=AJ366,"Linke",IF(MAX(AA366,AD366,AG366,AJ366,AM366,AP366)=AM366,"Grüne","FDP")))))</f>
        <v>AfD</v>
      </c>
      <c r="U366" s="148" t="str">
        <f>IF(LARGE((AA366,AD366,AG366,AJ366,AM366,AP366),2)=AA366,"CDU",IF(LARGE((AA366,AD366,AG366,AJ366,AM366,AP366),2)=AD366,"SPD",IF(LARGE((AA366,AD366,AG366,AJ366,AM366,AP366),2)=AG366,"AfD",IF(LARGE((AA366,AD366,AG366,AJ366,AM366,AP366),2)=AJ366,"Linke",IF(LARGE((AA366,AD366,AG366,AJ366,AM366,AP366),2)=AM366,"Grüne","FDP")))))</f>
        <v>CDU</v>
      </c>
      <c r="V366" s="148" t="str">
        <f>IF(LARGE((AA366,AD366,AG366,AJ366,AM366,AP366),3)=AA366,"CDU",IF(LARGE((AA366,AD366,AG366,AJ366,AM366,AP366),3)=AD366,"SPD",IF(LARGE((AA366,AD366,AG366,AJ366,AM366,AP366),3)=AG366,"AfD",IF(LARGE((AA366,AD366,AG366,AJ366,AM366,AP366),3)=AJ366,"Linke",IF(LARGE((AA366,AD366,AG366,AJ366,AM366,AP366),3)=AM366,"Grüne","FDP")))))</f>
        <v>SPD</v>
      </c>
      <c r="W366" s="148" t="str">
        <f>IF(LARGE((AA366,AD366,AG366,AJ366,AM366,AP366),4)=AA366,"CDU",IF(LARGE((AA366,AD366,AG366,AJ366,AM366,AP366),4)=AD366,"SPD",IF(LARGE((AA366,AD366,AG366,AJ366,AM366,AP366),4)=AG366,"AfD",IF(LARGE((AA366,AD366,AG366,AJ366,AM366,AP366),4)=AJ366,"Linke",IF(LARGE((AA366,AD366,AG366,AJ366,AM366,AP366),4)=AM366,"Grüne","FDP")))))</f>
        <v>FDP</v>
      </c>
      <c r="X366" s="149">
        <f>(LARGE((AA366,AD366,AG366,AJ366,AM366,AP366),1))-(LARGE((AA366,AD366,AG366,AJ366,AM366,AP366),2))</f>
        <v>1.7598492271016786E-3</v>
      </c>
      <c r="Y366" s="148">
        <f>(LARGE((AA366,AD366,AG366,AJ366,AM366,AP366),1))-(LARGE((AA366,AD366,AG366,AJ366,AM366,AP366),3))</f>
        <v>4.5924576107238463E-2</v>
      </c>
      <c r="Z366" s="234">
        <f>(LARGE((AA366,AD366,AG366,AJ366,AM366,AP366),1))-(LARGE((AA366,AD366,AG366,AJ366,AM366,AP366),4))</f>
        <v>0.14759019227288894</v>
      </c>
      <c r="AA366" s="236">
        <v>0.24379528335444736</v>
      </c>
      <c r="AB366" s="93">
        <v>0.20387417651934908</v>
      </c>
      <c r="AC366" s="95">
        <f>IF(Tabelle1[[#This Row],[CDU ES 2021]]="","",Tabelle1[[#This Row],[CDU ES 2021]]/Tabelle1[[#This Row],[CDU ZS 2021]])</f>
        <v>1.1958124737357774</v>
      </c>
      <c r="AD366" s="97">
        <v>0.19963055647431058</v>
      </c>
      <c r="AE366" s="106">
        <v>0.21255617119671916</v>
      </c>
      <c r="AF366" s="96">
        <f>IF(Tabelle1[[#This Row],[SPD ES 2021]]="","",Tabelle1[[#This Row],[SPD ES 2021]]/Tabelle1[[#This Row],[SPD ZS 2021]])</f>
        <v>0.93918965208285565</v>
      </c>
      <c r="AG366" s="99">
        <v>0.24555513258154904</v>
      </c>
      <c r="AH366" s="107">
        <v>0.23969285807774529</v>
      </c>
      <c r="AI366" s="98">
        <f>IF(Tabelle1[[#This Row],[AfD ES 2021]]="","",Tabelle1[[#This Row],[AfD ES 2021]]/Tabelle1[[#This Row],[AfD ZS 2021]])</f>
        <v>1.0244574433748972</v>
      </c>
      <c r="AJ366" s="100">
        <v>7.9080884417845623E-2</v>
      </c>
      <c r="AK366" s="108">
        <v>7.7047249247415031E-2</v>
      </c>
      <c r="AL366" s="101">
        <f>IF(Tabelle1[[#This Row],[Linke ES 2021]]="","",Tabelle1[[#This Row],[Linke ES 2021]]/Tabelle1[[#This Row],[Linke ZS 2021]])</f>
        <v>1.026394649910215</v>
      </c>
      <c r="AM366" s="103">
        <v>5.0274274374223826E-2</v>
      </c>
      <c r="AN366" s="109">
        <v>5.8467905289597187E-2</v>
      </c>
      <c r="AO366" s="102">
        <f>IF(Tabelle1[[#This Row],[Grüne ES 2021]]="","",Tabelle1[[#This Row],[Grüne ES 2021]]/Tabelle1[[#This Row],[Grüne ZS 2021]])</f>
        <v>0.8598610489842331</v>
      </c>
      <c r="AP366" s="104">
        <v>9.7964940308660084E-2</v>
      </c>
      <c r="AQ366" s="105">
        <v>0.11419347198763455</v>
      </c>
      <c r="AR366" s="215">
        <f>IF(Tabelle1[[#This Row],[FDP ES 2021]]="","",Tabelle1[[#This Row],[FDP ES 2021]]/Tabelle1[[#This Row],[FDP ZS 2021]])</f>
        <v>0.85788564445494941</v>
      </c>
      <c r="AS366" s="216">
        <v>156.30000000000001</v>
      </c>
      <c r="AT366" s="191">
        <v>26107</v>
      </c>
      <c r="AU366" s="191">
        <v>21768</v>
      </c>
      <c r="AV366" s="191">
        <v>6.1</v>
      </c>
      <c r="AW366" s="191">
        <v>592.20000000000005</v>
      </c>
      <c r="AX366" s="191">
        <v>4.4000000000000004</v>
      </c>
      <c r="AY366" s="192">
        <v>14.3</v>
      </c>
      <c r="AZ366" s="114" t="s">
        <v>1969</v>
      </c>
      <c r="BA366" s="6"/>
      <c r="BB366" s="6"/>
      <c r="BC366" s="6"/>
      <c r="BD366" s="6"/>
      <c r="BE366" s="6"/>
      <c r="BF366" s="6"/>
      <c r="BG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</row>
    <row r="367" spans="1:84">
      <c r="A367" s="90">
        <f>SUBTOTAL(103,$B$2:$B367)</f>
        <v>366</v>
      </c>
      <c r="B367" s="47" t="s">
        <v>751</v>
      </c>
      <c r="C367" s="205" t="s">
        <v>811</v>
      </c>
      <c r="D367" s="199" t="s">
        <v>12</v>
      </c>
      <c r="E367" s="194" t="s">
        <v>371</v>
      </c>
      <c r="F367" s="198" t="s">
        <v>171</v>
      </c>
      <c r="G367" s="219" t="str">
        <f>""</f>
        <v/>
      </c>
      <c r="H367" s="8"/>
      <c r="I367" s="8"/>
      <c r="J367" s="8" t="s">
        <v>924</v>
      </c>
      <c r="K367" s="8"/>
      <c r="L367" s="8" t="s">
        <v>921</v>
      </c>
      <c r="M367" s="53"/>
      <c r="N367" s="53"/>
      <c r="O367" s="9"/>
      <c r="P367" s="54"/>
      <c r="Q367" s="121" t="str">
        <f>""</f>
        <v/>
      </c>
      <c r="R367" s="55"/>
      <c r="S367" s="57"/>
      <c r="T367" s="147" t="str">
        <f>IF(MAX((AA367,AD367,AG367,AJ367,AM367,AP367))=AA367,"CDU",IF(MAX(AA367,AD367,AG367,AJ367,AM367,AP367)=AD367,"SPD",IF(MAX(AA367,AD367,AG367,AJ367,AM367,AP367)=AG367,"AfD",IF(MAX(AA367,AD367,AG367,AJ367,AM367,AP367)=AJ367,"Linke",IF(MAX(AA367,AD367,AG367,AJ367,AM367,AP367)=AM367,"Grüne","FDP")))))</f>
        <v>AfD</v>
      </c>
      <c r="U367" s="148" t="str">
        <f>IF(LARGE((AA367,AD367,AG367,AJ367,AM367,AP367),2)=AA367,"CDU",IF(LARGE((AA367,AD367,AG367,AJ367,AM367,AP367),2)=AD367,"SPD",IF(LARGE((AA367,AD367,AG367,AJ367,AM367,AP367),2)=AG367,"AfD",IF(LARGE((AA367,AD367,AG367,AJ367,AM367,AP367),2)=AJ367,"Linke",IF(LARGE((AA367,AD367,AG367,AJ367,AM367,AP367),2)=AM367,"Grüne","FDP")))))</f>
        <v>CDU</v>
      </c>
      <c r="V367" s="148" t="str">
        <f>IF(LARGE((AA367,AD367,AG367,AJ367,AM367,AP367),3)=AA367,"CDU",IF(LARGE((AA367,AD367,AG367,AJ367,AM367,AP367),3)=AD367,"SPD",IF(LARGE((AA367,AD367,AG367,AJ367,AM367,AP367),3)=AG367,"AfD",IF(LARGE((AA367,AD367,AG367,AJ367,AM367,AP367),3)=AJ367,"Linke",IF(LARGE((AA367,AD367,AG367,AJ367,AM367,AP367),3)=AM367,"Grüne","FDP")))))</f>
        <v>SPD</v>
      </c>
      <c r="W367" s="148" t="str">
        <f>IF(LARGE((AA367,AD367,AG367,AJ367,AM367,AP367),4)=AA367,"CDU",IF(LARGE((AA367,AD367,AG367,AJ367,AM367,AP367),4)=AD367,"SPD",IF(LARGE((AA367,AD367,AG367,AJ367,AM367,AP367),4)=AG367,"AfD",IF(LARGE((AA367,AD367,AG367,AJ367,AM367,AP367),4)=AJ367,"Linke",IF(LARGE((AA367,AD367,AG367,AJ367,AM367,AP367),4)=AM367,"Grüne","FDP")))))</f>
        <v>FDP</v>
      </c>
      <c r="X367" s="148">
        <f>(LARGE((AA367,AD367,AG367,AJ367,AM367,AP367),1))-(LARGE((AA367,AD367,AG367,AJ367,AM367,AP367),2))</f>
        <v>8.6687873464598442E-2</v>
      </c>
      <c r="Y367" s="148">
        <f>(LARGE((AA367,AD367,AG367,AJ367,AM367,AP367),1))-(LARGE((AA367,AD367,AG367,AJ367,AM367,AP367),3))</f>
        <v>0.15555118457375014</v>
      </c>
      <c r="Z367" s="234">
        <f>(LARGE((AA367,AD367,AG367,AJ367,AM367,AP367),1))-(LARGE((AA367,AD367,AG367,AJ367,AM367,AP367),4))</f>
        <v>0.2168926388898309</v>
      </c>
      <c r="AA367" s="236">
        <v>0.22330893873315383</v>
      </c>
      <c r="AB367" s="93">
        <v>0.17556269225036247</v>
      </c>
      <c r="AC367" s="95">
        <f>IF(Tabelle1[[#This Row],[CDU ES 2021]]="","",Tabelle1[[#This Row],[CDU ES 2021]]/Tabelle1[[#This Row],[CDU ZS 2021]])</f>
        <v>1.2719612343076994</v>
      </c>
      <c r="AD367" s="97">
        <v>0.15444562762400213</v>
      </c>
      <c r="AE367" s="106">
        <v>0.17646381289212298</v>
      </c>
      <c r="AF367" s="96">
        <f>IF(Tabelle1[[#This Row],[SPD ES 2021]]="","",Tabelle1[[#This Row],[SPD ES 2021]]/Tabelle1[[#This Row],[SPD ZS 2021]])</f>
        <v>0.8752254929367238</v>
      </c>
      <c r="AG367" s="99">
        <v>0.30999681219775227</v>
      </c>
      <c r="AH367" s="107">
        <v>0.29770857893952329</v>
      </c>
      <c r="AI367" s="98">
        <f>IF(Tabelle1[[#This Row],[AfD ES 2021]]="","",Tabelle1[[#This Row],[AfD ES 2021]]/Tabelle1[[#This Row],[AfD ZS 2021]])</f>
        <v>1.0412760468710753</v>
      </c>
      <c r="AJ367" s="100">
        <v>7.0158779682169339E-2</v>
      </c>
      <c r="AK367" s="108">
        <v>7.2665555510386601E-2</v>
      </c>
      <c r="AL367" s="101">
        <f>IF(Tabelle1[[#This Row],[Linke ES 2021]]="","",Tabelle1[[#This Row],[Linke ES 2021]]/Tabelle1[[#This Row],[Linke ZS 2021]])</f>
        <v>0.96550255742751534</v>
      </c>
      <c r="AM367" s="103">
        <v>5.1479615022009401E-2</v>
      </c>
      <c r="AN367" s="109">
        <v>6.0110844614279714E-2</v>
      </c>
      <c r="AO367" s="102">
        <f>IF(Tabelle1[[#This Row],[Grüne ES 2021]]="","",Tabelle1[[#This Row],[Grüne ES 2021]]/Tabelle1[[#This Row],[Grüne ZS 2021]])</f>
        <v>0.85641144043715678</v>
      </c>
      <c r="AP367" s="104">
        <v>9.3104173307921353E-2</v>
      </c>
      <c r="AQ367" s="105">
        <v>0.11661720666151741</v>
      </c>
      <c r="AR367" s="215">
        <f>IF(Tabelle1[[#This Row],[FDP ES 2021]]="","",Tabelle1[[#This Row],[FDP ES 2021]]/Tabelle1[[#This Row],[FDP ZS 2021]])</f>
        <v>0.79837423630079851</v>
      </c>
      <c r="AS367" s="216">
        <v>166.2</v>
      </c>
      <c r="AT367" s="191">
        <v>27919</v>
      </c>
      <c r="AU367" s="191">
        <v>21310</v>
      </c>
      <c r="AV367" s="191">
        <v>6.3</v>
      </c>
      <c r="AW367" s="191">
        <v>570</v>
      </c>
      <c r="AX367" s="191">
        <v>4.4000000000000004</v>
      </c>
      <c r="AY367" s="192">
        <v>15.7</v>
      </c>
      <c r="AZ367" s="114" t="s">
        <v>1915</v>
      </c>
      <c r="BA367" s="6"/>
      <c r="BB367" s="6"/>
      <c r="BC367" s="6"/>
      <c r="BD367" s="6"/>
      <c r="BE367" s="6"/>
      <c r="BF367" s="6"/>
      <c r="BG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</row>
    <row r="368" spans="1:84">
      <c r="A368" s="91">
        <f>SUBTOTAL(103,$B$2:$B368)</f>
        <v>367</v>
      </c>
      <c r="B368" s="47" t="s">
        <v>751</v>
      </c>
      <c r="C368" s="205" t="s">
        <v>812</v>
      </c>
      <c r="D368" s="200" t="s">
        <v>12</v>
      </c>
      <c r="E368" s="193" t="s">
        <v>372</v>
      </c>
      <c r="F368" s="222" t="s">
        <v>172</v>
      </c>
      <c r="G368" s="219" t="str">
        <f>""</f>
        <v/>
      </c>
      <c r="H368" s="10"/>
      <c r="I368" s="10"/>
      <c r="J368" s="8" t="s">
        <v>924</v>
      </c>
      <c r="K368" s="10"/>
      <c r="L368" s="10" t="s">
        <v>922</v>
      </c>
      <c r="M368" s="67"/>
      <c r="N368" s="67"/>
      <c r="O368" s="59"/>
      <c r="P368" s="83"/>
      <c r="Q368" s="121" t="str">
        <f>""</f>
        <v/>
      </c>
      <c r="R368" s="60"/>
      <c r="S368" s="61"/>
      <c r="T368" s="147" t="str">
        <f>IF(MAX((AA368,AD368,AG368,AJ368,AM368,AP368))=AA368,"CDU",IF(MAX(AA368,AD368,AG368,AJ368,AM368,AP368)=AD368,"SPD",IF(MAX(AA368,AD368,AG368,AJ368,AM368,AP368)=AG368,"AfD",IF(MAX(AA368,AD368,AG368,AJ368,AM368,AP368)=AJ368,"Linke",IF(MAX(AA368,AD368,AG368,AJ368,AM368,AP368)=AM368,"Grüne","FDP")))))</f>
        <v>AfD</v>
      </c>
      <c r="U368" s="148" t="str">
        <f>IF(LARGE((AA368,AD368,AG368,AJ368,AM368,AP368),2)=AA368,"CDU",IF(LARGE((AA368,AD368,AG368,AJ368,AM368,AP368),2)=AD368,"SPD",IF(LARGE((AA368,AD368,AG368,AJ368,AM368,AP368),2)=AG368,"AfD",IF(LARGE((AA368,AD368,AG368,AJ368,AM368,AP368),2)=AJ368,"Linke",IF(LARGE((AA368,AD368,AG368,AJ368,AM368,AP368),2)=AM368,"Grüne","FDP")))))</f>
        <v>CDU</v>
      </c>
      <c r="V368" s="148" t="str">
        <f>IF(LARGE((AA368,AD368,AG368,AJ368,AM368,AP368),3)=AA368,"CDU",IF(LARGE((AA368,AD368,AG368,AJ368,AM368,AP368),3)=AD368,"SPD",IF(LARGE((AA368,AD368,AG368,AJ368,AM368,AP368),3)=AG368,"AfD",IF(LARGE((AA368,AD368,AG368,AJ368,AM368,AP368),3)=AJ368,"Linke",IF(LARGE((AA368,AD368,AG368,AJ368,AM368,AP368),3)=AM368,"Grüne","FDP")))))</f>
        <v>SPD</v>
      </c>
      <c r="W368" s="148" t="str">
        <f>IF(LARGE((AA368,AD368,AG368,AJ368,AM368,AP368),4)=AA368,"CDU",IF(LARGE((AA368,AD368,AG368,AJ368,AM368,AP368),4)=AD368,"SPD",IF(LARGE((AA368,AD368,AG368,AJ368,AM368,AP368),4)=AG368,"AfD",IF(LARGE((AA368,AD368,AG368,AJ368,AM368,AP368),4)=AJ368,"Linke",IF(LARGE((AA368,AD368,AG368,AJ368,AM368,AP368),4)=AM368,"Grüne","FDP")))))</f>
        <v>Linke</v>
      </c>
      <c r="X368" s="148">
        <f>(LARGE((AA368,AD368,AG368,AJ368,AM368,AP368),1))-(LARGE((AA368,AD368,AG368,AJ368,AM368,AP368),2))</f>
        <v>7.358640659305693E-2</v>
      </c>
      <c r="Y368" s="148">
        <f>(LARGE((AA368,AD368,AG368,AJ368,AM368,AP368),1))-(LARGE((AA368,AD368,AG368,AJ368,AM368,AP368),3))</f>
        <v>0.20037547331912051</v>
      </c>
      <c r="Z368" s="234">
        <f>(LARGE((AA368,AD368,AG368,AJ368,AM368,AP368),1))-(LARGE((AA368,AD368,AG368,AJ368,AM368,AP368),4))</f>
        <v>0.24410856906481687</v>
      </c>
      <c r="AA368" s="236">
        <v>0.26047029624208484</v>
      </c>
      <c r="AB368" s="93">
        <v>0.18596582807089021</v>
      </c>
      <c r="AC368" s="95">
        <f>IF(Tabelle1[[#This Row],[CDU ES 2021]]="","",Tabelle1[[#This Row],[CDU ES 2021]]/Tabelle1[[#This Row],[CDU ZS 2021]])</f>
        <v>1.4006352615642563</v>
      </c>
      <c r="AD368" s="97">
        <v>0.13368122951602127</v>
      </c>
      <c r="AE368" s="106">
        <v>0.16980291301690772</v>
      </c>
      <c r="AF368" s="96">
        <f>IF(Tabelle1[[#This Row],[SPD ES 2021]]="","",Tabelle1[[#This Row],[SPD ES 2021]]/Tabelle1[[#This Row],[SPD ZS 2021]])</f>
        <v>0.787272886789111</v>
      </c>
      <c r="AG368" s="99">
        <v>0.33405670283514177</v>
      </c>
      <c r="AH368" s="107">
        <v>0.31861122428193117</v>
      </c>
      <c r="AI368" s="98">
        <f>IF(Tabelle1[[#This Row],[AfD ES 2021]]="","",Tabelle1[[#This Row],[AfD ES 2021]]/Tabelle1[[#This Row],[AfD ZS 2021]])</f>
        <v>1.0484775091901448</v>
      </c>
      <c r="AJ368" s="100">
        <v>8.9948133770324887E-2</v>
      </c>
      <c r="AK368" s="108">
        <v>7.8121817070686494E-2</v>
      </c>
      <c r="AL368" s="101">
        <f>IF(Tabelle1[[#This Row],[Linke ES 2021]]="","",Tabelle1[[#This Row],[Linke ES 2021]]/Tabelle1[[#This Row],[Linke ZS 2021]])</f>
        <v>1.1513830213260101</v>
      </c>
      <c r="AM368" s="103">
        <v>2.6028574155980526E-2</v>
      </c>
      <c r="AN368" s="109">
        <v>3.9767518842941538E-2</v>
      </c>
      <c r="AO368" s="102">
        <f>IF(Tabelle1[[#This Row],[Grüne ES 2021]]="","",Tabelle1[[#This Row],[Grüne ES 2021]]/Tabelle1[[#This Row],[Grüne ZS 2021]])</f>
        <v>0.6545184339706529</v>
      </c>
      <c r="AP368" s="104">
        <v>8.0402201928278239E-2</v>
      </c>
      <c r="AQ368" s="105">
        <v>0.10941001222244856</v>
      </c>
      <c r="AR368" s="215">
        <f>IF(Tabelle1[[#This Row],[FDP ES 2021]]="","",Tabelle1[[#This Row],[FDP ES 2021]]/Tabelle1[[#This Row],[FDP ZS 2021]])</f>
        <v>0.73487060548725036</v>
      </c>
      <c r="AS368" s="216">
        <v>113.5</v>
      </c>
      <c r="AT368" s="191">
        <v>26384</v>
      </c>
      <c r="AU368" s="191">
        <v>20632</v>
      </c>
      <c r="AV368" s="191">
        <v>5.7</v>
      </c>
      <c r="AW368" s="191">
        <v>603.4</v>
      </c>
      <c r="AX368" s="191">
        <v>4.3</v>
      </c>
      <c r="AY368" s="192">
        <v>15.6</v>
      </c>
      <c r="AZ368" s="114" t="s">
        <v>1835</v>
      </c>
      <c r="BA368" s="6"/>
      <c r="BB368" s="6"/>
      <c r="BC368" s="6"/>
      <c r="BD368" s="6"/>
      <c r="BE368" s="6"/>
      <c r="BF368" s="6"/>
      <c r="BG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</row>
    <row r="369" spans="1:84">
      <c r="A369" s="91">
        <f>SUBTOTAL(103,$B$2:$B369)</f>
        <v>368</v>
      </c>
      <c r="B369" s="49" t="s">
        <v>941</v>
      </c>
      <c r="C369" s="207" t="s">
        <v>1134</v>
      </c>
      <c r="D369" s="199" t="s">
        <v>12</v>
      </c>
      <c r="E369" s="195" t="s">
        <v>372</v>
      </c>
      <c r="F369" s="222" t="s">
        <v>172</v>
      </c>
      <c r="G369" s="219" t="str">
        <f>""</f>
        <v/>
      </c>
      <c r="H369" s="184" t="s">
        <v>2165</v>
      </c>
      <c r="I369" s="8"/>
      <c r="J369" s="8" t="s">
        <v>927</v>
      </c>
      <c r="K369" s="11"/>
      <c r="L369" s="11" t="s">
        <v>922</v>
      </c>
      <c r="M369" s="53"/>
      <c r="N369" s="53"/>
      <c r="O369" s="9"/>
      <c r="P369" s="54"/>
      <c r="Q369" s="121" t="str">
        <f>""</f>
        <v/>
      </c>
      <c r="R369" s="55"/>
      <c r="S369" s="57"/>
      <c r="T369" s="147" t="str">
        <f>IF(MAX((AA369,AD369,AG369,AJ369,AM369,AP369))=AA369,"CDU",IF(MAX(AA369,AD369,AG369,AJ369,AM369,AP369)=AD369,"SPD",IF(MAX(AA369,AD369,AG369,AJ369,AM369,AP369)=AG369,"AfD",IF(MAX(AA369,AD369,AG369,AJ369,AM369,AP369)=AJ369,"Linke",IF(MAX(AA369,AD369,AG369,AJ369,AM369,AP369)=AM369,"Grüne","FDP")))))</f>
        <v>AfD</v>
      </c>
      <c r="U369" s="148" t="str">
        <f>IF(LARGE((AA369,AD369,AG369,AJ369,AM369,AP369),2)=AA369,"CDU",IF(LARGE((AA369,AD369,AG369,AJ369,AM369,AP369),2)=AD369,"SPD",IF(LARGE((AA369,AD369,AG369,AJ369,AM369,AP369),2)=AG369,"AfD",IF(LARGE((AA369,AD369,AG369,AJ369,AM369,AP369),2)=AJ369,"Linke",IF(LARGE((AA369,AD369,AG369,AJ369,AM369,AP369),2)=AM369,"Grüne","FDP")))))</f>
        <v>CDU</v>
      </c>
      <c r="V369" s="148" t="str">
        <f>IF(LARGE((AA369,AD369,AG369,AJ369,AM369,AP369),3)=AA369,"CDU",IF(LARGE((AA369,AD369,AG369,AJ369,AM369,AP369),3)=AD369,"SPD",IF(LARGE((AA369,AD369,AG369,AJ369,AM369,AP369),3)=AG369,"AfD",IF(LARGE((AA369,AD369,AG369,AJ369,AM369,AP369),3)=AJ369,"Linke",IF(LARGE((AA369,AD369,AG369,AJ369,AM369,AP369),3)=AM369,"Grüne","FDP")))))</f>
        <v>SPD</v>
      </c>
      <c r="W369" s="148" t="str">
        <f>IF(LARGE((AA369,AD369,AG369,AJ369,AM369,AP369),4)=AA369,"CDU",IF(LARGE((AA369,AD369,AG369,AJ369,AM369,AP369),4)=AD369,"SPD",IF(LARGE((AA369,AD369,AG369,AJ369,AM369,AP369),4)=AG369,"AfD",IF(LARGE((AA369,AD369,AG369,AJ369,AM369,AP369),4)=AJ369,"Linke",IF(LARGE((AA369,AD369,AG369,AJ369,AM369,AP369),4)=AM369,"Grüne","FDP")))))</f>
        <v>Linke</v>
      </c>
      <c r="X369" s="148">
        <f>(LARGE((AA369,AD369,AG369,AJ369,AM369,AP369),1))-(LARGE((AA369,AD369,AG369,AJ369,AM369,AP369),2))</f>
        <v>7.358640659305693E-2</v>
      </c>
      <c r="Y369" s="148">
        <f>(LARGE((AA369,AD369,AG369,AJ369,AM369,AP369),1))-(LARGE((AA369,AD369,AG369,AJ369,AM369,AP369),3))</f>
        <v>0.20037547331912051</v>
      </c>
      <c r="Z369" s="234">
        <f>(LARGE((AA369,AD369,AG369,AJ369,AM369,AP369),1))-(LARGE((AA369,AD369,AG369,AJ369,AM369,AP369),4))</f>
        <v>0.24410856906481687</v>
      </c>
      <c r="AA369" s="236">
        <v>0.26047029624208484</v>
      </c>
      <c r="AB369" s="93">
        <v>0.18596582807089021</v>
      </c>
      <c r="AC369" s="95">
        <f>IF(Tabelle1[[#This Row],[CDU ES 2021]]="","",Tabelle1[[#This Row],[CDU ES 2021]]/Tabelle1[[#This Row],[CDU ZS 2021]])</f>
        <v>1.4006352615642563</v>
      </c>
      <c r="AD369" s="97">
        <v>0.13368122951602127</v>
      </c>
      <c r="AE369" s="106">
        <v>0.16980291301690772</v>
      </c>
      <c r="AF369" s="96">
        <f>IF(Tabelle1[[#This Row],[SPD ES 2021]]="","",Tabelle1[[#This Row],[SPD ES 2021]]/Tabelle1[[#This Row],[SPD ZS 2021]])</f>
        <v>0.787272886789111</v>
      </c>
      <c r="AG369" s="99">
        <v>0.33405670283514177</v>
      </c>
      <c r="AH369" s="107">
        <v>0.31861122428193117</v>
      </c>
      <c r="AI369" s="98">
        <f>IF(Tabelle1[[#This Row],[AfD ES 2021]]="","",Tabelle1[[#This Row],[AfD ES 2021]]/Tabelle1[[#This Row],[AfD ZS 2021]])</f>
        <v>1.0484775091901448</v>
      </c>
      <c r="AJ369" s="100">
        <v>8.9948133770324887E-2</v>
      </c>
      <c r="AK369" s="108">
        <v>7.8121817070686494E-2</v>
      </c>
      <c r="AL369" s="101">
        <f>IF(Tabelle1[[#This Row],[Linke ES 2021]]="","",Tabelle1[[#This Row],[Linke ES 2021]]/Tabelle1[[#This Row],[Linke ZS 2021]])</f>
        <v>1.1513830213260101</v>
      </c>
      <c r="AM369" s="103">
        <v>2.6028574155980526E-2</v>
      </c>
      <c r="AN369" s="109">
        <v>3.9767518842941538E-2</v>
      </c>
      <c r="AO369" s="102">
        <f>IF(Tabelle1[[#This Row],[Grüne ES 2021]]="","",Tabelle1[[#This Row],[Grüne ES 2021]]/Tabelle1[[#This Row],[Grüne ZS 2021]])</f>
        <v>0.6545184339706529</v>
      </c>
      <c r="AP369" s="104">
        <v>8.0402201928278239E-2</v>
      </c>
      <c r="AQ369" s="105">
        <v>0.10941001222244856</v>
      </c>
      <c r="AR369" s="215">
        <f>IF(Tabelle1[[#This Row],[FDP ES 2021]]="","",Tabelle1[[#This Row],[FDP ES 2021]]/Tabelle1[[#This Row],[FDP ZS 2021]])</f>
        <v>0.73487060548725036</v>
      </c>
      <c r="AS369" s="216">
        <v>113.5</v>
      </c>
      <c r="AT369" s="191">
        <v>26384</v>
      </c>
      <c r="AU369" s="191">
        <v>20632</v>
      </c>
      <c r="AV369" s="191">
        <v>5.7</v>
      </c>
      <c r="AW369" s="191">
        <v>603.4</v>
      </c>
      <c r="AX369" s="191">
        <v>4.3</v>
      </c>
      <c r="AY369" s="192">
        <v>15.6</v>
      </c>
      <c r="AZ369" s="114" t="s">
        <v>1907</v>
      </c>
      <c r="BA369" s="6"/>
      <c r="BB369" s="6"/>
      <c r="BC369" s="6"/>
      <c r="BD369" s="6"/>
      <c r="BE369" s="6"/>
      <c r="BF369" s="6"/>
      <c r="BG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</row>
    <row r="370" spans="1:84">
      <c r="A370" s="90">
        <f>SUBTOTAL(103,$B$2:$B370)</f>
        <v>369</v>
      </c>
      <c r="B370" s="48" t="s">
        <v>669</v>
      </c>
      <c r="C370" s="206" t="s">
        <v>1135</v>
      </c>
      <c r="D370" s="199" t="s">
        <v>12</v>
      </c>
      <c r="E370" s="195" t="s">
        <v>372</v>
      </c>
      <c r="F370" s="222" t="s">
        <v>172</v>
      </c>
      <c r="G370" s="219" t="str">
        <f>""</f>
        <v/>
      </c>
      <c r="H370" s="8"/>
      <c r="I370" s="8"/>
      <c r="J370" s="8" t="s">
        <v>927</v>
      </c>
      <c r="K370" s="11"/>
      <c r="L370" s="11" t="s">
        <v>921</v>
      </c>
      <c r="M370" s="53"/>
      <c r="N370" s="53"/>
      <c r="O370" s="9"/>
      <c r="P370" s="54"/>
      <c r="Q370" s="121" t="str">
        <f>""</f>
        <v/>
      </c>
      <c r="R370" s="55"/>
      <c r="S370" s="57"/>
      <c r="T370" s="147" t="str">
        <f>IF(MAX((AA370,AD370,AG370,AJ370,AM370,AP370))=AA370,"CDU",IF(MAX(AA370,AD370,AG370,AJ370,AM370,AP370)=AD370,"SPD",IF(MAX(AA370,AD370,AG370,AJ370,AM370,AP370)=AG370,"AfD",IF(MAX(AA370,AD370,AG370,AJ370,AM370,AP370)=AJ370,"Linke",IF(MAX(AA370,AD370,AG370,AJ370,AM370,AP370)=AM370,"Grüne","FDP")))))</f>
        <v>AfD</v>
      </c>
      <c r="U370" s="148" t="str">
        <f>IF(LARGE((AA370,AD370,AG370,AJ370,AM370,AP370),2)=AA370,"CDU",IF(LARGE((AA370,AD370,AG370,AJ370,AM370,AP370),2)=AD370,"SPD",IF(LARGE((AA370,AD370,AG370,AJ370,AM370,AP370),2)=AG370,"AfD",IF(LARGE((AA370,AD370,AG370,AJ370,AM370,AP370),2)=AJ370,"Linke",IF(LARGE((AA370,AD370,AG370,AJ370,AM370,AP370),2)=AM370,"Grüne","FDP")))))</f>
        <v>CDU</v>
      </c>
      <c r="V370" s="148" t="str">
        <f>IF(LARGE((AA370,AD370,AG370,AJ370,AM370,AP370),3)=AA370,"CDU",IF(LARGE((AA370,AD370,AG370,AJ370,AM370,AP370),3)=AD370,"SPD",IF(LARGE((AA370,AD370,AG370,AJ370,AM370,AP370),3)=AG370,"AfD",IF(LARGE((AA370,AD370,AG370,AJ370,AM370,AP370),3)=AJ370,"Linke",IF(LARGE((AA370,AD370,AG370,AJ370,AM370,AP370),3)=AM370,"Grüne","FDP")))))</f>
        <v>SPD</v>
      </c>
      <c r="W370" s="148" t="str">
        <f>IF(LARGE((AA370,AD370,AG370,AJ370,AM370,AP370),4)=AA370,"CDU",IF(LARGE((AA370,AD370,AG370,AJ370,AM370,AP370),4)=AD370,"SPD",IF(LARGE((AA370,AD370,AG370,AJ370,AM370,AP370),4)=AG370,"AfD",IF(LARGE((AA370,AD370,AG370,AJ370,AM370,AP370),4)=AJ370,"Linke",IF(LARGE((AA370,AD370,AG370,AJ370,AM370,AP370),4)=AM370,"Grüne","FDP")))))</f>
        <v>Linke</v>
      </c>
      <c r="X370" s="148">
        <f>(LARGE((AA370,AD370,AG370,AJ370,AM370,AP370),1))-(LARGE((AA370,AD370,AG370,AJ370,AM370,AP370),2))</f>
        <v>7.358640659305693E-2</v>
      </c>
      <c r="Y370" s="148">
        <f>(LARGE((AA370,AD370,AG370,AJ370,AM370,AP370),1))-(LARGE((AA370,AD370,AG370,AJ370,AM370,AP370),3))</f>
        <v>0.20037547331912051</v>
      </c>
      <c r="Z370" s="234">
        <f>(LARGE((AA370,AD370,AG370,AJ370,AM370,AP370),1))-(LARGE((AA370,AD370,AG370,AJ370,AM370,AP370),4))</f>
        <v>0.24410856906481687</v>
      </c>
      <c r="AA370" s="236">
        <v>0.26047029624208484</v>
      </c>
      <c r="AB370" s="93">
        <v>0.18596582807089021</v>
      </c>
      <c r="AC370" s="95">
        <f>IF(Tabelle1[[#This Row],[CDU ES 2021]]="","",Tabelle1[[#This Row],[CDU ES 2021]]/Tabelle1[[#This Row],[CDU ZS 2021]])</f>
        <v>1.4006352615642563</v>
      </c>
      <c r="AD370" s="97">
        <v>0.13368122951602127</v>
      </c>
      <c r="AE370" s="106">
        <v>0.16980291301690772</v>
      </c>
      <c r="AF370" s="96">
        <f>IF(Tabelle1[[#This Row],[SPD ES 2021]]="","",Tabelle1[[#This Row],[SPD ES 2021]]/Tabelle1[[#This Row],[SPD ZS 2021]])</f>
        <v>0.787272886789111</v>
      </c>
      <c r="AG370" s="99">
        <v>0.33405670283514177</v>
      </c>
      <c r="AH370" s="107">
        <v>0.31861122428193117</v>
      </c>
      <c r="AI370" s="98">
        <f>IF(Tabelle1[[#This Row],[AfD ES 2021]]="","",Tabelle1[[#This Row],[AfD ES 2021]]/Tabelle1[[#This Row],[AfD ZS 2021]])</f>
        <v>1.0484775091901448</v>
      </c>
      <c r="AJ370" s="100">
        <v>8.9948133770324887E-2</v>
      </c>
      <c r="AK370" s="108">
        <v>7.8121817070686494E-2</v>
      </c>
      <c r="AL370" s="101">
        <f>IF(Tabelle1[[#This Row],[Linke ES 2021]]="","",Tabelle1[[#This Row],[Linke ES 2021]]/Tabelle1[[#This Row],[Linke ZS 2021]])</f>
        <v>1.1513830213260101</v>
      </c>
      <c r="AM370" s="103">
        <v>2.6028574155980526E-2</v>
      </c>
      <c r="AN370" s="109">
        <v>3.9767518842941538E-2</v>
      </c>
      <c r="AO370" s="102">
        <f>IF(Tabelle1[[#This Row],[Grüne ES 2021]]="","",Tabelle1[[#This Row],[Grüne ES 2021]]/Tabelle1[[#This Row],[Grüne ZS 2021]])</f>
        <v>0.6545184339706529</v>
      </c>
      <c r="AP370" s="104">
        <v>8.0402201928278239E-2</v>
      </c>
      <c r="AQ370" s="105">
        <v>0.10941001222244856</v>
      </c>
      <c r="AR370" s="215">
        <f>IF(Tabelle1[[#This Row],[FDP ES 2021]]="","",Tabelle1[[#This Row],[FDP ES 2021]]/Tabelle1[[#This Row],[FDP ZS 2021]])</f>
        <v>0.73487060548725036</v>
      </c>
      <c r="AS370" s="216">
        <v>113.5</v>
      </c>
      <c r="AT370" s="191">
        <v>26384</v>
      </c>
      <c r="AU370" s="191">
        <v>20632</v>
      </c>
      <c r="AV370" s="191">
        <v>5.7</v>
      </c>
      <c r="AW370" s="191">
        <v>603.4</v>
      </c>
      <c r="AX370" s="191">
        <v>4.3</v>
      </c>
      <c r="AY370" s="192">
        <v>15.6</v>
      </c>
      <c r="AZ370" s="115" t="s">
        <v>1494</v>
      </c>
      <c r="BA370" s="6"/>
      <c r="BB370" s="6"/>
      <c r="BC370" s="6"/>
      <c r="BD370" s="6"/>
      <c r="BE370" s="6"/>
      <c r="BF370" s="6"/>
      <c r="BG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</row>
    <row r="371" spans="1:84">
      <c r="A371" s="90">
        <f>SUBTOTAL(103,$B$2:$B371)</f>
        <v>370</v>
      </c>
      <c r="B371" s="47" t="s">
        <v>751</v>
      </c>
      <c r="C371" s="205" t="s">
        <v>813</v>
      </c>
      <c r="D371" s="199" t="s">
        <v>12</v>
      </c>
      <c r="E371" s="194" t="s">
        <v>373</v>
      </c>
      <c r="F371" s="198" t="s">
        <v>173</v>
      </c>
      <c r="G371" s="219" t="str">
        <f>""</f>
        <v/>
      </c>
      <c r="H371" s="8"/>
      <c r="I371" s="8"/>
      <c r="J371" s="8" t="s">
        <v>924</v>
      </c>
      <c r="K371" s="8"/>
      <c r="L371" s="8" t="s">
        <v>922</v>
      </c>
      <c r="M371" s="53"/>
      <c r="N371" s="53"/>
      <c r="O371" s="9"/>
      <c r="P371" s="54"/>
      <c r="Q371" s="121" t="str">
        <f>""</f>
        <v/>
      </c>
      <c r="R371" s="55"/>
      <c r="S371" s="57"/>
      <c r="T371" s="147" t="str">
        <f>IF(MAX((AA371,AD371,AG371,AJ371,AM371,AP371))=AA371,"CDU",IF(MAX(AA371,AD371,AG371,AJ371,AM371,AP371)=AD371,"SPD",IF(MAX(AA371,AD371,AG371,AJ371,AM371,AP371)=AG371,"AfD",IF(MAX(AA371,AD371,AG371,AJ371,AM371,AP371)=AJ371,"Linke",IF(MAX(AA371,AD371,AG371,AJ371,AM371,AP371)=AM371,"Grüne","FDP")))))</f>
        <v>AfD</v>
      </c>
      <c r="U371" s="148" t="str">
        <f>IF(LARGE((AA371,AD371,AG371,AJ371,AM371,AP371),2)=AA371,"CDU",IF(LARGE((AA371,AD371,AG371,AJ371,AM371,AP371),2)=AD371,"SPD",IF(LARGE((AA371,AD371,AG371,AJ371,AM371,AP371),2)=AG371,"AfD",IF(LARGE((AA371,AD371,AG371,AJ371,AM371,AP371),2)=AJ371,"Linke",IF(LARGE((AA371,AD371,AG371,AJ371,AM371,AP371),2)=AM371,"Grüne","FDP")))))</f>
        <v>CDU</v>
      </c>
      <c r="V371" s="148" t="str">
        <f>IF(LARGE((AA371,AD371,AG371,AJ371,AM371,AP371),3)=AA371,"CDU",IF(LARGE((AA371,AD371,AG371,AJ371,AM371,AP371),3)=AD371,"SPD",IF(LARGE((AA371,AD371,AG371,AJ371,AM371,AP371),3)=AG371,"AfD",IF(LARGE((AA371,AD371,AG371,AJ371,AM371,AP371),3)=AJ371,"Linke",IF(LARGE((AA371,AD371,AG371,AJ371,AM371,AP371),3)=AM371,"Grüne","FDP")))))</f>
        <v>SPD</v>
      </c>
      <c r="W371" s="148" t="str">
        <f>IF(LARGE((AA371,AD371,AG371,AJ371,AM371,AP371),4)=AA371,"CDU",IF(LARGE((AA371,AD371,AG371,AJ371,AM371,AP371),4)=AD371,"SPD",IF(LARGE((AA371,AD371,AG371,AJ371,AM371,AP371),4)=AG371,"AfD",IF(LARGE((AA371,AD371,AG371,AJ371,AM371,AP371),4)=AJ371,"Linke",IF(LARGE((AA371,AD371,AG371,AJ371,AM371,AP371),4)=AM371,"Grüne","FDP")))))</f>
        <v>Linke</v>
      </c>
      <c r="X371" s="148">
        <f>(LARGE((AA371,AD371,AG371,AJ371,AM371,AP371),1))-(LARGE((AA371,AD371,AG371,AJ371,AM371,AP371),2))</f>
        <v>9.7272962346591718E-2</v>
      </c>
      <c r="Y371" s="148">
        <f>(LARGE((AA371,AD371,AG371,AJ371,AM371,AP371),1))-(LARGE((AA371,AD371,AG371,AJ371,AM371,AP371),3))</f>
        <v>0.23233856905113942</v>
      </c>
      <c r="Z371" s="234">
        <f>(LARGE((AA371,AD371,AG371,AJ371,AM371,AP371),1))-(LARGE((AA371,AD371,AG371,AJ371,AM371,AP371),4))</f>
        <v>0.27936720526710118</v>
      </c>
      <c r="AA371" s="236">
        <v>0.26056370712689708</v>
      </c>
      <c r="AB371" s="93">
        <v>0.18298861536627525</v>
      </c>
      <c r="AC371" s="95">
        <f>IF(Tabelle1[[#This Row],[CDU ES 2021]]="","",Tabelle1[[#This Row],[CDU ES 2021]]/Tabelle1[[#This Row],[CDU ZS 2021]])</f>
        <v>1.4239339786540561</v>
      </c>
      <c r="AD371" s="97">
        <v>0.12549810042234938</v>
      </c>
      <c r="AE371" s="106">
        <v>0.16849125456146974</v>
      </c>
      <c r="AF371" s="96">
        <f>IF(Tabelle1[[#This Row],[SPD ES 2021]]="","",Tabelle1[[#This Row],[SPD ES 2021]]/Tabelle1[[#This Row],[SPD ZS 2021]])</f>
        <v>0.7448345063901497</v>
      </c>
      <c r="AG371" s="99">
        <v>0.3578366694734888</v>
      </c>
      <c r="AH371" s="107">
        <v>0.32533296245521315</v>
      </c>
      <c r="AI371" s="98">
        <f>IF(Tabelle1[[#This Row],[AfD ES 2021]]="","",Tabelle1[[#This Row],[AfD ES 2021]]/Tabelle1[[#This Row],[AfD ZS 2021]])</f>
        <v>1.0999090494027339</v>
      </c>
      <c r="AJ371" s="100">
        <v>7.8469464206387618E-2</v>
      </c>
      <c r="AK371" s="108">
        <v>7.501672262952587E-2</v>
      </c>
      <c r="AL371" s="101">
        <f>IF(Tabelle1[[#This Row],[Linke ES 2021]]="","",Tabelle1[[#This Row],[Linke ES 2021]]/Tabelle1[[#This Row],[Linke ZS 2021]])</f>
        <v>1.0460262919497736</v>
      </c>
      <c r="AM371" s="103">
        <v>4.0988443407172649E-2</v>
      </c>
      <c r="AN371" s="109">
        <v>4.8730735861927374E-2</v>
      </c>
      <c r="AO371" s="102">
        <f>IF(Tabelle1[[#This Row],[Grüne ES 2021]]="","",Tabelle1[[#This Row],[Grüne ES 2021]]/Tabelle1[[#This Row],[Grüne ZS 2021]])</f>
        <v>0.84112096158999994</v>
      </c>
      <c r="AP371" s="104">
        <v>7.4405097365786391E-2</v>
      </c>
      <c r="AQ371" s="105">
        <v>9.9600643738451455E-2</v>
      </c>
      <c r="AR371" s="215">
        <f>IF(Tabelle1[[#This Row],[FDP ES 2021]]="","",Tabelle1[[#This Row],[FDP ES 2021]]/Tabelle1[[#This Row],[FDP ZS 2021]])</f>
        <v>0.74703430191849085</v>
      </c>
      <c r="AS371" s="216">
        <v>119.7</v>
      </c>
      <c r="AT371" s="191">
        <v>26380</v>
      </c>
      <c r="AU371" s="191">
        <v>19486</v>
      </c>
      <c r="AV371" s="191">
        <v>8.9</v>
      </c>
      <c r="AW371" s="191">
        <v>567.70000000000005</v>
      </c>
      <c r="AX371" s="191">
        <v>4.8</v>
      </c>
      <c r="AY371" s="192">
        <v>16.7</v>
      </c>
      <c r="AZ371" s="114" t="s">
        <v>1736</v>
      </c>
      <c r="BA371" s="6"/>
      <c r="BB371" s="6"/>
      <c r="BC371" s="6"/>
      <c r="BD371" s="6"/>
      <c r="BE371" s="6"/>
      <c r="BF371" s="6"/>
      <c r="BG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</row>
    <row r="372" spans="1:84">
      <c r="A372" s="90">
        <f>SUBTOTAL(103,$B$2:$B372)</f>
        <v>371</v>
      </c>
      <c r="B372" s="48" t="s">
        <v>669</v>
      </c>
      <c r="C372" s="206" t="s">
        <v>1136</v>
      </c>
      <c r="D372" s="199" t="s">
        <v>12</v>
      </c>
      <c r="E372" s="195" t="s">
        <v>374</v>
      </c>
      <c r="F372" s="222" t="s">
        <v>174</v>
      </c>
      <c r="G372" s="219" t="str">
        <f>""</f>
        <v/>
      </c>
      <c r="H372" s="8"/>
      <c r="I372" s="8"/>
      <c r="J372" s="8" t="s">
        <v>927</v>
      </c>
      <c r="K372" s="18" t="s">
        <v>631</v>
      </c>
      <c r="L372" s="11" t="s">
        <v>921</v>
      </c>
      <c r="M372" s="53"/>
      <c r="N372" s="53"/>
      <c r="O372" s="9"/>
      <c r="P372" s="54"/>
      <c r="Q372" s="121" t="str">
        <f>""</f>
        <v/>
      </c>
      <c r="R372" s="55"/>
      <c r="S372" s="57"/>
      <c r="T372" s="147" t="str">
        <f>IF(MAX((AA372,AD372,AG372,AJ372,AM372,AP372))=AA372,"CDU",IF(MAX(AA372,AD372,AG372,AJ372,AM372,AP372)=AD372,"SPD",IF(MAX(AA372,AD372,AG372,AJ372,AM372,AP372)=AG372,"AfD",IF(MAX(AA372,AD372,AG372,AJ372,AM372,AP372)=AJ372,"Linke",IF(MAX(AA372,AD372,AG372,AJ372,AM372,AP372)=AM372,"Grüne","FDP")))))</f>
        <v>AfD</v>
      </c>
      <c r="U372" s="148" t="str">
        <f>IF(LARGE((AA372,AD372,AG372,AJ372,AM372,AP372),2)=AA372,"CDU",IF(LARGE((AA372,AD372,AG372,AJ372,AM372,AP372),2)=AD372,"SPD",IF(LARGE((AA372,AD372,AG372,AJ372,AM372,AP372),2)=AG372,"AfD",IF(LARGE((AA372,AD372,AG372,AJ372,AM372,AP372),2)=AJ372,"Linke",IF(LARGE((AA372,AD372,AG372,AJ372,AM372,AP372),2)=AM372,"Grüne","FDP")))))</f>
        <v>CDU</v>
      </c>
      <c r="V372" s="148" t="str">
        <f>IF(LARGE((AA372,AD372,AG372,AJ372,AM372,AP372),3)=AA372,"CDU",IF(LARGE((AA372,AD372,AG372,AJ372,AM372,AP372),3)=AD372,"SPD",IF(LARGE((AA372,AD372,AG372,AJ372,AM372,AP372),3)=AG372,"AfD",IF(LARGE((AA372,AD372,AG372,AJ372,AM372,AP372),3)=AJ372,"Linke",IF(LARGE((AA372,AD372,AG372,AJ372,AM372,AP372),3)=AM372,"Grüne","FDP")))))</f>
        <v>SPD</v>
      </c>
      <c r="W372" s="148" t="str">
        <f>IF(LARGE((AA372,AD372,AG372,AJ372,AM372,AP372),4)=AA372,"CDU",IF(LARGE((AA372,AD372,AG372,AJ372,AM372,AP372),4)=AD372,"SPD",IF(LARGE((AA372,AD372,AG372,AJ372,AM372,AP372),4)=AG372,"AfD",IF(LARGE((AA372,AD372,AG372,AJ372,AM372,AP372),4)=AJ372,"Linke",IF(LARGE((AA372,AD372,AG372,AJ372,AM372,AP372),4)=AM372,"Grüne","FDP")))))</f>
        <v>Linke</v>
      </c>
      <c r="X372" s="148">
        <f>(LARGE((AA372,AD372,AG372,AJ372,AM372,AP372),1))-(LARGE((AA372,AD372,AG372,AJ372,AM372,AP372),2))</f>
        <v>0.13830004143673666</v>
      </c>
      <c r="Y372" s="148">
        <f>(LARGE((AA372,AD372,AG372,AJ372,AM372,AP372),1))-(LARGE((AA372,AD372,AG372,AJ372,AM372,AP372),3))</f>
        <v>0.21506324035280422</v>
      </c>
      <c r="Z372" s="234">
        <f>(LARGE((AA372,AD372,AG372,AJ372,AM372,AP372),1))-(LARGE((AA372,AD372,AG372,AJ372,AM372,AP372),4))</f>
        <v>0.23012516525365206</v>
      </c>
      <c r="AA372" s="236">
        <v>0.19189813140049591</v>
      </c>
      <c r="AB372" s="93">
        <v>0.17106352774163019</v>
      </c>
      <c r="AC372" s="95">
        <f>IF(Tabelle1[[#This Row],[CDU ES 2021]]="","",Tabelle1[[#This Row],[CDU ES 2021]]/Tabelle1[[#This Row],[CDU ZS 2021]])</f>
        <v>1.121794539922816</v>
      </c>
      <c r="AD372" s="97">
        <v>0.11513493248442834</v>
      </c>
      <c r="AE372" s="106">
        <v>0.15474453514202716</v>
      </c>
      <c r="AF372" s="96">
        <f>IF(Tabelle1[[#This Row],[SPD ES 2021]]="","",Tabelle1[[#This Row],[SPD ES 2021]]/Tabelle1[[#This Row],[SPD ZS 2021]])</f>
        <v>0.74403230058338121</v>
      </c>
      <c r="AG372" s="99">
        <v>0.33019817283723257</v>
      </c>
      <c r="AH372" s="107">
        <v>0.31928178030153659</v>
      </c>
      <c r="AI372" s="98">
        <f>IF(Tabelle1[[#This Row],[AfD ES 2021]]="","",Tabelle1[[#This Row],[AfD ES 2021]]/Tabelle1[[#This Row],[AfD ZS 2021]])</f>
        <v>1.0341904650036289</v>
      </c>
      <c r="AJ372" s="100">
        <v>0.10007300758358052</v>
      </c>
      <c r="AK372" s="108">
        <v>7.6586879083034298E-2</v>
      </c>
      <c r="AL372" s="101">
        <f>IF(Tabelle1[[#This Row],[Linke ES 2021]]="","",Tabelle1[[#This Row],[Linke ES 2021]]/Tabelle1[[#This Row],[Linke ZS 2021]])</f>
        <v>1.3066599498731752</v>
      </c>
      <c r="AM372" s="103">
        <v>4.4922684311262243E-2</v>
      </c>
      <c r="AN372" s="109">
        <v>5.2729471456550603E-2</v>
      </c>
      <c r="AO372" s="102">
        <f>IF(Tabelle1[[#This Row],[Grüne ES 2021]]="","",Tabelle1[[#This Row],[Grüne ES 2021]]/Tabelle1[[#This Row],[Grüne ZS 2021]])</f>
        <v>0.8519464176362701</v>
      </c>
      <c r="AP372" s="104">
        <v>8.4978196383822577E-2</v>
      </c>
      <c r="AQ372" s="105">
        <v>0.1170787491620332</v>
      </c>
      <c r="AR372" s="215">
        <f>IF(Tabelle1[[#This Row],[FDP ES 2021]]="","",Tabelle1[[#This Row],[FDP ES 2021]]/Tabelle1[[#This Row],[FDP ZS 2021]])</f>
        <v>0.72582084274077352</v>
      </c>
      <c r="AS372" s="216">
        <v>148.5</v>
      </c>
      <c r="AT372" s="191">
        <v>23650</v>
      </c>
      <c r="AU372" s="191">
        <v>20914</v>
      </c>
      <c r="AV372" s="191">
        <v>5.6</v>
      </c>
      <c r="AW372" s="191">
        <v>581.29999999999995</v>
      </c>
      <c r="AX372" s="191">
        <v>4.5999999999999996</v>
      </c>
      <c r="AY372" s="192">
        <v>15.4</v>
      </c>
      <c r="AZ372" s="115" t="s">
        <v>1460</v>
      </c>
      <c r="BA372" s="6"/>
      <c r="BB372" s="6"/>
      <c r="BC372" s="6"/>
      <c r="BD372" s="6"/>
      <c r="BE372" s="6"/>
      <c r="BF372" s="6"/>
      <c r="BG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</row>
    <row r="373" spans="1:84">
      <c r="A373" s="90">
        <f>SUBTOTAL(103,$B$2:$B373)</f>
        <v>372</v>
      </c>
      <c r="B373" s="49" t="s">
        <v>941</v>
      </c>
      <c r="C373" s="207" t="s">
        <v>1137</v>
      </c>
      <c r="D373" s="199" t="s">
        <v>12</v>
      </c>
      <c r="E373" s="195" t="s">
        <v>374</v>
      </c>
      <c r="F373" s="222" t="s">
        <v>174</v>
      </c>
      <c r="G373" s="219" t="str">
        <f>""</f>
        <v/>
      </c>
      <c r="H373" s="8"/>
      <c r="I373" s="8"/>
      <c r="J373" s="8" t="s">
        <v>927</v>
      </c>
      <c r="K373" s="11"/>
      <c r="L373" s="11" t="s">
        <v>922</v>
      </c>
      <c r="M373" s="53"/>
      <c r="N373" s="53"/>
      <c r="O373" s="9"/>
      <c r="P373" s="54"/>
      <c r="Q373" s="121" t="str">
        <f>""</f>
        <v/>
      </c>
      <c r="R373" s="55"/>
      <c r="S373" s="57"/>
      <c r="T373" s="147" t="str">
        <f>IF(MAX((AA373,AD373,AG373,AJ373,AM373,AP373))=AA373,"CDU",IF(MAX(AA373,AD373,AG373,AJ373,AM373,AP373)=AD373,"SPD",IF(MAX(AA373,AD373,AG373,AJ373,AM373,AP373)=AG373,"AfD",IF(MAX(AA373,AD373,AG373,AJ373,AM373,AP373)=AJ373,"Linke",IF(MAX(AA373,AD373,AG373,AJ373,AM373,AP373)=AM373,"Grüne","FDP")))))</f>
        <v>AfD</v>
      </c>
      <c r="U373" s="148" t="str">
        <f>IF(LARGE((AA373,AD373,AG373,AJ373,AM373,AP373),2)=AA373,"CDU",IF(LARGE((AA373,AD373,AG373,AJ373,AM373,AP373),2)=AD373,"SPD",IF(LARGE((AA373,AD373,AG373,AJ373,AM373,AP373),2)=AG373,"AfD",IF(LARGE((AA373,AD373,AG373,AJ373,AM373,AP373),2)=AJ373,"Linke",IF(LARGE((AA373,AD373,AG373,AJ373,AM373,AP373),2)=AM373,"Grüne","FDP")))))</f>
        <v>CDU</v>
      </c>
      <c r="V373" s="148" t="str">
        <f>IF(LARGE((AA373,AD373,AG373,AJ373,AM373,AP373),3)=AA373,"CDU",IF(LARGE((AA373,AD373,AG373,AJ373,AM373,AP373),3)=AD373,"SPD",IF(LARGE((AA373,AD373,AG373,AJ373,AM373,AP373),3)=AG373,"AfD",IF(LARGE((AA373,AD373,AG373,AJ373,AM373,AP373),3)=AJ373,"Linke",IF(LARGE((AA373,AD373,AG373,AJ373,AM373,AP373),3)=AM373,"Grüne","FDP")))))</f>
        <v>SPD</v>
      </c>
      <c r="W373" s="148" t="str">
        <f>IF(LARGE((AA373,AD373,AG373,AJ373,AM373,AP373),4)=AA373,"CDU",IF(LARGE((AA373,AD373,AG373,AJ373,AM373,AP373),4)=AD373,"SPD",IF(LARGE((AA373,AD373,AG373,AJ373,AM373,AP373),4)=AG373,"AfD",IF(LARGE((AA373,AD373,AG373,AJ373,AM373,AP373),4)=AJ373,"Linke",IF(LARGE((AA373,AD373,AG373,AJ373,AM373,AP373),4)=AM373,"Grüne","FDP")))))</f>
        <v>Linke</v>
      </c>
      <c r="X373" s="148">
        <f>(LARGE((AA373,AD373,AG373,AJ373,AM373,AP373),1))-(LARGE((AA373,AD373,AG373,AJ373,AM373,AP373),2))</f>
        <v>0.13830004143673666</v>
      </c>
      <c r="Y373" s="148">
        <f>(LARGE((AA373,AD373,AG373,AJ373,AM373,AP373),1))-(LARGE((AA373,AD373,AG373,AJ373,AM373,AP373),3))</f>
        <v>0.21506324035280422</v>
      </c>
      <c r="Z373" s="234">
        <f>(LARGE((AA373,AD373,AG373,AJ373,AM373,AP373),1))-(LARGE((AA373,AD373,AG373,AJ373,AM373,AP373),4))</f>
        <v>0.23012516525365206</v>
      </c>
      <c r="AA373" s="236">
        <v>0.19189813140049591</v>
      </c>
      <c r="AB373" s="93">
        <v>0.17106352774163019</v>
      </c>
      <c r="AC373" s="95">
        <f>IF(Tabelle1[[#This Row],[CDU ES 2021]]="","",Tabelle1[[#This Row],[CDU ES 2021]]/Tabelle1[[#This Row],[CDU ZS 2021]])</f>
        <v>1.121794539922816</v>
      </c>
      <c r="AD373" s="97">
        <v>0.11513493248442834</v>
      </c>
      <c r="AE373" s="106">
        <v>0.15474453514202716</v>
      </c>
      <c r="AF373" s="96">
        <f>IF(Tabelle1[[#This Row],[SPD ES 2021]]="","",Tabelle1[[#This Row],[SPD ES 2021]]/Tabelle1[[#This Row],[SPD ZS 2021]])</f>
        <v>0.74403230058338121</v>
      </c>
      <c r="AG373" s="99">
        <v>0.33019817283723257</v>
      </c>
      <c r="AH373" s="107">
        <v>0.31928178030153659</v>
      </c>
      <c r="AI373" s="98">
        <f>IF(Tabelle1[[#This Row],[AfD ES 2021]]="","",Tabelle1[[#This Row],[AfD ES 2021]]/Tabelle1[[#This Row],[AfD ZS 2021]])</f>
        <v>1.0341904650036289</v>
      </c>
      <c r="AJ373" s="100">
        <v>0.10007300758358052</v>
      </c>
      <c r="AK373" s="108">
        <v>7.6586879083034298E-2</v>
      </c>
      <c r="AL373" s="101">
        <f>IF(Tabelle1[[#This Row],[Linke ES 2021]]="","",Tabelle1[[#This Row],[Linke ES 2021]]/Tabelle1[[#This Row],[Linke ZS 2021]])</f>
        <v>1.3066599498731752</v>
      </c>
      <c r="AM373" s="103">
        <v>4.4922684311262243E-2</v>
      </c>
      <c r="AN373" s="109">
        <v>5.2729471456550603E-2</v>
      </c>
      <c r="AO373" s="102">
        <f>IF(Tabelle1[[#This Row],[Grüne ES 2021]]="","",Tabelle1[[#This Row],[Grüne ES 2021]]/Tabelle1[[#This Row],[Grüne ZS 2021]])</f>
        <v>0.8519464176362701</v>
      </c>
      <c r="AP373" s="104">
        <v>8.4978196383822577E-2</v>
      </c>
      <c r="AQ373" s="105">
        <v>0.1170787491620332</v>
      </c>
      <c r="AR373" s="215">
        <f>IF(Tabelle1[[#This Row],[FDP ES 2021]]="","",Tabelle1[[#This Row],[FDP ES 2021]]/Tabelle1[[#This Row],[FDP ZS 2021]])</f>
        <v>0.72582084274077352</v>
      </c>
      <c r="AS373" s="216">
        <v>148.5</v>
      </c>
      <c r="AT373" s="191">
        <v>23650</v>
      </c>
      <c r="AU373" s="191">
        <v>20914</v>
      </c>
      <c r="AV373" s="191">
        <v>5.6</v>
      </c>
      <c r="AW373" s="191">
        <v>581.29999999999995</v>
      </c>
      <c r="AX373" s="191">
        <v>4.5999999999999996</v>
      </c>
      <c r="AY373" s="192">
        <v>15.4</v>
      </c>
      <c r="AZ373" s="114" t="s">
        <v>1811</v>
      </c>
      <c r="BA373" s="6"/>
      <c r="BB373" s="6"/>
      <c r="BC373" s="6"/>
      <c r="BD373" s="6"/>
      <c r="BE373" s="6"/>
      <c r="BF373" s="6"/>
      <c r="BG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</row>
    <row r="374" spans="1:84">
      <c r="A374" s="90">
        <f>SUBTOTAL(103,$B$2:$B374)</f>
        <v>373</v>
      </c>
      <c r="B374" s="47" t="s">
        <v>751</v>
      </c>
      <c r="C374" s="205" t="s">
        <v>814</v>
      </c>
      <c r="D374" s="200" t="s">
        <v>12</v>
      </c>
      <c r="E374" s="193" t="s">
        <v>374</v>
      </c>
      <c r="F374" s="222" t="s">
        <v>174</v>
      </c>
      <c r="G374" s="219" t="str">
        <f>""</f>
        <v/>
      </c>
      <c r="H374" s="10"/>
      <c r="I374" s="10"/>
      <c r="J374" s="8" t="s">
        <v>924</v>
      </c>
      <c r="K374" s="10"/>
      <c r="L374" s="10" t="s">
        <v>921</v>
      </c>
      <c r="M374" s="67"/>
      <c r="N374" s="67"/>
      <c r="O374" s="59"/>
      <c r="P374" s="83"/>
      <c r="Q374" s="121" t="str">
        <f>""</f>
        <v/>
      </c>
      <c r="R374" s="60"/>
      <c r="S374" s="61"/>
      <c r="T374" s="147" t="str">
        <f>IF(MAX((AA374,AD374,AG374,AJ374,AM374,AP374))=AA374,"CDU",IF(MAX(AA374,AD374,AG374,AJ374,AM374,AP374)=AD374,"SPD",IF(MAX(AA374,AD374,AG374,AJ374,AM374,AP374)=AG374,"AfD",IF(MAX(AA374,AD374,AG374,AJ374,AM374,AP374)=AJ374,"Linke",IF(MAX(AA374,AD374,AG374,AJ374,AM374,AP374)=AM374,"Grüne","FDP")))))</f>
        <v>AfD</v>
      </c>
      <c r="U374" s="148" t="str">
        <f>IF(LARGE((AA374,AD374,AG374,AJ374,AM374,AP374),2)=AA374,"CDU",IF(LARGE((AA374,AD374,AG374,AJ374,AM374,AP374),2)=AD374,"SPD",IF(LARGE((AA374,AD374,AG374,AJ374,AM374,AP374),2)=AG374,"AfD",IF(LARGE((AA374,AD374,AG374,AJ374,AM374,AP374),2)=AJ374,"Linke",IF(LARGE((AA374,AD374,AG374,AJ374,AM374,AP374),2)=AM374,"Grüne","FDP")))))</f>
        <v>CDU</v>
      </c>
      <c r="V374" s="148" t="str">
        <f>IF(LARGE((AA374,AD374,AG374,AJ374,AM374,AP374),3)=AA374,"CDU",IF(LARGE((AA374,AD374,AG374,AJ374,AM374,AP374),3)=AD374,"SPD",IF(LARGE((AA374,AD374,AG374,AJ374,AM374,AP374),3)=AG374,"AfD",IF(LARGE((AA374,AD374,AG374,AJ374,AM374,AP374),3)=AJ374,"Linke",IF(LARGE((AA374,AD374,AG374,AJ374,AM374,AP374),3)=AM374,"Grüne","FDP")))))</f>
        <v>SPD</v>
      </c>
      <c r="W374" s="148" t="str">
        <f>IF(LARGE((AA374,AD374,AG374,AJ374,AM374,AP374),4)=AA374,"CDU",IF(LARGE((AA374,AD374,AG374,AJ374,AM374,AP374),4)=AD374,"SPD",IF(LARGE((AA374,AD374,AG374,AJ374,AM374,AP374),4)=AG374,"AfD",IF(LARGE((AA374,AD374,AG374,AJ374,AM374,AP374),4)=AJ374,"Linke",IF(LARGE((AA374,AD374,AG374,AJ374,AM374,AP374),4)=AM374,"Grüne","FDP")))))</f>
        <v>Linke</v>
      </c>
      <c r="X374" s="148">
        <f>(LARGE((AA374,AD374,AG374,AJ374,AM374,AP374),1))-(LARGE((AA374,AD374,AG374,AJ374,AM374,AP374),2))</f>
        <v>0.13830004143673666</v>
      </c>
      <c r="Y374" s="148">
        <f>(LARGE((AA374,AD374,AG374,AJ374,AM374,AP374),1))-(LARGE((AA374,AD374,AG374,AJ374,AM374,AP374),3))</f>
        <v>0.21506324035280422</v>
      </c>
      <c r="Z374" s="234">
        <f>(LARGE((AA374,AD374,AG374,AJ374,AM374,AP374),1))-(LARGE((AA374,AD374,AG374,AJ374,AM374,AP374),4))</f>
        <v>0.23012516525365206</v>
      </c>
      <c r="AA374" s="236">
        <v>0.19189813140049591</v>
      </c>
      <c r="AB374" s="93">
        <v>0.17106352774163019</v>
      </c>
      <c r="AC374" s="95">
        <f>IF(Tabelle1[[#This Row],[CDU ES 2021]]="","",Tabelle1[[#This Row],[CDU ES 2021]]/Tabelle1[[#This Row],[CDU ZS 2021]])</f>
        <v>1.121794539922816</v>
      </c>
      <c r="AD374" s="97">
        <v>0.11513493248442834</v>
      </c>
      <c r="AE374" s="106">
        <v>0.15474453514202716</v>
      </c>
      <c r="AF374" s="96">
        <f>IF(Tabelle1[[#This Row],[SPD ES 2021]]="","",Tabelle1[[#This Row],[SPD ES 2021]]/Tabelle1[[#This Row],[SPD ZS 2021]])</f>
        <v>0.74403230058338121</v>
      </c>
      <c r="AG374" s="99">
        <v>0.33019817283723257</v>
      </c>
      <c r="AH374" s="107">
        <v>0.31928178030153659</v>
      </c>
      <c r="AI374" s="98">
        <f>IF(Tabelle1[[#This Row],[AfD ES 2021]]="","",Tabelle1[[#This Row],[AfD ES 2021]]/Tabelle1[[#This Row],[AfD ZS 2021]])</f>
        <v>1.0341904650036289</v>
      </c>
      <c r="AJ374" s="100">
        <v>0.10007300758358052</v>
      </c>
      <c r="AK374" s="108">
        <v>7.6586879083034298E-2</v>
      </c>
      <c r="AL374" s="101">
        <f>IF(Tabelle1[[#This Row],[Linke ES 2021]]="","",Tabelle1[[#This Row],[Linke ES 2021]]/Tabelle1[[#This Row],[Linke ZS 2021]])</f>
        <v>1.3066599498731752</v>
      </c>
      <c r="AM374" s="103">
        <v>4.4922684311262243E-2</v>
      </c>
      <c r="AN374" s="109">
        <v>5.2729471456550603E-2</v>
      </c>
      <c r="AO374" s="102">
        <f>IF(Tabelle1[[#This Row],[Grüne ES 2021]]="","",Tabelle1[[#This Row],[Grüne ES 2021]]/Tabelle1[[#This Row],[Grüne ZS 2021]])</f>
        <v>0.8519464176362701</v>
      </c>
      <c r="AP374" s="104">
        <v>8.4978196383822577E-2</v>
      </c>
      <c r="AQ374" s="105">
        <v>0.1170787491620332</v>
      </c>
      <c r="AR374" s="215">
        <f>IF(Tabelle1[[#This Row],[FDP ES 2021]]="","",Tabelle1[[#This Row],[FDP ES 2021]]/Tabelle1[[#This Row],[FDP ZS 2021]])</f>
        <v>0.72582084274077352</v>
      </c>
      <c r="AS374" s="216">
        <v>148.5</v>
      </c>
      <c r="AT374" s="191">
        <v>23650</v>
      </c>
      <c r="AU374" s="191">
        <v>20914</v>
      </c>
      <c r="AV374" s="191">
        <v>5.6</v>
      </c>
      <c r="AW374" s="191">
        <v>581.29999999999995</v>
      </c>
      <c r="AX374" s="191">
        <v>4.5999999999999996</v>
      </c>
      <c r="AY374" s="192">
        <v>15.4</v>
      </c>
      <c r="AZ374" s="114" t="s">
        <v>1853</v>
      </c>
      <c r="BA374" s="6"/>
      <c r="BB374" s="6"/>
      <c r="BC374" s="6"/>
      <c r="BD374" s="6"/>
      <c r="BE374" s="6"/>
      <c r="BF374" s="6"/>
      <c r="BG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</row>
    <row r="375" spans="1:84">
      <c r="A375" s="90">
        <f>SUBTOTAL(103,$B$2:$B375)</f>
        <v>374</v>
      </c>
      <c r="B375" s="49" t="s">
        <v>941</v>
      </c>
      <c r="C375" s="207" t="s">
        <v>2198</v>
      </c>
      <c r="D375" s="199" t="s">
        <v>12</v>
      </c>
      <c r="E375" s="195" t="s">
        <v>375</v>
      </c>
      <c r="F375" s="198" t="s">
        <v>175</v>
      </c>
      <c r="G375" s="219" t="str">
        <f>""</f>
        <v/>
      </c>
      <c r="H375" s="8"/>
      <c r="I375" s="8"/>
      <c r="J375" s="8" t="s">
        <v>2203</v>
      </c>
      <c r="K375" s="11"/>
      <c r="L375" s="11" t="s">
        <v>922</v>
      </c>
      <c r="M375" s="53"/>
      <c r="N375" s="53"/>
      <c r="O375" s="9"/>
      <c r="P375" s="54"/>
      <c r="Q375" s="121" t="str">
        <f>""</f>
        <v/>
      </c>
      <c r="R375" s="55"/>
      <c r="S375" s="57"/>
      <c r="T375" s="147" t="str">
        <f>IF(MAX((AA375,AD375,AG375,AJ375,AM375,AP375))=AA375,"CDU",IF(MAX(AA375,AD375,AG375,AJ375,AM375,AP375)=AD375,"SPD",IF(MAX(AA375,AD375,AG375,AJ375,AM375,AP375)=AG375,"AfD",IF(MAX(AA375,AD375,AG375,AJ375,AM375,AP375)=AJ375,"Linke",IF(MAX(AA375,AD375,AG375,AJ375,AM375,AP375)=AM375,"Grüne","FDP")))))</f>
        <v>CDU</v>
      </c>
      <c r="U375" s="148" t="str">
        <f>IF(LARGE((AA375,AD375,AG375,AJ375,AM375,AP375),2)=AA375,"CDU",IF(LARGE((AA375,AD375,AG375,AJ375,AM375,AP375),2)=AD375,"SPD",IF(LARGE((AA375,AD375,AG375,AJ375,AM375,AP375),2)=AG375,"AfD",IF(LARGE((AA375,AD375,AG375,AJ375,AM375,AP375),2)=AJ375,"Linke",IF(LARGE((AA375,AD375,AG375,AJ375,AM375,AP375),2)=AM375,"Grüne","FDP")))))</f>
        <v>Linke</v>
      </c>
      <c r="V375" s="148" t="str">
        <f>IF(LARGE((AA375,AD375,AG375,AJ375,AM375,AP375),3)=AA375,"CDU",IF(LARGE((AA375,AD375,AG375,AJ375,AM375,AP375),3)=AD375,"SPD",IF(LARGE((AA375,AD375,AG375,AJ375,AM375,AP375),3)=AG375,"AfD",IF(LARGE((AA375,AD375,AG375,AJ375,AM375,AP375),3)=AJ375,"Linke",IF(LARGE((AA375,AD375,AG375,AJ375,AM375,AP375),3)=AM375,"Grüne","FDP")))))</f>
        <v>AfD</v>
      </c>
      <c r="W375" s="148" t="str">
        <f>IF(LARGE((AA375,AD375,AG375,AJ375,AM375,AP375),4)=AA375,"CDU",IF(LARGE((AA375,AD375,AG375,AJ375,AM375,AP375),4)=AD375,"SPD",IF(LARGE((AA375,AD375,AG375,AJ375,AM375,AP375),4)=AG375,"AfD",IF(LARGE((AA375,AD375,AG375,AJ375,AM375,AP375),4)=AJ375,"Linke",IF(LARGE((AA375,AD375,AG375,AJ375,AM375,AP375),4)=AM375,"Grüne","FDP")))))</f>
        <v>SPD</v>
      </c>
      <c r="X375" s="148">
        <f>(LARGE((AA375,AD375,AG375,AJ375,AM375,AP375),1))-(LARGE((AA375,AD375,AG375,AJ375,AM375,AP375),2))</f>
        <v>2.1939034103251043E-2</v>
      </c>
      <c r="Y375" s="148">
        <f>(LARGE((AA375,AD375,AG375,AJ375,AM375,AP375),1))-(LARGE((AA375,AD375,AG375,AJ375,AM375,AP375),3))</f>
        <v>2.2451446171669193E-2</v>
      </c>
      <c r="Z375" s="234">
        <f>(LARGE((AA375,AD375,AG375,AJ375,AM375,AP375),1))-(LARGE((AA375,AD375,AG375,AJ375,AM375,AP375),4))</f>
        <v>6.4274296408102782E-2</v>
      </c>
      <c r="AA375" s="236">
        <v>0.21059579042346402</v>
      </c>
      <c r="AB375" s="93">
        <v>0.15417913935657612</v>
      </c>
      <c r="AC375" s="95">
        <f>IF(Tabelle1[[#This Row],[CDU ES 2021]]="","",Tabelle1[[#This Row],[CDU ES 2021]]/Tabelle1[[#This Row],[CDU ZS 2021]])</f>
        <v>1.3659162406946046</v>
      </c>
      <c r="AD375" s="97">
        <v>0.14632149401536124</v>
      </c>
      <c r="AE375" s="106">
        <v>0.18987236126103069</v>
      </c>
      <c r="AF375" s="96">
        <f>IF(Tabelle1[[#This Row],[SPD ES 2021]]="","",Tabelle1[[#This Row],[SPD ES 2021]]/Tabelle1[[#This Row],[SPD ZS 2021]])</f>
        <v>0.77063082295691754</v>
      </c>
      <c r="AG375" s="99">
        <v>0.18814434425179483</v>
      </c>
      <c r="AH375" s="107">
        <v>0.17872761870847848</v>
      </c>
      <c r="AI375" s="98">
        <f>IF(Tabelle1[[#This Row],[AfD ES 2021]]="","",Tabelle1[[#This Row],[AfD ES 2021]]/Tabelle1[[#This Row],[AfD ZS 2021]])</f>
        <v>1.0526875790734722</v>
      </c>
      <c r="AJ375" s="100">
        <v>0.18865675632021298</v>
      </c>
      <c r="AK375" s="108">
        <v>0.10521571725849349</v>
      </c>
      <c r="AL375" s="101">
        <f>IF(Tabelle1[[#This Row],[Linke ES 2021]]="","",Tabelle1[[#This Row],[Linke ES 2021]]/Tabelle1[[#This Row],[Linke ZS 2021]])</f>
        <v>1.7930472864308089</v>
      </c>
      <c r="AM375" s="103">
        <v>9.5447887135672232E-2</v>
      </c>
      <c r="AN375" s="109">
        <v>0.15228180675027542</v>
      </c>
      <c r="AO375" s="102">
        <f>IF(Tabelle1[[#This Row],[Grüne ES 2021]]="","",Tabelle1[[#This Row],[Grüne ES 2021]]/Tabelle1[[#This Row],[Grüne ZS 2021]])</f>
        <v>0.62678457244860342</v>
      </c>
      <c r="AP375" s="104">
        <v>0.10352951660604981</v>
      </c>
      <c r="AQ375" s="105">
        <v>0.12234735096758399</v>
      </c>
      <c r="AR375" s="215">
        <f>IF(Tabelle1[[#This Row],[FDP ES 2021]]="","",Tabelle1[[#This Row],[FDP ES 2021]]/Tabelle1[[#This Row],[FDP ZS 2021]])</f>
        <v>0.84619336493423569</v>
      </c>
      <c r="AS375" s="216">
        <v>3707.1</v>
      </c>
      <c r="AT375" s="191">
        <v>40524</v>
      </c>
      <c r="AU375" s="191">
        <v>20112</v>
      </c>
      <c r="AV375" s="191">
        <v>6.7</v>
      </c>
      <c r="AW375" s="191">
        <v>410.3</v>
      </c>
      <c r="AX375" s="191">
        <v>8.5</v>
      </c>
      <c r="AY375" s="192">
        <v>12.9</v>
      </c>
      <c r="AZ375" s="151" t="s">
        <v>2202</v>
      </c>
      <c r="BA375" s="6"/>
      <c r="BB375" s="6"/>
      <c r="BC375" s="6"/>
      <c r="BD375" s="6"/>
      <c r="BE375" s="6"/>
      <c r="BF375" s="6"/>
      <c r="BG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</row>
    <row r="376" spans="1:84">
      <c r="A376" s="90">
        <f>SUBTOTAL(103,$B$2:$B376)</f>
        <v>375</v>
      </c>
      <c r="B376" s="46" t="s">
        <v>930</v>
      </c>
      <c r="C376" s="204" t="s">
        <v>1138</v>
      </c>
      <c r="D376" s="199" t="s">
        <v>12</v>
      </c>
      <c r="E376" s="195" t="s">
        <v>375</v>
      </c>
      <c r="F376" s="198" t="s">
        <v>175</v>
      </c>
      <c r="G376" s="224" t="s">
        <v>2170</v>
      </c>
      <c r="H376" s="8"/>
      <c r="I376" s="8"/>
      <c r="J376" s="8" t="s">
        <v>927</v>
      </c>
      <c r="K376" s="11"/>
      <c r="L376" s="11" t="s">
        <v>922</v>
      </c>
      <c r="M376" s="53"/>
      <c r="N376" s="53"/>
      <c r="O376" s="9"/>
      <c r="P376" s="54"/>
      <c r="Q376" s="121" t="str">
        <f>""</f>
        <v/>
      </c>
      <c r="R376" s="55"/>
      <c r="S376" s="57"/>
      <c r="T376" s="147" t="str">
        <f>IF(MAX((AA376,AD376,AG376,AJ376,AM376,AP376))=AA376,"CDU",IF(MAX(AA376,AD376,AG376,AJ376,AM376,AP376)=AD376,"SPD",IF(MAX(AA376,AD376,AG376,AJ376,AM376,AP376)=AG376,"AfD",IF(MAX(AA376,AD376,AG376,AJ376,AM376,AP376)=AJ376,"Linke",IF(MAX(AA376,AD376,AG376,AJ376,AM376,AP376)=AM376,"Grüne","FDP")))))</f>
        <v>CDU</v>
      </c>
      <c r="U376" s="148" t="str">
        <f>IF(LARGE((AA376,AD376,AG376,AJ376,AM376,AP376),2)=AA376,"CDU",IF(LARGE((AA376,AD376,AG376,AJ376,AM376,AP376),2)=AD376,"SPD",IF(LARGE((AA376,AD376,AG376,AJ376,AM376,AP376),2)=AG376,"AfD",IF(LARGE((AA376,AD376,AG376,AJ376,AM376,AP376),2)=AJ376,"Linke",IF(LARGE((AA376,AD376,AG376,AJ376,AM376,AP376),2)=AM376,"Grüne","FDP")))))</f>
        <v>Linke</v>
      </c>
      <c r="V376" s="148" t="str">
        <f>IF(LARGE((AA376,AD376,AG376,AJ376,AM376,AP376),3)=AA376,"CDU",IF(LARGE((AA376,AD376,AG376,AJ376,AM376,AP376),3)=AD376,"SPD",IF(LARGE((AA376,AD376,AG376,AJ376,AM376,AP376),3)=AG376,"AfD",IF(LARGE((AA376,AD376,AG376,AJ376,AM376,AP376),3)=AJ376,"Linke",IF(LARGE((AA376,AD376,AG376,AJ376,AM376,AP376),3)=AM376,"Grüne","FDP")))))</f>
        <v>AfD</v>
      </c>
      <c r="W376" s="148" t="str">
        <f>IF(LARGE((AA376,AD376,AG376,AJ376,AM376,AP376),4)=AA376,"CDU",IF(LARGE((AA376,AD376,AG376,AJ376,AM376,AP376),4)=AD376,"SPD",IF(LARGE((AA376,AD376,AG376,AJ376,AM376,AP376),4)=AG376,"AfD",IF(LARGE((AA376,AD376,AG376,AJ376,AM376,AP376),4)=AJ376,"Linke",IF(LARGE((AA376,AD376,AG376,AJ376,AM376,AP376),4)=AM376,"Grüne","FDP")))))</f>
        <v>SPD</v>
      </c>
      <c r="X376" s="148">
        <f>(LARGE((AA376,AD376,AG376,AJ376,AM376,AP376),1))-(LARGE((AA376,AD376,AG376,AJ376,AM376,AP376),2))</f>
        <v>2.1939034103251043E-2</v>
      </c>
      <c r="Y376" s="148">
        <f>(LARGE((AA376,AD376,AG376,AJ376,AM376,AP376),1))-(LARGE((AA376,AD376,AG376,AJ376,AM376,AP376),3))</f>
        <v>2.2451446171669193E-2</v>
      </c>
      <c r="Z376" s="234">
        <f>(LARGE((AA376,AD376,AG376,AJ376,AM376,AP376),1))-(LARGE((AA376,AD376,AG376,AJ376,AM376,AP376),4))</f>
        <v>6.4274296408102782E-2</v>
      </c>
      <c r="AA376" s="236">
        <v>0.21059579042346402</v>
      </c>
      <c r="AB376" s="93">
        <v>0.15417913935657612</v>
      </c>
      <c r="AC376" s="95">
        <f>IF(Tabelle1[[#This Row],[CDU ES 2021]]="","",Tabelle1[[#This Row],[CDU ES 2021]]/Tabelle1[[#This Row],[CDU ZS 2021]])</f>
        <v>1.3659162406946046</v>
      </c>
      <c r="AD376" s="97">
        <v>0.14632149401536124</v>
      </c>
      <c r="AE376" s="106">
        <v>0.18987236126103069</v>
      </c>
      <c r="AF376" s="96">
        <f>IF(Tabelle1[[#This Row],[SPD ES 2021]]="","",Tabelle1[[#This Row],[SPD ES 2021]]/Tabelle1[[#This Row],[SPD ZS 2021]])</f>
        <v>0.77063082295691754</v>
      </c>
      <c r="AG376" s="99">
        <v>0.18814434425179483</v>
      </c>
      <c r="AH376" s="107">
        <v>0.17872761870847848</v>
      </c>
      <c r="AI376" s="98">
        <f>IF(Tabelle1[[#This Row],[AfD ES 2021]]="","",Tabelle1[[#This Row],[AfD ES 2021]]/Tabelle1[[#This Row],[AfD ZS 2021]])</f>
        <v>1.0526875790734722</v>
      </c>
      <c r="AJ376" s="100">
        <v>0.18865675632021298</v>
      </c>
      <c r="AK376" s="108">
        <v>0.10521571725849349</v>
      </c>
      <c r="AL376" s="101">
        <f>IF(Tabelle1[[#This Row],[Linke ES 2021]]="","",Tabelle1[[#This Row],[Linke ES 2021]]/Tabelle1[[#This Row],[Linke ZS 2021]])</f>
        <v>1.7930472864308089</v>
      </c>
      <c r="AM376" s="103">
        <v>9.5447887135672232E-2</v>
      </c>
      <c r="AN376" s="109">
        <v>0.15228180675027542</v>
      </c>
      <c r="AO376" s="102">
        <f>IF(Tabelle1[[#This Row],[Grüne ES 2021]]="","",Tabelle1[[#This Row],[Grüne ES 2021]]/Tabelle1[[#This Row],[Grüne ZS 2021]])</f>
        <v>0.62678457244860342</v>
      </c>
      <c r="AP376" s="104">
        <v>0.10352951660604981</v>
      </c>
      <c r="AQ376" s="105">
        <v>0.12234735096758399</v>
      </c>
      <c r="AR376" s="215">
        <f>IF(Tabelle1[[#This Row],[FDP ES 2021]]="","",Tabelle1[[#This Row],[FDP ES 2021]]/Tabelle1[[#This Row],[FDP ZS 2021]])</f>
        <v>0.84619336493423569</v>
      </c>
      <c r="AS376" s="216">
        <v>3707.1</v>
      </c>
      <c r="AT376" s="191">
        <v>40524</v>
      </c>
      <c r="AU376" s="191">
        <v>20112</v>
      </c>
      <c r="AV376" s="191">
        <v>6.7</v>
      </c>
      <c r="AW376" s="191">
        <v>410.3</v>
      </c>
      <c r="AX376" s="191">
        <v>8.5</v>
      </c>
      <c r="AY376" s="192">
        <v>12.9</v>
      </c>
      <c r="AZ376" s="114" t="s">
        <v>1831</v>
      </c>
      <c r="BA376" s="6"/>
      <c r="BB376" s="6"/>
      <c r="BC376" s="6"/>
      <c r="BD376" s="6"/>
      <c r="BE376" s="6"/>
      <c r="BF376" s="6"/>
      <c r="BG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</row>
    <row r="377" spans="1:84">
      <c r="A377" s="90">
        <f>SUBTOTAL(103,$B$2:$B377)</f>
        <v>376</v>
      </c>
      <c r="B377" s="48" t="s">
        <v>669</v>
      </c>
      <c r="C377" s="206" t="s">
        <v>1139</v>
      </c>
      <c r="D377" s="199" t="s">
        <v>12</v>
      </c>
      <c r="E377" s="195" t="s">
        <v>375</v>
      </c>
      <c r="F377" s="198" t="s">
        <v>175</v>
      </c>
      <c r="G377" s="219" t="str">
        <f>""</f>
        <v/>
      </c>
      <c r="H377" s="8"/>
      <c r="I377" s="8"/>
      <c r="J377" s="8" t="s">
        <v>927</v>
      </c>
      <c r="K377" s="18" t="s">
        <v>631</v>
      </c>
      <c r="L377" s="11" t="s">
        <v>921</v>
      </c>
      <c r="M377" s="53"/>
      <c r="N377" s="53"/>
      <c r="O377" s="64" t="s">
        <v>631</v>
      </c>
      <c r="P377" s="54"/>
      <c r="Q377" s="121" t="str">
        <f>""</f>
        <v/>
      </c>
      <c r="R377" s="55"/>
      <c r="S377" s="57"/>
      <c r="T377" s="147" t="str">
        <f>IF(MAX((AA377,AD377,AG377,AJ377,AM377,AP377))=AA377,"CDU",IF(MAX(AA377,AD377,AG377,AJ377,AM377,AP377)=AD377,"SPD",IF(MAX(AA377,AD377,AG377,AJ377,AM377,AP377)=AG377,"AfD",IF(MAX(AA377,AD377,AG377,AJ377,AM377,AP377)=AJ377,"Linke",IF(MAX(AA377,AD377,AG377,AJ377,AM377,AP377)=AM377,"Grüne","FDP")))))</f>
        <v>CDU</v>
      </c>
      <c r="U377" s="148" t="str">
        <f>IF(LARGE((AA377,AD377,AG377,AJ377,AM377,AP377),2)=AA377,"CDU",IF(LARGE((AA377,AD377,AG377,AJ377,AM377,AP377),2)=AD377,"SPD",IF(LARGE((AA377,AD377,AG377,AJ377,AM377,AP377),2)=AG377,"AfD",IF(LARGE((AA377,AD377,AG377,AJ377,AM377,AP377),2)=AJ377,"Linke",IF(LARGE((AA377,AD377,AG377,AJ377,AM377,AP377),2)=AM377,"Grüne","FDP")))))</f>
        <v>Linke</v>
      </c>
      <c r="V377" s="148" t="str">
        <f>IF(LARGE((AA377,AD377,AG377,AJ377,AM377,AP377),3)=AA377,"CDU",IF(LARGE((AA377,AD377,AG377,AJ377,AM377,AP377),3)=AD377,"SPD",IF(LARGE((AA377,AD377,AG377,AJ377,AM377,AP377),3)=AG377,"AfD",IF(LARGE((AA377,AD377,AG377,AJ377,AM377,AP377),3)=AJ377,"Linke",IF(LARGE((AA377,AD377,AG377,AJ377,AM377,AP377),3)=AM377,"Grüne","FDP")))))</f>
        <v>AfD</v>
      </c>
      <c r="W377" s="148" t="str">
        <f>IF(LARGE((AA377,AD377,AG377,AJ377,AM377,AP377),4)=AA377,"CDU",IF(LARGE((AA377,AD377,AG377,AJ377,AM377,AP377),4)=AD377,"SPD",IF(LARGE((AA377,AD377,AG377,AJ377,AM377,AP377),4)=AG377,"AfD",IF(LARGE((AA377,AD377,AG377,AJ377,AM377,AP377),4)=AJ377,"Linke",IF(LARGE((AA377,AD377,AG377,AJ377,AM377,AP377),4)=AM377,"Grüne","FDP")))))</f>
        <v>SPD</v>
      </c>
      <c r="X377" s="148">
        <f>(LARGE((AA377,AD377,AG377,AJ377,AM377,AP377),1))-(LARGE((AA377,AD377,AG377,AJ377,AM377,AP377),2))</f>
        <v>2.1939034103251043E-2</v>
      </c>
      <c r="Y377" s="148">
        <f>(LARGE((AA377,AD377,AG377,AJ377,AM377,AP377),1))-(LARGE((AA377,AD377,AG377,AJ377,AM377,AP377),3))</f>
        <v>2.2451446171669193E-2</v>
      </c>
      <c r="Z377" s="234">
        <f>(LARGE((AA377,AD377,AG377,AJ377,AM377,AP377),1))-(LARGE((AA377,AD377,AG377,AJ377,AM377,AP377),4))</f>
        <v>6.4274296408102782E-2</v>
      </c>
      <c r="AA377" s="236">
        <v>0.21059579042346402</v>
      </c>
      <c r="AB377" s="93">
        <v>0.15417913935657612</v>
      </c>
      <c r="AC377" s="95">
        <f>IF(Tabelle1[[#This Row],[CDU ES 2021]]="","",Tabelle1[[#This Row],[CDU ES 2021]]/Tabelle1[[#This Row],[CDU ZS 2021]])</f>
        <v>1.3659162406946046</v>
      </c>
      <c r="AD377" s="97">
        <v>0.14632149401536124</v>
      </c>
      <c r="AE377" s="106">
        <v>0.18987236126103069</v>
      </c>
      <c r="AF377" s="96">
        <f>IF(Tabelle1[[#This Row],[SPD ES 2021]]="","",Tabelle1[[#This Row],[SPD ES 2021]]/Tabelle1[[#This Row],[SPD ZS 2021]])</f>
        <v>0.77063082295691754</v>
      </c>
      <c r="AG377" s="99">
        <v>0.18814434425179483</v>
      </c>
      <c r="AH377" s="107">
        <v>0.17872761870847848</v>
      </c>
      <c r="AI377" s="98">
        <f>IF(Tabelle1[[#This Row],[AfD ES 2021]]="","",Tabelle1[[#This Row],[AfD ES 2021]]/Tabelle1[[#This Row],[AfD ZS 2021]])</f>
        <v>1.0526875790734722</v>
      </c>
      <c r="AJ377" s="100">
        <v>0.18865675632021298</v>
      </c>
      <c r="AK377" s="108">
        <v>0.10521571725849349</v>
      </c>
      <c r="AL377" s="101">
        <f>IF(Tabelle1[[#This Row],[Linke ES 2021]]="","",Tabelle1[[#This Row],[Linke ES 2021]]/Tabelle1[[#This Row],[Linke ZS 2021]])</f>
        <v>1.7930472864308089</v>
      </c>
      <c r="AM377" s="103">
        <v>9.5447887135672232E-2</v>
      </c>
      <c r="AN377" s="109">
        <v>0.15228180675027542</v>
      </c>
      <c r="AO377" s="102">
        <f>IF(Tabelle1[[#This Row],[Grüne ES 2021]]="","",Tabelle1[[#This Row],[Grüne ES 2021]]/Tabelle1[[#This Row],[Grüne ZS 2021]])</f>
        <v>0.62678457244860342</v>
      </c>
      <c r="AP377" s="104">
        <v>0.10352951660604981</v>
      </c>
      <c r="AQ377" s="105">
        <v>0.12234735096758399</v>
      </c>
      <c r="AR377" s="215">
        <f>IF(Tabelle1[[#This Row],[FDP ES 2021]]="","",Tabelle1[[#This Row],[FDP ES 2021]]/Tabelle1[[#This Row],[FDP ZS 2021]])</f>
        <v>0.84619336493423569</v>
      </c>
      <c r="AS377" s="216">
        <v>3707.1</v>
      </c>
      <c r="AT377" s="191">
        <v>40524</v>
      </c>
      <c r="AU377" s="191">
        <v>20112</v>
      </c>
      <c r="AV377" s="191">
        <v>6.7</v>
      </c>
      <c r="AW377" s="191">
        <v>410.3</v>
      </c>
      <c r="AX377" s="191">
        <v>8.5</v>
      </c>
      <c r="AY377" s="192">
        <v>12.9</v>
      </c>
      <c r="AZ377" s="114" t="s">
        <v>1496</v>
      </c>
      <c r="BA377" s="6"/>
      <c r="BB377" s="6"/>
      <c r="BC377" s="6"/>
      <c r="BD377" s="6"/>
      <c r="BE377" s="6"/>
      <c r="BF377" s="6"/>
      <c r="BG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</row>
    <row r="378" spans="1:84">
      <c r="A378" s="90">
        <f>SUBTOTAL(103,$B$2:$B378)</f>
        <v>377</v>
      </c>
      <c r="B378" s="44" t="s">
        <v>697</v>
      </c>
      <c r="C378" s="201" t="s">
        <v>1364</v>
      </c>
      <c r="D378" s="199" t="s">
        <v>12</v>
      </c>
      <c r="E378" s="194" t="s">
        <v>375</v>
      </c>
      <c r="F378" s="198" t="s">
        <v>175</v>
      </c>
      <c r="G378" s="219" t="str">
        <f>""</f>
        <v/>
      </c>
      <c r="H378" s="8"/>
      <c r="I378" s="8"/>
      <c r="J378" s="8" t="s">
        <v>924</v>
      </c>
      <c r="K378" s="8"/>
      <c r="L378" s="8" t="s">
        <v>921</v>
      </c>
      <c r="M378" s="67"/>
      <c r="N378" s="67"/>
      <c r="O378" s="9"/>
      <c r="P378" s="56"/>
      <c r="Q378" s="121" t="str">
        <f>""</f>
        <v/>
      </c>
      <c r="R378" s="55"/>
      <c r="S378" s="57" t="s">
        <v>615</v>
      </c>
      <c r="T378" s="147" t="str">
        <f>IF(MAX((AA378,AD378,AG378,AJ378,AM378,AP378))=AA378,"CDU",IF(MAX(AA378,AD378,AG378,AJ378,AM378,AP378)=AD378,"SPD",IF(MAX(AA378,AD378,AG378,AJ378,AM378,AP378)=AG378,"AfD",IF(MAX(AA378,AD378,AG378,AJ378,AM378,AP378)=AJ378,"Linke",IF(MAX(AA378,AD378,AG378,AJ378,AM378,AP378)=AM378,"Grüne","FDP")))))</f>
        <v>CDU</v>
      </c>
      <c r="U378" s="148" t="str">
        <f>IF(LARGE((AA378,AD378,AG378,AJ378,AM378,AP378),2)=AA378,"CDU",IF(LARGE((AA378,AD378,AG378,AJ378,AM378,AP378),2)=AD378,"SPD",IF(LARGE((AA378,AD378,AG378,AJ378,AM378,AP378),2)=AG378,"AfD",IF(LARGE((AA378,AD378,AG378,AJ378,AM378,AP378),2)=AJ378,"Linke",IF(LARGE((AA378,AD378,AG378,AJ378,AM378,AP378),2)=AM378,"Grüne","FDP")))))</f>
        <v>Linke</v>
      </c>
      <c r="V378" s="148" t="str">
        <f>IF(LARGE((AA378,AD378,AG378,AJ378,AM378,AP378),3)=AA378,"CDU",IF(LARGE((AA378,AD378,AG378,AJ378,AM378,AP378),3)=AD378,"SPD",IF(LARGE((AA378,AD378,AG378,AJ378,AM378,AP378),3)=AG378,"AfD",IF(LARGE((AA378,AD378,AG378,AJ378,AM378,AP378),3)=AJ378,"Linke",IF(LARGE((AA378,AD378,AG378,AJ378,AM378,AP378),3)=AM378,"Grüne","FDP")))))</f>
        <v>AfD</v>
      </c>
      <c r="W378" s="148" t="str">
        <f>IF(LARGE((AA378,AD378,AG378,AJ378,AM378,AP378),4)=AA378,"CDU",IF(LARGE((AA378,AD378,AG378,AJ378,AM378,AP378),4)=AD378,"SPD",IF(LARGE((AA378,AD378,AG378,AJ378,AM378,AP378),4)=AG378,"AfD",IF(LARGE((AA378,AD378,AG378,AJ378,AM378,AP378),4)=AJ378,"Linke",IF(LARGE((AA378,AD378,AG378,AJ378,AM378,AP378),4)=AM378,"Grüne","FDP")))))</f>
        <v>SPD</v>
      </c>
      <c r="X378" s="148">
        <f>(LARGE((AA378,AD378,AG378,AJ378,AM378,AP378),1))-(LARGE((AA378,AD378,AG378,AJ378,AM378,AP378),2))</f>
        <v>2.1939034103251043E-2</v>
      </c>
      <c r="Y378" s="148">
        <f>(LARGE((AA378,AD378,AG378,AJ378,AM378,AP378),1))-(LARGE((AA378,AD378,AG378,AJ378,AM378,AP378),3))</f>
        <v>2.2451446171669193E-2</v>
      </c>
      <c r="Z378" s="234">
        <f>(LARGE((AA378,AD378,AG378,AJ378,AM378,AP378),1))-(LARGE((AA378,AD378,AG378,AJ378,AM378,AP378),4))</f>
        <v>6.4274296408102782E-2</v>
      </c>
      <c r="AA378" s="236">
        <v>0.21059579042346402</v>
      </c>
      <c r="AB378" s="93">
        <v>0.15417913935657612</v>
      </c>
      <c r="AC378" s="95">
        <f>IF(Tabelle1[[#This Row],[CDU ES 2021]]="","",Tabelle1[[#This Row],[CDU ES 2021]]/Tabelle1[[#This Row],[CDU ZS 2021]])</f>
        <v>1.3659162406946046</v>
      </c>
      <c r="AD378" s="97">
        <v>0.14632149401536124</v>
      </c>
      <c r="AE378" s="106">
        <v>0.18987236126103069</v>
      </c>
      <c r="AF378" s="96">
        <f>IF(Tabelle1[[#This Row],[SPD ES 2021]]="","",Tabelle1[[#This Row],[SPD ES 2021]]/Tabelle1[[#This Row],[SPD ZS 2021]])</f>
        <v>0.77063082295691754</v>
      </c>
      <c r="AG378" s="99">
        <v>0.18814434425179483</v>
      </c>
      <c r="AH378" s="107">
        <v>0.17872761870847848</v>
      </c>
      <c r="AI378" s="98">
        <f>IF(Tabelle1[[#This Row],[AfD ES 2021]]="","",Tabelle1[[#This Row],[AfD ES 2021]]/Tabelle1[[#This Row],[AfD ZS 2021]])</f>
        <v>1.0526875790734722</v>
      </c>
      <c r="AJ378" s="100">
        <v>0.18865675632021298</v>
      </c>
      <c r="AK378" s="108">
        <v>0.10521571725849349</v>
      </c>
      <c r="AL378" s="101">
        <f>IF(Tabelle1[[#This Row],[Linke ES 2021]]="","",Tabelle1[[#This Row],[Linke ES 2021]]/Tabelle1[[#This Row],[Linke ZS 2021]])</f>
        <v>1.7930472864308089</v>
      </c>
      <c r="AM378" s="103">
        <v>9.5447887135672232E-2</v>
      </c>
      <c r="AN378" s="109">
        <v>0.15228180675027542</v>
      </c>
      <c r="AO378" s="102">
        <f>IF(Tabelle1[[#This Row],[Grüne ES 2021]]="","",Tabelle1[[#This Row],[Grüne ES 2021]]/Tabelle1[[#This Row],[Grüne ZS 2021]])</f>
        <v>0.62678457244860342</v>
      </c>
      <c r="AP378" s="104">
        <v>0.10352951660604981</v>
      </c>
      <c r="AQ378" s="105">
        <v>0.12234735096758399</v>
      </c>
      <c r="AR378" s="215">
        <f>IF(Tabelle1[[#This Row],[FDP ES 2021]]="","",Tabelle1[[#This Row],[FDP ES 2021]]/Tabelle1[[#This Row],[FDP ZS 2021]])</f>
        <v>0.84619336493423569</v>
      </c>
      <c r="AS378" s="216">
        <v>3707.1</v>
      </c>
      <c r="AT378" s="191">
        <v>40524</v>
      </c>
      <c r="AU378" s="191">
        <v>20112</v>
      </c>
      <c r="AV378" s="191">
        <v>6.7</v>
      </c>
      <c r="AW378" s="191">
        <v>410.3</v>
      </c>
      <c r="AX378" s="191">
        <v>8.5</v>
      </c>
      <c r="AY378" s="192">
        <v>12.9</v>
      </c>
      <c r="AZ378" s="114" t="s">
        <v>1655</v>
      </c>
      <c r="BA378" s="6"/>
      <c r="BB378" s="6"/>
      <c r="BC378" s="6"/>
      <c r="BD378" s="6"/>
      <c r="BE378" s="6"/>
      <c r="BF378" s="6"/>
      <c r="BG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</row>
    <row r="379" spans="1:84">
      <c r="A379" s="90">
        <f>SUBTOTAL(103,$B$2:$B379)</f>
        <v>378</v>
      </c>
      <c r="B379" s="45" t="s">
        <v>932</v>
      </c>
      <c r="C379" s="203" t="s">
        <v>1140</v>
      </c>
      <c r="D379" s="199" t="s">
        <v>12</v>
      </c>
      <c r="E379" s="195" t="s">
        <v>375</v>
      </c>
      <c r="F379" s="198" t="s">
        <v>175</v>
      </c>
      <c r="G379" s="219" t="str">
        <f>""</f>
        <v/>
      </c>
      <c r="H379" s="16" t="s">
        <v>2165</v>
      </c>
      <c r="I379" s="16" t="s">
        <v>2183</v>
      </c>
      <c r="J379" s="8" t="s">
        <v>927</v>
      </c>
      <c r="K379" s="17" t="s">
        <v>631</v>
      </c>
      <c r="L379" s="11" t="s">
        <v>921</v>
      </c>
      <c r="M379" s="53"/>
      <c r="N379" s="53"/>
      <c r="O379" s="63" t="s">
        <v>631</v>
      </c>
      <c r="P379" s="54"/>
      <c r="Q379" s="121" t="str">
        <f>""</f>
        <v/>
      </c>
      <c r="R379" s="55"/>
      <c r="S379" s="57"/>
      <c r="T379" s="147" t="str">
        <f>IF(MAX((AA379,AD379,AG379,AJ379,AM379,AP379))=AA379,"CDU",IF(MAX(AA379,AD379,AG379,AJ379,AM379,AP379)=AD379,"SPD",IF(MAX(AA379,AD379,AG379,AJ379,AM379,AP379)=AG379,"AfD",IF(MAX(AA379,AD379,AG379,AJ379,AM379,AP379)=AJ379,"Linke",IF(MAX(AA379,AD379,AG379,AJ379,AM379,AP379)=AM379,"Grüne","FDP")))))</f>
        <v>CDU</v>
      </c>
      <c r="U379" s="148" t="str">
        <f>IF(LARGE((AA379,AD379,AG379,AJ379,AM379,AP379),2)=AA379,"CDU",IF(LARGE((AA379,AD379,AG379,AJ379,AM379,AP379),2)=AD379,"SPD",IF(LARGE((AA379,AD379,AG379,AJ379,AM379,AP379),2)=AG379,"AfD",IF(LARGE((AA379,AD379,AG379,AJ379,AM379,AP379),2)=AJ379,"Linke",IF(LARGE((AA379,AD379,AG379,AJ379,AM379,AP379),2)=AM379,"Grüne","FDP")))))</f>
        <v>Linke</v>
      </c>
      <c r="V379" s="148" t="str">
        <f>IF(LARGE((AA379,AD379,AG379,AJ379,AM379,AP379),3)=AA379,"CDU",IF(LARGE((AA379,AD379,AG379,AJ379,AM379,AP379),3)=AD379,"SPD",IF(LARGE((AA379,AD379,AG379,AJ379,AM379,AP379),3)=AG379,"AfD",IF(LARGE((AA379,AD379,AG379,AJ379,AM379,AP379),3)=AJ379,"Linke",IF(LARGE((AA379,AD379,AG379,AJ379,AM379,AP379),3)=AM379,"Grüne","FDP")))))</f>
        <v>AfD</v>
      </c>
      <c r="W379" s="148" t="str">
        <f>IF(LARGE((AA379,AD379,AG379,AJ379,AM379,AP379),4)=AA379,"CDU",IF(LARGE((AA379,AD379,AG379,AJ379,AM379,AP379),4)=AD379,"SPD",IF(LARGE((AA379,AD379,AG379,AJ379,AM379,AP379),4)=AG379,"AfD",IF(LARGE((AA379,AD379,AG379,AJ379,AM379,AP379),4)=AJ379,"Linke",IF(LARGE((AA379,AD379,AG379,AJ379,AM379,AP379),4)=AM379,"Grüne","FDP")))))</f>
        <v>SPD</v>
      </c>
      <c r="X379" s="148">
        <f>(LARGE((AA379,AD379,AG379,AJ379,AM379,AP379),1))-(LARGE((AA379,AD379,AG379,AJ379,AM379,AP379),2))</f>
        <v>2.1939034103250987E-2</v>
      </c>
      <c r="Y379" s="148">
        <f>(LARGE((AA379,AD379,AG379,AJ379,AM379,AP379),1))-(LARGE((AA379,AD379,AG379,AJ379,AM379,AP379),3))</f>
        <v>2.2451446171668998E-2</v>
      </c>
      <c r="Z379" s="234">
        <f>(LARGE((AA379,AD379,AG379,AJ379,AM379,AP379),1))-(LARGE((AA379,AD379,AG379,AJ379,AM379,AP379),4))</f>
        <v>6.4274296408103004E-2</v>
      </c>
      <c r="AA379" s="236">
        <v>0.21059579042346399</v>
      </c>
      <c r="AB379" s="93">
        <v>0.15417913935657601</v>
      </c>
      <c r="AC379" s="95">
        <f>IF(Tabelle1[[#This Row],[CDU ES 2021]]="","",Tabelle1[[#This Row],[CDU ES 2021]]/Tabelle1[[#This Row],[CDU ZS 2021]])</f>
        <v>1.3659162406946055</v>
      </c>
      <c r="AD379" s="97">
        <v>0.14632149401536099</v>
      </c>
      <c r="AE379" s="106">
        <v>0.18987236126103099</v>
      </c>
      <c r="AF379" s="96">
        <f>IF(Tabelle1[[#This Row],[SPD ES 2021]]="","",Tabelle1[[#This Row],[SPD ES 2021]]/Tabelle1[[#This Row],[SPD ZS 2021]])</f>
        <v>0.77063082295691498</v>
      </c>
      <c r="AG379" s="99">
        <v>0.18814434425179499</v>
      </c>
      <c r="AH379" s="107">
        <v>0.178727618708478</v>
      </c>
      <c r="AI379" s="98">
        <f>IF(Tabelle1[[#This Row],[AfD ES 2021]]="","",Tabelle1[[#This Row],[AfD ES 2021]]/Tabelle1[[#This Row],[AfD ZS 2021]])</f>
        <v>1.052687579073476</v>
      </c>
      <c r="AJ379" s="100">
        <v>0.188656756320213</v>
      </c>
      <c r="AK379" s="108">
        <v>0.10521571725849301</v>
      </c>
      <c r="AL379" s="101">
        <f>IF(Tabelle1[[#This Row],[Linke ES 2021]]="","",Tabelle1[[#This Row],[Linke ES 2021]]/Tabelle1[[#This Row],[Linke ZS 2021]])</f>
        <v>1.7930472864308173</v>
      </c>
      <c r="AM379" s="103">
        <v>9.5447887135672205E-2</v>
      </c>
      <c r="AN379" s="109">
        <v>0.152281806750275</v>
      </c>
      <c r="AO379" s="102">
        <f>IF(Tabelle1[[#This Row],[Grüne ES 2021]]="","",Tabelle1[[#This Row],[Grüne ES 2021]]/Tabelle1[[#This Row],[Grüne ZS 2021]])</f>
        <v>0.62678457244860497</v>
      </c>
      <c r="AP379" s="104">
        <v>0.10352951660605</v>
      </c>
      <c r="AQ379" s="105">
        <v>0.12234735096758401</v>
      </c>
      <c r="AR379" s="215">
        <f>IF(Tabelle1[[#This Row],[FDP ES 2021]]="","",Tabelle1[[#This Row],[FDP ES 2021]]/Tabelle1[[#This Row],[FDP ZS 2021]])</f>
        <v>0.84619336493423714</v>
      </c>
      <c r="AS379" s="216">
        <v>3707.1</v>
      </c>
      <c r="AT379" s="191">
        <v>40524</v>
      </c>
      <c r="AU379" s="191">
        <v>20112</v>
      </c>
      <c r="AV379" s="191">
        <v>6.7</v>
      </c>
      <c r="AW379" s="191">
        <v>410.3</v>
      </c>
      <c r="AX379" s="191">
        <v>8.5</v>
      </c>
      <c r="AY379" s="192">
        <v>12.9</v>
      </c>
      <c r="AZ379" s="114" t="s">
        <v>2154</v>
      </c>
      <c r="BA379" s="6"/>
      <c r="BB379" s="6"/>
      <c r="BC379" s="6"/>
      <c r="BD379" s="6"/>
      <c r="BE379" s="6"/>
      <c r="BF379" s="6"/>
      <c r="BG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</row>
    <row r="380" spans="1:84">
      <c r="A380" s="90">
        <f>SUBTOTAL(103,$B$2:$B380)</f>
        <v>379</v>
      </c>
      <c r="B380" s="44" t="s">
        <v>697</v>
      </c>
      <c r="C380" s="201" t="s">
        <v>622</v>
      </c>
      <c r="D380" s="200" t="s">
        <v>12</v>
      </c>
      <c r="E380" s="193" t="s">
        <v>376</v>
      </c>
      <c r="F380" s="222" t="s">
        <v>176</v>
      </c>
      <c r="G380" s="219" t="str">
        <f>""</f>
        <v/>
      </c>
      <c r="H380" s="12" t="s">
        <v>2165</v>
      </c>
      <c r="I380" s="10"/>
      <c r="J380" s="8" t="s">
        <v>924</v>
      </c>
      <c r="K380" s="10"/>
      <c r="L380" s="10" t="s">
        <v>921</v>
      </c>
      <c r="M380" s="67"/>
      <c r="N380" s="67"/>
      <c r="O380" s="59"/>
      <c r="P380" s="87"/>
      <c r="Q380" s="121" t="str">
        <f>""</f>
        <v/>
      </c>
      <c r="R380" s="60"/>
      <c r="S380" s="61" t="s">
        <v>615</v>
      </c>
      <c r="T380" s="147" t="str">
        <f>IF(MAX((AA380,AD380,AG380,AJ380,AM380,AP380))=AA380,"CDU",IF(MAX(AA380,AD380,AG380,AJ380,AM380,AP380)=AD380,"SPD",IF(MAX(AA380,AD380,AG380,AJ380,AM380,AP380)=AG380,"AfD",IF(MAX(AA380,AD380,AG380,AJ380,AM380,AP380)=AJ380,"Linke",IF(MAX(AA380,AD380,AG380,AJ380,AM380,AP380)=AM380,"Grüne","FDP")))))</f>
        <v>CDU</v>
      </c>
      <c r="U380" s="148" t="str">
        <f>IF(LARGE((AA380,AD380,AG380,AJ380,AM380,AP380),2)=AA380,"CDU",IF(LARGE((AA380,AD380,AG380,AJ380,AM380,AP380),2)=AD380,"SPD",IF(LARGE((AA380,AD380,AG380,AJ380,AM380,AP380),2)=AG380,"AfD",IF(LARGE((AA380,AD380,AG380,AJ380,AM380,AP380),2)=AJ380,"Linke",IF(LARGE((AA380,AD380,AG380,AJ380,AM380,AP380),2)=AM380,"Grüne","FDP")))))</f>
        <v>AfD</v>
      </c>
      <c r="V380" s="148" t="str">
        <f>IF(LARGE((AA380,AD380,AG380,AJ380,AM380,AP380),3)=AA380,"CDU",IF(LARGE((AA380,AD380,AG380,AJ380,AM380,AP380),3)=AD380,"SPD",IF(LARGE((AA380,AD380,AG380,AJ380,AM380,AP380),3)=AG380,"AfD",IF(LARGE((AA380,AD380,AG380,AJ380,AM380,AP380),3)=AJ380,"Linke",IF(LARGE((AA380,AD380,AG380,AJ380,AM380,AP380),3)=AM380,"Grüne","FDP")))))</f>
        <v>SPD</v>
      </c>
      <c r="W380" s="148" t="str">
        <f>IF(LARGE((AA380,AD380,AG380,AJ380,AM380,AP380),4)=AA380,"CDU",IF(LARGE((AA380,AD380,AG380,AJ380,AM380,AP380),4)=AD380,"SPD",IF(LARGE((AA380,AD380,AG380,AJ380,AM380,AP380),4)=AG380,"AfD",IF(LARGE((AA380,AD380,AG380,AJ380,AM380,AP380),4)=AJ380,"Linke",IF(LARGE((AA380,AD380,AG380,AJ380,AM380,AP380),4)=AM380,"Grüne","FDP")))))</f>
        <v>Grüne</v>
      </c>
      <c r="X380" s="149">
        <f>(LARGE((AA380,AD380,AG380,AJ380,AM380,AP380),1))-(LARGE((AA380,AD380,AG380,AJ380,AM380,AP380),2))</f>
        <v>1.8640818065615572E-4</v>
      </c>
      <c r="Y380" s="148">
        <f>(LARGE((AA380,AD380,AG380,AJ380,AM380,AP380),1))-(LARGE((AA380,AD380,AG380,AJ380,AM380,AP380),3))</f>
        <v>3.3628035790370686E-2</v>
      </c>
      <c r="Z380" s="234">
        <f>(LARGE((AA380,AD380,AG380,AJ380,AM380,AP380),1))-(LARGE((AA380,AD380,AG380,AJ380,AM380,AP380),4))</f>
        <v>5.0527268853856E-2</v>
      </c>
      <c r="AA380" s="236">
        <v>0.18648274392841926</v>
      </c>
      <c r="AB380" s="93">
        <v>0.13849099757985159</v>
      </c>
      <c r="AC380" s="95">
        <f>IF(Tabelle1[[#This Row],[CDU ES 2021]]="","",Tabelle1[[#This Row],[CDU ES 2021]]/Tabelle1[[#This Row],[CDU ZS 2021]])</f>
        <v>1.3465333284273329</v>
      </c>
      <c r="AD380" s="97">
        <v>0.15285470813804858</v>
      </c>
      <c r="AE380" s="106">
        <v>0.16286800882955241</v>
      </c>
      <c r="AF380" s="96">
        <f>IF(Tabelle1[[#This Row],[SPD ES 2021]]="","",Tabelle1[[#This Row],[SPD ES 2021]]/Tabelle1[[#This Row],[SPD ZS 2021]])</f>
        <v>0.93851892238712675</v>
      </c>
      <c r="AG380" s="99">
        <v>0.18629633574776311</v>
      </c>
      <c r="AH380" s="107">
        <v>0.19150022605781761</v>
      </c>
      <c r="AI380" s="98">
        <f>IF(Tabelle1[[#This Row],[AfD ES 2021]]="","",Tabelle1[[#This Row],[AfD ES 2021]]/Tabelle1[[#This Row],[AfD ZS 2021]])</f>
        <v>0.97282567014577126</v>
      </c>
      <c r="AJ380" s="100">
        <v>0.11802300809544099</v>
      </c>
      <c r="AK380" s="108">
        <v>0.11123640328714662</v>
      </c>
      <c r="AL380" s="101">
        <f>IF(Tabelle1[[#This Row],[Linke ES 2021]]="","",Tabelle1[[#This Row],[Linke ES 2021]]/Tabelle1[[#This Row],[Linke ZS 2021]])</f>
        <v>1.0610106458654129</v>
      </c>
      <c r="AM380" s="103">
        <v>0.13595547507456326</v>
      </c>
      <c r="AN380" s="109">
        <v>0.16629876864976995</v>
      </c>
      <c r="AO380" s="102">
        <f>IF(Tabelle1[[#This Row],[Grüne ES 2021]]="","",Tabelle1[[#This Row],[Grüne ES 2021]]/Tabelle1[[#This Row],[Grüne ZS 2021]])</f>
        <v>0.81753747293757451</v>
      </c>
      <c r="AP380" s="104">
        <v>0.1103057094162761</v>
      </c>
      <c r="AQ380" s="105">
        <v>0.12172016701683466</v>
      </c>
      <c r="AR380" s="215">
        <f>IF(Tabelle1[[#This Row],[FDP ES 2021]]="","",Tabelle1[[#This Row],[FDP ES 2021]]/Tabelle1[[#This Row],[FDP ZS 2021]])</f>
        <v>0.90622377638555263</v>
      </c>
      <c r="AS380" s="216">
        <v>723</v>
      </c>
      <c r="AT380" s="191">
        <v>38283</v>
      </c>
      <c r="AU380" s="191">
        <v>20194</v>
      </c>
      <c r="AV380" s="191">
        <v>6.6</v>
      </c>
      <c r="AW380" s="191">
        <v>440.5</v>
      </c>
      <c r="AX380" s="191">
        <v>7.9</v>
      </c>
      <c r="AY380" s="192">
        <v>13.1</v>
      </c>
      <c r="AZ380" s="114" t="s">
        <v>1657</v>
      </c>
      <c r="BA380" s="6"/>
      <c r="BB380" s="6"/>
      <c r="BC380" s="6"/>
      <c r="BD380" s="6"/>
      <c r="BE380" s="6"/>
      <c r="BF380" s="6"/>
      <c r="BG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</row>
    <row r="381" spans="1:84">
      <c r="A381" s="90">
        <f>SUBTOTAL(103,$B$2:$B381)</f>
        <v>380</v>
      </c>
      <c r="B381" s="45" t="s">
        <v>932</v>
      </c>
      <c r="C381" s="203" t="s">
        <v>1141</v>
      </c>
      <c r="D381" s="199" t="s">
        <v>12</v>
      </c>
      <c r="E381" s="195" t="s">
        <v>376</v>
      </c>
      <c r="F381" s="222" t="s">
        <v>176</v>
      </c>
      <c r="G381" s="219" t="str">
        <f>""</f>
        <v/>
      </c>
      <c r="H381" s="8"/>
      <c r="I381" s="8"/>
      <c r="J381" s="8" t="s">
        <v>927</v>
      </c>
      <c r="K381" s="17" t="s">
        <v>631</v>
      </c>
      <c r="L381" s="11" t="s">
        <v>921</v>
      </c>
      <c r="M381" s="53"/>
      <c r="N381" s="53"/>
      <c r="O381" s="9"/>
      <c r="P381" s="54"/>
      <c r="Q381" s="121" t="str">
        <f>""</f>
        <v/>
      </c>
      <c r="R381" s="55"/>
      <c r="S381" s="57"/>
      <c r="T381" s="147" t="str">
        <f>IF(MAX((AA381,AD381,AG381,AJ381,AM381,AP381))=AA381,"CDU",IF(MAX(AA381,AD381,AG381,AJ381,AM381,AP381)=AD381,"SPD",IF(MAX(AA381,AD381,AG381,AJ381,AM381,AP381)=AG381,"AfD",IF(MAX(AA381,AD381,AG381,AJ381,AM381,AP381)=AJ381,"Linke",IF(MAX(AA381,AD381,AG381,AJ381,AM381,AP381)=AM381,"Grüne","FDP")))))</f>
        <v>CDU</v>
      </c>
      <c r="U381" s="148" t="str">
        <f>IF(LARGE((AA381,AD381,AG381,AJ381,AM381,AP381),2)=AA381,"CDU",IF(LARGE((AA381,AD381,AG381,AJ381,AM381,AP381),2)=AD381,"SPD",IF(LARGE((AA381,AD381,AG381,AJ381,AM381,AP381),2)=AG381,"AfD",IF(LARGE((AA381,AD381,AG381,AJ381,AM381,AP381),2)=AJ381,"Linke",IF(LARGE((AA381,AD381,AG381,AJ381,AM381,AP381),2)=AM381,"Grüne","FDP")))))</f>
        <v>AfD</v>
      </c>
      <c r="V381" s="148" t="str">
        <f>IF(LARGE((AA381,AD381,AG381,AJ381,AM381,AP381),3)=AA381,"CDU",IF(LARGE((AA381,AD381,AG381,AJ381,AM381,AP381),3)=AD381,"SPD",IF(LARGE((AA381,AD381,AG381,AJ381,AM381,AP381),3)=AG381,"AfD",IF(LARGE((AA381,AD381,AG381,AJ381,AM381,AP381),3)=AJ381,"Linke",IF(LARGE((AA381,AD381,AG381,AJ381,AM381,AP381),3)=AM381,"Grüne","FDP")))))</f>
        <v>SPD</v>
      </c>
      <c r="W381" s="148" t="str">
        <f>IF(LARGE((AA381,AD381,AG381,AJ381,AM381,AP381),4)=AA381,"CDU",IF(LARGE((AA381,AD381,AG381,AJ381,AM381,AP381),4)=AD381,"SPD",IF(LARGE((AA381,AD381,AG381,AJ381,AM381,AP381),4)=AG381,"AfD",IF(LARGE((AA381,AD381,AG381,AJ381,AM381,AP381),4)=AJ381,"Linke",IF(LARGE((AA381,AD381,AG381,AJ381,AM381,AP381),4)=AM381,"Grüne","FDP")))))</f>
        <v>Grüne</v>
      </c>
      <c r="X381" s="149">
        <f>(LARGE((AA381,AD381,AG381,AJ381,AM381,AP381),1))-(LARGE((AA381,AD381,AG381,AJ381,AM381,AP381),2))</f>
        <v>1.8640818065615572E-4</v>
      </c>
      <c r="Y381" s="148">
        <f>(LARGE((AA381,AD381,AG381,AJ381,AM381,AP381),1))-(LARGE((AA381,AD381,AG381,AJ381,AM381,AP381),3))</f>
        <v>3.3628035790370686E-2</v>
      </c>
      <c r="Z381" s="234">
        <f>(LARGE((AA381,AD381,AG381,AJ381,AM381,AP381),1))-(LARGE((AA381,AD381,AG381,AJ381,AM381,AP381),4))</f>
        <v>5.0527268853856E-2</v>
      </c>
      <c r="AA381" s="236">
        <v>0.18648274392841926</v>
      </c>
      <c r="AB381" s="93">
        <v>0.13849099757985159</v>
      </c>
      <c r="AC381" s="95">
        <f>IF(Tabelle1[[#This Row],[CDU ES 2021]]="","",Tabelle1[[#This Row],[CDU ES 2021]]/Tabelle1[[#This Row],[CDU ZS 2021]])</f>
        <v>1.3465333284273329</v>
      </c>
      <c r="AD381" s="97">
        <v>0.15285470813804858</v>
      </c>
      <c r="AE381" s="106">
        <v>0.16286800882955241</v>
      </c>
      <c r="AF381" s="96">
        <f>IF(Tabelle1[[#This Row],[SPD ES 2021]]="","",Tabelle1[[#This Row],[SPD ES 2021]]/Tabelle1[[#This Row],[SPD ZS 2021]])</f>
        <v>0.93851892238712675</v>
      </c>
      <c r="AG381" s="99">
        <v>0.18629633574776311</v>
      </c>
      <c r="AH381" s="107">
        <v>0.19150022605781761</v>
      </c>
      <c r="AI381" s="98">
        <f>IF(Tabelle1[[#This Row],[AfD ES 2021]]="","",Tabelle1[[#This Row],[AfD ES 2021]]/Tabelle1[[#This Row],[AfD ZS 2021]])</f>
        <v>0.97282567014577126</v>
      </c>
      <c r="AJ381" s="100">
        <v>0.11802300809544099</v>
      </c>
      <c r="AK381" s="108">
        <v>0.11123640328714662</v>
      </c>
      <c r="AL381" s="101">
        <f>IF(Tabelle1[[#This Row],[Linke ES 2021]]="","",Tabelle1[[#This Row],[Linke ES 2021]]/Tabelle1[[#This Row],[Linke ZS 2021]])</f>
        <v>1.0610106458654129</v>
      </c>
      <c r="AM381" s="103">
        <v>0.13595547507456326</v>
      </c>
      <c r="AN381" s="109">
        <v>0.16629876864976995</v>
      </c>
      <c r="AO381" s="102">
        <f>IF(Tabelle1[[#This Row],[Grüne ES 2021]]="","",Tabelle1[[#This Row],[Grüne ES 2021]]/Tabelle1[[#This Row],[Grüne ZS 2021]])</f>
        <v>0.81753747293757451</v>
      </c>
      <c r="AP381" s="104">
        <v>0.1103057094162761</v>
      </c>
      <c r="AQ381" s="105">
        <v>0.12172016701683466</v>
      </c>
      <c r="AR381" s="215">
        <f>IF(Tabelle1[[#This Row],[FDP ES 2021]]="","",Tabelle1[[#This Row],[FDP ES 2021]]/Tabelle1[[#This Row],[FDP ZS 2021]])</f>
        <v>0.90622377638555263</v>
      </c>
      <c r="AS381" s="216">
        <v>723</v>
      </c>
      <c r="AT381" s="191">
        <v>38283</v>
      </c>
      <c r="AU381" s="191">
        <v>20194</v>
      </c>
      <c r="AV381" s="191">
        <v>6.6</v>
      </c>
      <c r="AW381" s="191">
        <v>440.5</v>
      </c>
      <c r="AX381" s="191">
        <v>7.9</v>
      </c>
      <c r="AY381" s="192">
        <v>13.1</v>
      </c>
      <c r="AZ381" s="115" t="s">
        <v>1596</v>
      </c>
      <c r="BA381" s="6"/>
      <c r="BB381" s="6"/>
      <c r="BC381" s="6"/>
      <c r="BD381" s="6"/>
      <c r="BE381" s="6"/>
      <c r="BF381" s="6"/>
      <c r="BG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</row>
    <row r="382" spans="1:84">
      <c r="A382" s="90">
        <f>SUBTOTAL(103,$B$2:$B382)</f>
        <v>381</v>
      </c>
      <c r="B382" s="47" t="s">
        <v>751</v>
      </c>
      <c r="C382" s="205" t="s">
        <v>815</v>
      </c>
      <c r="D382" s="199" t="s">
        <v>12</v>
      </c>
      <c r="E382" s="194" t="s">
        <v>377</v>
      </c>
      <c r="F382" s="198" t="s">
        <v>177</v>
      </c>
      <c r="G382" s="219" t="str">
        <f>""</f>
        <v/>
      </c>
      <c r="H382" s="8"/>
      <c r="I382" s="8"/>
      <c r="J382" s="8" t="s">
        <v>924</v>
      </c>
      <c r="K382" s="8"/>
      <c r="L382" s="8" t="s">
        <v>921</v>
      </c>
      <c r="M382" s="67"/>
      <c r="N382" s="67"/>
      <c r="O382" s="9"/>
      <c r="P382" s="59"/>
      <c r="Q382" s="121" t="str">
        <f>""</f>
        <v/>
      </c>
      <c r="R382" s="55"/>
      <c r="S382" s="57" t="s">
        <v>615</v>
      </c>
      <c r="T382" s="147" t="str">
        <f>IF(MAX((AA382,AD382,AG382,AJ382,AM382,AP382))=AA382,"CDU",IF(MAX(AA382,AD382,AG382,AJ382,AM382,AP382)=AD382,"SPD",IF(MAX(AA382,AD382,AG382,AJ382,AM382,AP382)=AG382,"AfD",IF(MAX(AA382,AD382,AG382,AJ382,AM382,AP382)=AJ382,"Linke",IF(MAX(AA382,AD382,AG382,AJ382,AM382,AP382)=AM382,"Grüne","FDP")))))</f>
        <v>AfD</v>
      </c>
      <c r="U382" s="148" t="str">
        <f>IF(LARGE((AA382,AD382,AG382,AJ382,AM382,AP382),2)=AA382,"CDU",IF(LARGE((AA382,AD382,AG382,AJ382,AM382,AP382),2)=AD382,"SPD",IF(LARGE((AA382,AD382,AG382,AJ382,AM382,AP382),2)=AG382,"AfD",IF(LARGE((AA382,AD382,AG382,AJ382,AM382,AP382),2)=AJ382,"Linke",IF(LARGE((AA382,AD382,AG382,AJ382,AM382,AP382),2)=AM382,"Grüne","FDP")))))</f>
        <v>CDU</v>
      </c>
      <c r="V382" s="148" t="str">
        <f>IF(LARGE((AA382,AD382,AG382,AJ382,AM382,AP382),3)=AA382,"CDU",IF(LARGE((AA382,AD382,AG382,AJ382,AM382,AP382),3)=AD382,"SPD",IF(LARGE((AA382,AD382,AG382,AJ382,AM382,AP382),3)=AG382,"AfD",IF(LARGE((AA382,AD382,AG382,AJ382,AM382,AP382),3)=AJ382,"Linke",IF(LARGE((AA382,AD382,AG382,AJ382,AM382,AP382),3)=AM382,"Grüne","FDP")))))</f>
        <v>SPD</v>
      </c>
      <c r="W382" s="148" t="str">
        <f>IF(LARGE((AA382,AD382,AG382,AJ382,AM382,AP382),4)=AA382,"CDU",IF(LARGE((AA382,AD382,AG382,AJ382,AM382,AP382),4)=AD382,"SPD",IF(LARGE((AA382,AD382,AG382,AJ382,AM382,AP382),4)=AG382,"AfD",IF(LARGE((AA382,AD382,AG382,AJ382,AM382,AP382),4)=AJ382,"Linke",IF(LARGE((AA382,AD382,AG382,AJ382,AM382,AP382),4)=AM382,"Grüne","FDP")))))</f>
        <v>FDP</v>
      </c>
      <c r="X382" s="148">
        <f>(LARGE((AA382,AD382,AG382,AJ382,AM382,AP382),1))-(LARGE((AA382,AD382,AG382,AJ382,AM382,AP382),2))</f>
        <v>9.6666392182696542E-2</v>
      </c>
      <c r="Y382" s="148">
        <f>(LARGE((AA382,AD382,AG382,AJ382,AM382,AP382),1))-(LARGE((AA382,AD382,AG382,AJ382,AM382,AP382),3))</f>
        <v>0.15781455862977603</v>
      </c>
      <c r="Z382" s="234">
        <f>(LARGE((AA382,AD382,AG382,AJ382,AM382,AP382),1))-(LARGE((AA382,AD382,AG382,AJ382,AM382,AP382),4))</f>
        <v>0.23540431488801056</v>
      </c>
      <c r="AA382" s="236">
        <v>0.23768939393939395</v>
      </c>
      <c r="AB382" s="93">
        <v>0.17537262315743329</v>
      </c>
      <c r="AC382" s="95">
        <f>IF(Tabelle1[[#This Row],[CDU ES 2021]]="","",Tabelle1[[#This Row],[CDU ES 2021]]/Tabelle1[[#This Row],[CDU ZS 2021]])</f>
        <v>1.3553392180603836</v>
      </c>
      <c r="AD382" s="97">
        <v>0.17654122749231446</v>
      </c>
      <c r="AE382" s="106">
        <v>0.18494164063784316</v>
      </c>
      <c r="AF382" s="96">
        <f>IF(Tabelle1[[#This Row],[SPD ES 2021]]="","",Tabelle1[[#This Row],[SPD ES 2021]]/Tabelle1[[#This Row],[SPD ZS 2021]])</f>
        <v>0.95457803274288799</v>
      </c>
      <c r="AG382" s="99">
        <v>0.33435578612209049</v>
      </c>
      <c r="AH382" s="107">
        <v>0.30016028275521944</v>
      </c>
      <c r="AI382" s="98">
        <f>IF(Tabelle1[[#This Row],[AfD ES 2021]]="","",Tabelle1[[#This Row],[AfD ES 2021]]/Tabelle1[[#This Row],[AfD ZS 2021]])</f>
        <v>1.1139241443037868</v>
      </c>
      <c r="AJ382" s="100">
        <v>8.3470575318401408E-2</v>
      </c>
      <c r="AK382" s="108">
        <v>8.0052331634610119E-2</v>
      </c>
      <c r="AL382" s="101">
        <f>IF(Tabelle1[[#This Row],[Linke ES 2021]]="","",Tabelle1[[#This Row],[Linke ES 2021]]/Tabelle1[[#This Row],[Linke ZS 2021]])</f>
        <v>1.0427001139628698</v>
      </c>
      <c r="AM382" s="103">
        <v>3.704161176987264E-2</v>
      </c>
      <c r="AN382" s="109">
        <v>4.6728587867828374E-2</v>
      </c>
      <c r="AO382" s="102">
        <f>IF(Tabelle1[[#This Row],[Grüne ES 2021]]="","",Tabelle1[[#This Row],[Grüne ES 2021]]/Tabelle1[[#This Row],[Grüne ZS 2021]])</f>
        <v>0.79269700755016803</v>
      </c>
      <c r="AP382" s="104">
        <v>9.8951471234079935E-2</v>
      </c>
      <c r="AQ382" s="105">
        <v>0.11573921858731985</v>
      </c>
      <c r="AR382" s="215">
        <f>IF(Tabelle1[[#This Row],[FDP ES 2021]]="","",Tabelle1[[#This Row],[FDP ES 2021]]/Tabelle1[[#This Row],[FDP ZS 2021]])</f>
        <v>0.85495195528234591</v>
      </c>
      <c r="AS382" s="216">
        <v>143.4</v>
      </c>
      <c r="AT382" s="191">
        <v>27181</v>
      </c>
      <c r="AU382" s="191">
        <v>20571</v>
      </c>
      <c r="AV382" s="191">
        <v>5.5</v>
      </c>
      <c r="AW382" s="191">
        <v>590.79999999999995</v>
      </c>
      <c r="AX382" s="191">
        <v>5.0999999999999996</v>
      </c>
      <c r="AY382" s="192">
        <v>15.3</v>
      </c>
      <c r="AZ382" s="114" t="s">
        <v>1688</v>
      </c>
      <c r="BA382" s="6"/>
      <c r="BB382" s="6"/>
      <c r="BC382" s="6"/>
      <c r="BD382" s="6"/>
      <c r="BE382" s="6"/>
      <c r="BF382" s="6"/>
      <c r="BG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</row>
    <row r="383" spans="1:84">
      <c r="A383" s="90">
        <f>SUBTOTAL(103,$B$2:$B383)</f>
        <v>382</v>
      </c>
      <c r="B383" s="46" t="s">
        <v>930</v>
      </c>
      <c r="C383" s="204" t="s">
        <v>1142</v>
      </c>
      <c r="D383" s="199" t="s">
        <v>12</v>
      </c>
      <c r="E383" s="195" t="s">
        <v>377</v>
      </c>
      <c r="F383" s="198" t="s">
        <v>177</v>
      </c>
      <c r="G383" s="219" t="str">
        <f>""</f>
        <v/>
      </c>
      <c r="H383" s="8"/>
      <c r="I383" s="8"/>
      <c r="J383" s="8" t="s">
        <v>927</v>
      </c>
      <c r="K383" s="15" t="s">
        <v>631</v>
      </c>
      <c r="L383" s="11" t="s">
        <v>921</v>
      </c>
      <c r="M383" s="53"/>
      <c r="N383" s="53"/>
      <c r="O383" s="9"/>
      <c r="P383" s="54"/>
      <c r="Q383" s="121" t="str">
        <f>""</f>
        <v/>
      </c>
      <c r="R383" s="55"/>
      <c r="S383" s="57"/>
      <c r="T383" s="147" t="str">
        <f>IF(MAX((AA383,AD383,AG383,AJ383,AM383,AP383))=AA383,"CDU",IF(MAX(AA383,AD383,AG383,AJ383,AM383,AP383)=AD383,"SPD",IF(MAX(AA383,AD383,AG383,AJ383,AM383,AP383)=AG383,"AfD",IF(MAX(AA383,AD383,AG383,AJ383,AM383,AP383)=AJ383,"Linke",IF(MAX(AA383,AD383,AG383,AJ383,AM383,AP383)=AM383,"Grüne","FDP")))))</f>
        <v>AfD</v>
      </c>
      <c r="U383" s="148" t="str">
        <f>IF(LARGE((AA383,AD383,AG383,AJ383,AM383,AP383),2)=AA383,"CDU",IF(LARGE((AA383,AD383,AG383,AJ383,AM383,AP383),2)=AD383,"SPD",IF(LARGE((AA383,AD383,AG383,AJ383,AM383,AP383),2)=AG383,"AfD",IF(LARGE((AA383,AD383,AG383,AJ383,AM383,AP383),2)=AJ383,"Linke",IF(LARGE((AA383,AD383,AG383,AJ383,AM383,AP383),2)=AM383,"Grüne","FDP")))))</f>
        <v>CDU</v>
      </c>
      <c r="V383" s="148" t="str">
        <f>IF(LARGE((AA383,AD383,AG383,AJ383,AM383,AP383),3)=AA383,"CDU",IF(LARGE((AA383,AD383,AG383,AJ383,AM383,AP383),3)=AD383,"SPD",IF(LARGE((AA383,AD383,AG383,AJ383,AM383,AP383),3)=AG383,"AfD",IF(LARGE((AA383,AD383,AG383,AJ383,AM383,AP383),3)=AJ383,"Linke",IF(LARGE((AA383,AD383,AG383,AJ383,AM383,AP383),3)=AM383,"Grüne","FDP")))))</f>
        <v>SPD</v>
      </c>
      <c r="W383" s="148" t="str">
        <f>IF(LARGE((AA383,AD383,AG383,AJ383,AM383,AP383),4)=AA383,"CDU",IF(LARGE((AA383,AD383,AG383,AJ383,AM383,AP383),4)=AD383,"SPD",IF(LARGE((AA383,AD383,AG383,AJ383,AM383,AP383),4)=AG383,"AfD",IF(LARGE((AA383,AD383,AG383,AJ383,AM383,AP383),4)=AJ383,"Linke",IF(LARGE((AA383,AD383,AG383,AJ383,AM383,AP383),4)=AM383,"Grüne","FDP")))))</f>
        <v>FDP</v>
      </c>
      <c r="X383" s="148">
        <f>(LARGE((AA383,AD383,AG383,AJ383,AM383,AP383),1))-(LARGE((AA383,AD383,AG383,AJ383,AM383,AP383),2))</f>
        <v>9.6666392182696542E-2</v>
      </c>
      <c r="Y383" s="148">
        <f>(LARGE((AA383,AD383,AG383,AJ383,AM383,AP383),1))-(LARGE((AA383,AD383,AG383,AJ383,AM383,AP383),3))</f>
        <v>0.15781455862977603</v>
      </c>
      <c r="Z383" s="234">
        <f>(LARGE((AA383,AD383,AG383,AJ383,AM383,AP383),1))-(LARGE((AA383,AD383,AG383,AJ383,AM383,AP383),4))</f>
        <v>0.23540431488801056</v>
      </c>
      <c r="AA383" s="236">
        <v>0.23768939393939395</v>
      </c>
      <c r="AB383" s="93">
        <v>0.17537262315743329</v>
      </c>
      <c r="AC383" s="95">
        <f>IF(Tabelle1[[#This Row],[CDU ES 2021]]="","",Tabelle1[[#This Row],[CDU ES 2021]]/Tabelle1[[#This Row],[CDU ZS 2021]])</f>
        <v>1.3553392180603836</v>
      </c>
      <c r="AD383" s="97">
        <v>0.17654122749231446</v>
      </c>
      <c r="AE383" s="106">
        <v>0.18494164063784316</v>
      </c>
      <c r="AF383" s="96">
        <f>IF(Tabelle1[[#This Row],[SPD ES 2021]]="","",Tabelle1[[#This Row],[SPD ES 2021]]/Tabelle1[[#This Row],[SPD ZS 2021]])</f>
        <v>0.95457803274288799</v>
      </c>
      <c r="AG383" s="99">
        <v>0.33435578612209049</v>
      </c>
      <c r="AH383" s="107">
        <v>0.30016028275521944</v>
      </c>
      <c r="AI383" s="98">
        <f>IF(Tabelle1[[#This Row],[AfD ES 2021]]="","",Tabelle1[[#This Row],[AfD ES 2021]]/Tabelle1[[#This Row],[AfD ZS 2021]])</f>
        <v>1.1139241443037868</v>
      </c>
      <c r="AJ383" s="100">
        <v>8.3470575318401408E-2</v>
      </c>
      <c r="AK383" s="108">
        <v>8.0052331634610119E-2</v>
      </c>
      <c r="AL383" s="101">
        <f>IF(Tabelle1[[#This Row],[Linke ES 2021]]="","",Tabelle1[[#This Row],[Linke ES 2021]]/Tabelle1[[#This Row],[Linke ZS 2021]])</f>
        <v>1.0427001139628698</v>
      </c>
      <c r="AM383" s="103">
        <v>3.704161176987264E-2</v>
      </c>
      <c r="AN383" s="109">
        <v>4.6728587867828374E-2</v>
      </c>
      <c r="AO383" s="102">
        <f>IF(Tabelle1[[#This Row],[Grüne ES 2021]]="","",Tabelle1[[#This Row],[Grüne ES 2021]]/Tabelle1[[#This Row],[Grüne ZS 2021]])</f>
        <v>0.79269700755016803</v>
      </c>
      <c r="AP383" s="104">
        <v>9.8951471234079935E-2</v>
      </c>
      <c r="AQ383" s="105">
        <v>0.11573921858731985</v>
      </c>
      <c r="AR383" s="215">
        <f>IF(Tabelle1[[#This Row],[FDP ES 2021]]="","",Tabelle1[[#This Row],[FDP ES 2021]]/Tabelle1[[#This Row],[FDP ZS 2021]])</f>
        <v>0.85495195528234591</v>
      </c>
      <c r="AS383" s="216">
        <v>143.4</v>
      </c>
      <c r="AT383" s="191">
        <v>27181</v>
      </c>
      <c r="AU383" s="191">
        <v>20571</v>
      </c>
      <c r="AV383" s="191">
        <v>5.5</v>
      </c>
      <c r="AW383" s="191">
        <v>590.79999999999995</v>
      </c>
      <c r="AX383" s="191">
        <v>5.0999999999999996</v>
      </c>
      <c r="AY383" s="192">
        <v>15.3</v>
      </c>
      <c r="AZ383" s="114" t="s">
        <v>1614</v>
      </c>
      <c r="BA383" s="6"/>
      <c r="BB383" s="6"/>
      <c r="BC383" s="6"/>
      <c r="BD383" s="6"/>
      <c r="BE383" s="6"/>
      <c r="BF383" s="6"/>
      <c r="BG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</row>
    <row r="384" spans="1:84">
      <c r="A384" s="90">
        <f>SUBTOTAL(103,$B$2:$B384)</f>
        <v>383</v>
      </c>
      <c r="B384" s="46" t="s">
        <v>930</v>
      </c>
      <c r="C384" s="204" t="s">
        <v>1143</v>
      </c>
      <c r="D384" s="199" t="s">
        <v>12</v>
      </c>
      <c r="E384" s="195" t="s">
        <v>378</v>
      </c>
      <c r="F384" s="222" t="s">
        <v>178</v>
      </c>
      <c r="G384" s="219" t="str">
        <f>""</f>
        <v/>
      </c>
      <c r="H384" s="8"/>
      <c r="I384" s="8"/>
      <c r="J384" s="8" t="s">
        <v>927</v>
      </c>
      <c r="K384" s="11"/>
      <c r="L384" s="11" t="s">
        <v>922</v>
      </c>
      <c r="M384" s="53"/>
      <c r="N384" s="53"/>
      <c r="O384" s="9"/>
      <c r="P384" s="54"/>
      <c r="Q384" s="121" t="str">
        <f>""</f>
        <v/>
      </c>
      <c r="R384" s="55"/>
      <c r="S384" s="57"/>
      <c r="T384" s="147" t="str">
        <f>IF(MAX((AA384,AD384,AG384,AJ384,AM384,AP384))=AA384,"CDU",IF(MAX(AA384,AD384,AG384,AJ384,AM384,AP384)=AD384,"SPD",IF(MAX(AA384,AD384,AG384,AJ384,AM384,AP384)=AG384,"AfD",IF(MAX(AA384,AD384,AG384,AJ384,AM384,AP384)=AJ384,"Linke",IF(MAX(AA384,AD384,AG384,AJ384,AM384,AP384)=AM384,"Grüne","FDP")))))</f>
        <v>SPD</v>
      </c>
      <c r="U384" s="148" t="str">
        <f>IF(LARGE((AA384,AD384,AG384,AJ384,AM384,AP384),2)=AA384,"CDU",IF(LARGE((AA384,AD384,AG384,AJ384,AM384,AP384),2)=AD384,"SPD",IF(LARGE((AA384,AD384,AG384,AJ384,AM384,AP384),2)=AG384,"AfD",IF(LARGE((AA384,AD384,AG384,AJ384,AM384,AP384),2)=AJ384,"Linke",IF(LARGE((AA384,AD384,AG384,AJ384,AM384,AP384),2)=AM384,"Grüne","FDP")))))</f>
        <v>AfD</v>
      </c>
      <c r="V384" s="148" t="str">
        <f>IF(LARGE((AA384,AD384,AG384,AJ384,AM384,AP384),3)=AA384,"CDU",IF(LARGE((AA384,AD384,AG384,AJ384,AM384,AP384),3)=AD384,"SPD",IF(LARGE((AA384,AD384,AG384,AJ384,AM384,AP384),3)=AG384,"AfD",IF(LARGE((AA384,AD384,AG384,AJ384,AM384,AP384),3)=AJ384,"Linke",IF(LARGE((AA384,AD384,AG384,AJ384,AM384,AP384),3)=AM384,"Grüne","FDP")))))</f>
        <v>CDU</v>
      </c>
      <c r="W384" s="148" t="str">
        <f>IF(LARGE((AA384,AD384,AG384,AJ384,AM384,AP384),4)=AA384,"CDU",IF(LARGE((AA384,AD384,AG384,AJ384,AM384,AP384),4)=AD384,"SPD",IF(LARGE((AA384,AD384,AG384,AJ384,AM384,AP384),4)=AG384,"AfD",IF(LARGE((AA384,AD384,AG384,AJ384,AM384,AP384),4)=AJ384,"Linke",IF(LARGE((AA384,AD384,AG384,AJ384,AM384,AP384),4)=AM384,"Grüne","FDP")))))</f>
        <v>Linke</v>
      </c>
      <c r="X384" s="148">
        <f>(LARGE((AA384,AD384,AG384,AJ384,AM384,AP384),1))-(LARGE((AA384,AD384,AG384,AJ384,AM384,AP384),2))</f>
        <v>3.1981855895039824E-2</v>
      </c>
      <c r="Y384" s="148">
        <f>(LARGE((AA384,AD384,AG384,AJ384,AM384,AP384),1))-(LARGE((AA384,AD384,AG384,AJ384,AM384,AP384),3))</f>
        <v>6.5722139683770081E-2</v>
      </c>
      <c r="Z384" s="234">
        <f>(LARGE((AA384,AD384,AG384,AJ384,AM384,AP384),1))-(LARGE((AA384,AD384,AG384,AJ384,AM384,AP384),4))</f>
        <v>0.14160009761069126</v>
      </c>
      <c r="AA384" s="236">
        <v>0.18518040034737923</v>
      </c>
      <c r="AB384" s="93">
        <v>0.14839624871936322</v>
      </c>
      <c r="AC384" s="95">
        <f>IF(Tabelle1[[#This Row],[CDU ES 2021]]="","",Tabelle1[[#This Row],[CDU ES 2021]]/Tabelle1[[#This Row],[CDU ZS 2021]])</f>
        <v>1.2478779075984574</v>
      </c>
      <c r="AD384" s="97">
        <v>0.25090254003114931</v>
      </c>
      <c r="AE384" s="106">
        <v>0.23367412003238308</v>
      </c>
      <c r="AF384" s="96">
        <f>IF(Tabelle1[[#This Row],[SPD ES 2021]]="","",Tabelle1[[#This Row],[SPD ES 2021]]/Tabelle1[[#This Row],[SPD ZS 2021]])</f>
        <v>1.0737284043110067</v>
      </c>
      <c r="AG384" s="99">
        <v>0.21892068413610949</v>
      </c>
      <c r="AH384" s="107">
        <v>0.21556967738699948</v>
      </c>
      <c r="AI384" s="98">
        <f>IF(Tabelle1[[#This Row],[AfD ES 2021]]="","",Tabelle1[[#This Row],[AfD ES 2021]]/Tabelle1[[#This Row],[AfD ZS 2021]])</f>
        <v>1.015544889196518</v>
      </c>
      <c r="AJ384" s="100">
        <v>0.10930244242045806</v>
      </c>
      <c r="AK384" s="108">
        <v>0.10752333803795699</v>
      </c>
      <c r="AL384" s="101">
        <f>IF(Tabelle1[[#This Row],[Linke ES 2021]]="","",Tabelle1[[#This Row],[Linke ES 2021]]/Tabelle1[[#This Row],[Linke ZS 2021]])</f>
        <v>1.0165462160584433</v>
      </c>
      <c r="AM384" s="103">
        <v>7.1298868146616998E-2</v>
      </c>
      <c r="AN384" s="109">
        <v>9.0844611295395436E-2</v>
      </c>
      <c r="AO384" s="102">
        <f>IF(Tabelle1[[#This Row],[Grüne ES 2021]]="","",Tabelle1[[#This Row],[Grüne ES 2021]]/Tabelle1[[#This Row],[Grüne ZS 2021]])</f>
        <v>0.78484422058648695</v>
      </c>
      <c r="AP384" s="104">
        <v>0.10000789498237983</v>
      </c>
      <c r="AQ384" s="105">
        <v>0.11306142041424569</v>
      </c>
      <c r="AR384" s="215">
        <f>IF(Tabelle1[[#This Row],[FDP ES 2021]]="","",Tabelle1[[#This Row],[FDP ES 2021]]/Tabelle1[[#This Row],[FDP ZS 2021]])</f>
        <v>0.88454483072971268</v>
      </c>
      <c r="AS384" s="216">
        <v>1114.4000000000001</v>
      </c>
      <c r="AT384" s="191">
        <v>35961</v>
      </c>
      <c r="AU384" s="191">
        <v>20366</v>
      </c>
      <c r="AV384" s="191">
        <v>7.9</v>
      </c>
      <c r="AW384" s="191">
        <v>511.6</v>
      </c>
      <c r="AX384" s="191">
        <v>6.5</v>
      </c>
      <c r="AY384" s="192">
        <v>15.6</v>
      </c>
      <c r="AZ384" s="114" t="s">
        <v>1956</v>
      </c>
      <c r="BA384" s="6"/>
      <c r="BB384" s="6"/>
      <c r="BC384" s="6"/>
      <c r="BD384" s="6"/>
      <c r="BE384" s="6"/>
      <c r="BF384" s="6"/>
      <c r="BG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</row>
    <row r="385" spans="1:84">
      <c r="A385" s="90">
        <f>SUBTOTAL(103,$B$2:$B385)</f>
        <v>384</v>
      </c>
      <c r="B385" s="48" t="s">
        <v>669</v>
      </c>
      <c r="C385" s="206" t="s">
        <v>816</v>
      </c>
      <c r="D385" s="200" t="s">
        <v>12</v>
      </c>
      <c r="E385" s="193" t="s">
        <v>378</v>
      </c>
      <c r="F385" s="222" t="s">
        <v>178</v>
      </c>
      <c r="G385" s="223" t="s">
        <v>2184</v>
      </c>
      <c r="H385" s="10"/>
      <c r="I385" s="10"/>
      <c r="J385" s="8" t="s">
        <v>924</v>
      </c>
      <c r="K385" s="10"/>
      <c r="L385" s="10" t="s">
        <v>922</v>
      </c>
      <c r="M385" s="67"/>
      <c r="N385" s="67"/>
      <c r="O385" s="59"/>
      <c r="P385" s="83"/>
      <c r="Q385" s="121" t="str">
        <f>""</f>
        <v/>
      </c>
      <c r="R385" s="60"/>
      <c r="S385" s="61"/>
      <c r="T385" s="147" t="str">
        <f>IF(MAX((AA385,AD385,AG385,AJ385,AM385,AP385))=AA385,"CDU",IF(MAX(AA385,AD385,AG385,AJ385,AM385,AP385)=AD385,"SPD",IF(MAX(AA385,AD385,AG385,AJ385,AM385,AP385)=AG385,"AfD",IF(MAX(AA385,AD385,AG385,AJ385,AM385,AP385)=AJ385,"Linke",IF(MAX(AA385,AD385,AG385,AJ385,AM385,AP385)=AM385,"Grüne","FDP")))))</f>
        <v>SPD</v>
      </c>
      <c r="U385" s="148" t="str">
        <f>IF(LARGE((AA385,AD385,AG385,AJ385,AM385,AP385),2)=AA385,"CDU",IF(LARGE((AA385,AD385,AG385,AJ385,AM385,AP385),2)=AD385,"SPD",IF(LARGE((AA385,AD385,AG385,AJ385,AM385,AP385),2)=AG385,"AfD",IF(LARGE((AA385,AD385,AG385,AJ385,AM385,AP385),2)=AJ385,"Linke",IF(LARGE((AA385,AD385,AG385,AJ385,AM385,AP385),2)=AM385,"Grüne","FDP")))))</f>
        <v>AfD</v>
      </c>
      <c r="V385" s="148" t="str">
        <f>IF(LARGE((AA385,AD385,AG385,AJ385,AM385,AP385),3)=AA385,"CDU",IF(LARGE((AA385,AD385,AG385,AJ385,AM385,AP385),3)=AD385,"SPD",IF(LARGE((AA385,AD385,AG385,AJ385,AM385,AP385),3)=AG385,"AfD",IF(LARGE((AA385,AD385,AG385,AJ385,AM385,AP385),3)=AJ385,"Linke",IF(LARGE((AA385,AD385,AG385,AJ385,AM385,AP385),3)=AM385,"Grüne","FDP")))))</f>
        <v>CDU</v>
      </c>
      <c r="W385" s="148" t="str">
        <f>IF(LARGE((AA385,AD385,AG385,AJ385,AM385,AP385),4)=AA385,"CDU",IF(LARGE((AA385,AD385,AG385,AJ385,AM385,AP385),4)=AD385,"SPD",IF(LARGE((AA385,AD385,AG385,AJ385,AM385,AP385),4)=AG385,"AfD",IF(LARGE((AA385,AD385,AG385,AJ385,AM385,AP385),4)=AJ385,"Linke",IF(LARGE((AA385,AD385,AG385,AJ385,AM385,AP385),4)=AM385,"Grüne","FDP")))))</f>
        <v>Linke</v>
      </c>
      <c r="X385" s="148">
        <f>(LARGE((AA385,AD385,AG385,AJ385,AM385,AP385),1))-(LARGE((AA385,AD385,AG385,AJ385,AM385,AP385),2))</f>
        <v>3.1981855895039824E-2</v>
      </c>
      <c r="Y385" s="148">
        <f>(LARGE((AA385,AD385,AG385,AJ385,AM385,AP385),1))-(LARGE((AA385,AD385,AG385,AJ385,AM385,AP385),3))</f>
        <v>6.5722139683770081E-2</v>
      </c>
      <c r="Z385" s="234">
        <f>(LARGE((AA385,AD385,AG385,AJ385,AM385,AP385),1))-(LARGE((AA385,AD385,AG385,AJ385,AM385,AP385),4))</f>
        <v>0.14160009761069126</v>
      </c>
      <c r="AA385" s="236">
        <v>0.18518040034737923</v>
      </c>
      <c r="AB385" s="93">
        <v>0.14839624871936322</v>
      </c>
      <c r="AC385" s="95">
        <f>IF(Tabelle1[[#This Row],[CDU ES 2021]]="","",Tabelle1[[#This Row],[CDU ES 2021]]/Tabelle1[[#This Row],[CDU ZS 2021]])</f>
        <v>1.2478779075984574</v>
      </c>
      <c r="AD385" s="97">
        <v>0.25090254003114931</v>
      </c>
      <c r="AE385" s="106">
        <v>0.23367412003238308</v>
      </c>
      <c r="AF385" s="96">
        <f>IF(Tabelle1[[#This Row],[SPD ES 2021]]="","",Tabelle1[[#This Row],[SPD ES 2021]]/Tabelle1[[#This Row],[SPD ZS 2021]])</f>
        <v>1.0737284043110067</v>
      </c>
      <c r="AG385" s="99">
        <v>0.21892068413610949</v>
      </c>
      <c r="AH385" s="107">
        <v>0.21556967738699948</v>
      </c>
      <c r="AI385" s="98">
        <f>IF(Tabelle1[[#This Row],[AfD ES 2021]]="","",Tabelle1[[#This Row],[AfD ES 2021]]/Tabelle1[[#This Row],[AfD ZS 2021]])</f>
        <v>1.015544889196518</v>
      </c>
      <c r="AJ385" s="100">
        <v>0.10930244242045806</v>
      </c>
      <c r="AK385" s="108">
        <v>0.10752333803795699</v>
      </c>
      <c r="AL385" s="101">
        <f>IF(Tabelle1[[#This Row],[Linke ES 2021]]="","",Tabelle1[[#This Row],[Linke ES 2021]]/Tabelle1[[#This Row],[Linke ZS 2021]])</f>
        <v>1.0165462160584433</v>
      </c>
      <c r="AM385" s="103">
        <v>7.1298868146616998E-2</v>
      </c>
      <c r="AN385" s="109">
        <v>9.0844611295395436E-2</v>
      </c>
      <c r="AO385" s="102">
        <f>IF(Tabelle1[[#This Row],[Grüne ES 2021]]="","",Tabelle1[[#This Row],[Grüne ES 2021]]/Tabelle1[[#This Row],[Grüne ZS 2021]])</f>
        <v>0.78484422058648695</v>
      </c>
      <c r="AP385" s="104">
        <v>0.10000789498237983</v>
      </c>
      <c r="AQ385" s="105">
        <v>0.11306142041424569</v>
      </c>
      <c r="AR385" s="215">
        <f>IF(Tabelle1[[#This Row],[FDP ES 2021]]="","",Tabelle1[[#This Row],[FDP ES 2021]]/Tabelle1[[#This Row],[FDP ZS 2021]])</f>
        <v>0.88454483072971268</v>
      </c>
      <c r="AS385" s="216">
        <v>1114.4000000000001</v>
      </c>
      <c r="AT385" s="191">
        <v>35961</v>
      </c>
      <c r="AU385" s="191">
        <v>20366</v>
      </c>
      <c r="AV385" s="191">
        <v>7.9</v>
      </c>
      <c r="AW385" s="191">
        <v>511.6</v>
      </c>
      <c r="AX385" s="191">
        <v>6.5</v>
      </c>
      <c r="AY385" s="192">
        <v>15.6</v>
      </c>
      <c r="AZ385" s="114" t="s">
        <v>1962</v>
      </c>
      <c r="BA385" s="6"/>
      <c r="BB385" s="6"/>
      <c r="BC385" s="6"/>
      <c r="BD385" s="6"/>
      <c r="BE385" s="6"/>
      <c r="BF385" s="6"/>
      <c r="BG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</row>
    <row r="386" spans="1:84">
      <c r="A386" s="90">
        <f>SUBTOTAL(103,$B$2:$B386)</f>
        <v>385</v>
      </c>
      <c r="B386" s="45" t="s">
        <v>932</v>
      </c>
      <c r="C386" s="203" t="s">
        <v>1144</v>
      </c>
      <c r="D386" s="199" t="s">
        <v>12</v>
      </c>
      <c r="E386" s="195" t="s">
        <v>379</v>
      </c>
      <c r="F386" s="198" t="s">
        <v>179</v>
      </c>
      <c r="G386" s="219" t="str">
        <f>""</f>
        <v/>
      </c>
      <c r="H386" s="16" t="s">
        <v>2171</v>
      </c>
      <c r="I386" s="8"/>
      <c r="J386" s="8" t="s">
        <v>927</v>
      </c>
      <c r="K386" s="11"/>
      <c r="L386" s="11" t="s">
        <v>921</v>
      </c>
      <c r="M386" s="53"/>
      <c r="N386" s="53"/>
      <c r="O386" s="9"/>
      <c r="P386" s="54"/>
      <c r="Q386" s="121" t="str">
        <f>""</f>
        <v/>
      </c>
      <c r="R386" s="55"/>
      <c r="S386" s="57"/>
      <c r="T386" s="147" t="str">
        <f>IF(MAX((AA386,AD386,AG386,AJ386,AM386,AP386))=AA386,"CDU",IF(MAX(AA386,AD386,AG386,AJ386,AM386,AP386)=AD386,"SPD",IF(MAX(AA386,AD386,AG386,AJ386,AM386,AP386)=AG386,"AfD",IF(MAX(AA386,AD386,AG386,AJ386,AM386,AP386)=AJ386,"Linke",IF(MAX(AA386,AD386,AG386,AJ386,AM386,AP386)=AM386,"Grüne","FDP")))))</f>
        <v>AfD</v>
      </c>
      <c r="U386" s="148" t="str">
        <f>IF(LARGE((AA386,AD386,AG386,AJ386,AM386,AP386),2)=AA386,"CDU",IF(LARGE((AA386,AD386,AG386,AJ386,AM386,AP386),2)=AD386,"SPD",IF(LARGE((AA386,AD386,AG386,AJ386,AM386,AP386),2)=AG386,"AfD",IF(LARGE((AA386,AD386,AG386,AJ386,AM386,AP386),2)=AJ386,"Linke",IF(LARGE((AA386,AD386,AG386,AJ386,AM386,AP386),2)=AM386,"Grüne","FDP")))))</f>
        <v>CDU</v>
      </c>
      <c r="V386" s="148" t="str">
        <f>IF(LARGE((AA386,AD386,AG386,AJ386,AM386,AP386),3)=AA386,"CDU",IF(LARGE((AA386,AD386,AG386,AJ386,AM386,AP386),3)=AD386,"SPD",IF(LARGE((AA386,AD386,AG386,AJ386,AM386,AP386),3)=AG386,"AfD",IF(LARGE((AA386,AD386,AG386,AJ386,AM386,AP386),3)=AJ386,"Linke",IF(LARGE((AA386,AD386,AG386,AJ386,AM386,AP386),3)=AM386,"Grüne","FDP")))))</f>
        <v>SPD</v>
      </c>
      <c r="W386" s="148" t="str">
        <f>IF(LARGE((AA386,AD386,AG386,AJ386,AM386,AP386),4)=AA386,"CDU",IF(LARGE((AA386,AD386,AG386,AJ386,AM386,AP386),4)=AD386,"SPD",IF(LARGE((AA386,AD386,AG386,AJ386,AM386,AP386),4)=AG386,"AfD",IF(LARGE((AA386,AD386,AG386,AJ386,AM386,AP386),4)=AJ386,"Linke",IF(LARGE((AA386,AD386,AG386,AJ386,AM386,AP386),4)=AM386,"Grüne","FDP")))))</f>
        <v>FDP</v>
      </c>
      <c r="X386" s="148">
        <f>(LARGE((AA386,AD386,AG386,AJ386,AM386,AP386),1))-(LARGE((AA386,AD386,AG386,AJ386,AM386,AP386),2))</f>
        <v>5.2688956164968798E-2</v>
      </c>
      <c r="Y386" s="148">
        <f>(LARGE((AA386,AD386,AG386,AJ386,AM386,AP386),1))-(LARGE((AA386,AD386,AG386,AJ386,AM386,AP386),3))</f>
        <v>0.11846728393697656</v>
      </c>
      <c r="Z386" s="234">
        <f>(LARGE((AA386,AD386,AG386,AJ386,AM386,AP386),1))-(LARGE((AA386,AD386,AG386,AJ386,AM386,AP386),4))</f>
        <v>0.20176931179516644</v>
      </c>
      <c r="AA386" s="236">
        <v>0.23652943819562608</v>
      </c>
      <c r="AB386" s="93">
        <v>0.1813622391198835</v>
      </c>
      <c r="AC386" s="95">
        <f>IF(Tabelle1[[#This Row],[CDU ES 2021]]="","",Tabelle1[[#This Row],[CDU ES 2021]]/Tabelle1[[#This Row],[CDU ZS 2021]])</f>
        <v>1.3041823884809678</v>
      </c>
      <c r="AD386" s="97">
        <v>0.17075111042361832</v>
      </c>
      <c r="AE386" s="106">
        <v>0.20236501889956024</v>
      </c>
      <c r="AF386" s="96">
        <f>IF(Tabelle1[[#This Row],[SPD ES 2021]]="","",Tabelle1[[#This Row],[SPD ES 2021]]/Tabelle1[[#This Row],[SPD ZS 2021]])</f>
        <v>0.84377779989913748</v>
      </c>
      <c r="AG386" s="99">
        <v>0.28921839436059488</v>
      </c>
      <c r="AH386" s="107">
        <v>0.27342589460369754</v>
      </c>
      <c r="AI386" s="98">
        <f>IF(Tabelle1[[#This Row],[AfD ES 2021]]="","",Tabelle1[[#This Row],[AfD ES 2021]]/Tabelle1[[#This Row],[AfD ZS 2021]])</f>
        <v>1.057757879076475</v>
      </c>
      <c r="AJ386" s="100">
        <v>8.3456713735369295E-2</v>
      </c>
      <c r="AK386" s="108">
        <v>8.2113809180626843E-2</v>
      </c>
      <c r="AL386" s="101">
        <f>IF(Tabelle1[[#This Row],[Linke ES 2021]]="","",Tabelle1[[#This Row],[Linke ES 2021]]/Tabelle1[[#This Row],[Linke ZS 2021]])</f>
        <v>1.0163541865630474</v>
      </c>
      <c r="AM386" s="103">
        <v>4.1374789148417419E-2</v>
      </c>
      <c r="AN386" s="109">
        <v>4.5138327131532117E-2</v>
      </c>
      <c r="AO386" s="102">
        <f>IF(Tabelle1[[#This Row],[Grüne ES 2021]]="","",Tabelle1[[#This Row],[Grüne ES 2021]]/Tabelle1[[#This Row],[Grüne ZS 2021]])</f>
        <v>0.91662212088303963</v>
      </c>
      <c r="AP386" s="104">
        <v>8.7449082565428438E-2</v>
      </c>
      <c r="AQ386" s="105">
        <v>0.11116912532541072</v>
      </c>
      <c r="AR386" s="215">
        <f>IF(Tabelle1[[#This Row],[FDP ES 2021]]="","",Tabelle1[[#This Row],[FDP ES 2021]]/Tabelle1[[#This Row],[FDP ZS 2021]])</f>
        <v>0.78663102106317984</v>
      </c>
      <c r="AS386" s="216">
        <v>237.2</v>
      </c>
      <c r="AT386" s="191">
        <v>27194</v>
      </c>
      <c r="AU386" s="191">
        <v>20705</v>
      </c>
      <c r="AV386" s="191">
        <v>5.3</v>
      </c>
      <c r="AW386" s="191">
        <v>595.4</v>
      </c>
      <c r="AX386" s="191">
        <v>4.5</v>
      </c>
      <c r="AY386" s="192">
        <v>15.7</v>
      </c>
      <c r="AZ386" s="114" t="s">
        <v>1566</v>
      </c>
      <c r="BA386" s="6"/>
      <c r="BB386" s="6"/>
      <c r="BC386" s="6"/>
      <c r="BD386" s="6"/>
      <c r="BE386" s="6"/>
      <c r="BF386" s="6"/>
      <c r="BG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</row>
    <row r="387" spans="1:84">
      <c r="A387" s="90">
        <f>SUBTOTAL(103,$B$2:$B387)</f>
        <v>386</v>
      </c>
      <c r="B387" s="48" t="s">
        <v>669</v>
      </c>
      <c r="C387" s="206" t="s">
        <v>1145</v>
      </c>
      <c r="D387" s="199" t="s">
        <v>12</v>
      </c>
      <c r="E387" s="195" t="s">
        <v>379</v>
      </c>
      <c r="F387" s="198" t="s">
        <v>179</v>
      </c>
      <c r="G387" s="219" t="str">
        <f>""</f>
        <v/>
      </c>
      <c r="H387" s="14" t="s">
        <v>2187</v>
      </c>
      <c r="I387" s="8"/>
      <c r="J387" s="8" t="s">
        <v>927</v>
      </c>
      <c r="K387" s="18" t="s">
        <v>631</v>
      </c>
      <c r="L387" s="11" t="s">
        <v>921</v>
      </c>
      <c r="M387" s="53"/>
      <c r="N387" s="53"/>
      <c r="O387" s="9"/>
      <c r="P387" s="54"/>
      <c r="Q387" s="121" t="str">
        <f>""</f>
        <v/>
      </c>
      <c r="R387" s="55"/>
      <c r="S387" s="57"/>
      <c r="T387" s="147" t="str">
        <f>IF(MAX((AA387,AD387,AG387,AJ387,AM387,AP387))=AA387,"CDU",IF(MAX(AA387,AD387,AG387,AJ387,AM387,AP387)=AD387,"SPD",IF(MAX(AA387,AD387,AG387,AJ387,AM387,AP387)=AG387,"AfD",IF(MAX(AA387,AD387,AG387,AJ387,AM387,AP387)=AJ387,"Linke",IF(MAX(AA387,AD387,AG387,AJ387,AM387,AP387)=AM387,"Grüne","FDP")))))</f>
        <v>AfD</v>
      </c>
      <c r="U387" s="148" t="str">
        <f>IF(LARGE((AA387,AD387,AG387,AJ387,AM387,AP387),2)=AA387,"CDU",IF(LARGE((AA387,AD387,AG387,AJ387,AM387,AP387),2)=AD387,"SPD",IF(LARGE((AA387,AD387,AG387,AJ387,AM387,AP387),2)=AG387,"AfD",IF(LARGE((AA387,AD387,AG387,AJ387,AM387,AP387),2)=AJ387,"Linke",IF(LARGE((AA387,AD387,AG387,AJ387,AM387,AP387),2)=AM387,"Grüne","FDP")))))</f>
        <v>CDU</v>
      </c>
      <c r="V387" s="148" t="str">
        <f>IF(LARGE((AA387,AD387,AG387,AJ387,AM387,AP387),3)=AA387,"CDU",IF(LARGE((AA387,AD387,AG387,AJ387,AM387,AP387),3)=AD387,"SPD",IF(LARGE((AA387,AD387,AG387,AJ387,AM387,AP387),3)=AG387,"AfD",IF(LARGE((AA387,AD387,AG387,AJ387,AM387,AP387),3)=AJ387,"Linke",IF(LARGE((AA387,AD387,AG387,AJ387,AM387,AP387),3)=AM387,"Grüne","FDP")))))</f>
        <v>SPD</v>
      </c>
      <c r="W387" s="148" t="str">
        <f>IF(LARGE((AA387,AD387,AG387,AJ387,AM387,AP387),4)=AA387,"CDU",IF(LARGE((AA387,AD387,AG387,AJ387,AM387,AP387),4)=AD387,"SPD",IF(LARGE((AA387,AD387,AG387,AJ387,AM387,AP387),4)=AG387,"AfD",IF(LARGE((AA387,AD387,AG387,AJ387,AM387,AP387),4)=AJ387,"Linke",IF(LARGE((AA387,AD387,AG387,AJ387,AM387,AP387),4)=AM387,"Grüne","FDP")))))</f>
        <v>FDP</v>
      </c>
      <c r="X387" s="148">
        <f>(LARGE((AA387,AD387,AG387,AJ387,AM387,AP387),1))-(LARGE((AA387,AD387,AG387,AJ387,AM387,AP387),2))</f>
        <v>5.2688956164968992E-2</v>
      </c>
      <c r="Y387" s="148">
        <f>(LARGE((AA387,AD387,AG387,AJ387,AM387,AP387),1))-(LARGE((AA387,AD387,AG387,AJ387,AM387,AP387),3))</f>
        <v>0.11846728393697697</v>
      </c>
      <c r="Z387" s="234">
        <f>(LARGE((AA387,AD387,AG387,AJ387,AM387,AP387),1))-(LARGE((AA387,AD387,AG387,AJ387,AM387,AP387),4))</f>
        <v>0.20176931179516661</v>
      </c>
      <c r="AA387" s="236">
        <v>0.236529438195626</v>
      </c>
      <c r="AB387" s="93">
        <v>0.181362239119884</v>
      </c>
      <c r="AC387" s="95">
        <f>IF(Tabelle1[[#This Row],[CDU ES 2021]]="","",Tabelle1[[#This Row],[CDU ES 2021]]/Tabelle1[[#This Row],[CDU ZS 2021]])</f>
        <v>1.3041823884809638</v>
      </c>
      <c r="AD387" s="97">
        <v>0.17075111042361801</v>
      </c>
      <c r="AE387" s="106">
        <v>0.20236501889955999</v>
      </c>
      <c r="AF387" s="96">
        <f>IF(Tabelle1[[#This Row],[SPD ES 2021]]="","",Tabelle1[[#This Row],[SPD ES 2021]]/Tabelle1[[#This Row],[SPD ZS 2021]])</f>
        <v>0.84377779989913704</v>
      </c>
      <c r="AG387" s="99">
        <v>0.28921839436059499</v>
      </c>
      <c r="AH387" s="107">
        <v>0.27342589460369798</v>
      </c>
      <c r="AI387" s="98">
        <f>IF(Tabelle1[[#This Row],[AfD ES 2021]]="","",Tabelle1[[#This Row],[AfD ES 2021]]/Tabelle1[[#This Row],[AfD ZS 2021]])</f>
        <v>1.0577578790764737</v>
      </c>
      <c r="AJ387" s="100">
        <v>8.3456713735369295E-2</v>
      </c>
      <c r="AK387" s="108">
        <v>8.2113809180626801E-2</v>
      </c>
      <c r="AL387" s="101">
        <f>IF(Tabelle1[[#This Row],[Linke ES 2021]]="","",Tabelle1[[#This Row],[Linke ES 2021]]/Tabelle1[[#This Row],[Linke ZS 2021]])</f>
        <v>1.0163541865630481</v>
      </c>
      <c r="AM387" s="103">
        <v>4.1374789148417399E-2</v>
      </c>
      <c r="AN387" s="109">
        <v>4.5138327131532097E-2</v>
      </c>
      <c r="AO387" s="102">
        <f>IF(Tabelle1[[#This Row],[Grüne ES 2021]]="","",Tabelle1[[#This Row],[Grüne ES 2021]]/Tabelle1[[#This Row],[Grüne ZS 2021]])</f>
        <v>0.91662212088303963</v>
      </c>
      <c r="AP387" s="104">
        <v>8.7449082565428396E-2</v>
      </c>
      <c r="AQ387" s="105">
        <v>0.111169125325411</v>
      </c>
      <c r="AR387" s="215">
        <f>IF(Tabelle1[[#This Row],[FDP ES 2021]]="","",Tabelle1[[#This Row],[FDP ES 2021]]/Tabelle1[[#This Row],[FDP ZS 2021]])</f>
        <v>0.7866310210631775</v>
      </c>
      <c r="AS387" s="216">
        <v>237.2</v>
      </c>
      <c r="AT387" s="191">
        <v>27194</v>
      </c>
      <c r="AU387" s="191">
        <v>20705</v>
      </c>
      <c r="AV387" s="191">
        <v>5.3</v>
      </c>
      <c r="AW387" s="191">
        <v>595.4</v>
      </c>
      <c r="AX387" s="191">
        <v>4.5</v>
      </c>
      <c r="AY387" s="192">
        <v>15.7</v>
      </c>
      <c r="AZ387" s="114" t="s">
        <v>1469</v>
      </c>
      <c r="BA387" s="6"/>
      <c r="BB387" s="6"/>
      <c r="BC387" s="6"/>
      <c r="BD387" s="6"/>
      <c r="BE387" s="6"/>
      <c r="BF387" s="6"/>
      <c r="BG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</row>
    <row r="388" spans="1:84">
      <c r="A388" s="90">
        <f>SUBTOTAL(103,$B$2:$B388)</f>
        <v>387</v>
      </c>
      <c r="B388" s="47" t="s">
        <v>751</v>
      </c>
      <c r="C388" s="205" t="s">
        <v>817</v>
      </c>
      <c r="D388" s="199" t="s">
        <v>12</v>
      </c>
      <c r="E388" s="194" t="s">
        <v>379</v>
      </c>
      <c r="F388" s="198" t="s">
        <v>179</v>
      </c>
      <c r="G388" s="219" t="str">
        <f>""</f>
        <v/>
      </c>
      <c r="H388" s="8"/>
      <c r="I388" s="8"/>
      <c r="J388" s="8" t="s">
        <v>924</v>
      </c>
      <c r="K388" s="8"/>
      <c r="L388" s="8" t="s">
        <v>921</v>
      </c>
      <c r="M388" s="53"/>
      <c r="N388" s="53"/>
      <c r="O388" s="9"/>
      <c r="P388" s="54"/>
      <c r="Q388" s="121" t="str">
        <f>""</f>
        <v/>
      </c>
      <c r="R388" s="55"/>
      <c r="S388" s="57"/>
      <c r="T388" s="147" t="str">
        <f>IF(MAX((AA388,AD388,AG388,AJ388,AM388,AP388))=AA388,"CDU",IF(MAX(AA388,AD388,AG388,AJ388,AM388,AP388)=AD388,"SPD",IF(MAX(AA388,AD388,AG388,AJ388,AM388,AP388)=AG388,"AfD",IF(MAX(AA388,AD388,AG388,AJ388,AM388,AP388)=AJ388,"Linke",IF(MAX(AA388,AD388,AG388,AJ388,AM388,AP388)=AM388,"Grüne","FDP")))))</f>
        <v>AfD</v>
      </c>
      <c r="U388" s="148" t="str">
        <f>IF(LARGE((AA388,AD388,AG388,AJ388,AM388,AP388),2)=AA388,"CDU",IF(LARGE((AA388,AD388,AG388,AJ388,AM388,AP388),2)=AD388,"SPD",IF(LARGE((AA388,AD388,AG388,AJ388,AM388,AP388),2)=AG388,"AfD",IF(LARGE((AA388,AD388,AG388,AJ388,AM388,AP388),2)=AJ388,"Linke",IF(LARGE((AA388,AD388,AG388,AJ388,AM388,AP388),2)=AM388,"Grüne","FDP")))))</f>
        <v>CDU</v>
      </c>
      <c r="V388" s="148" t="str">
        <f>IF(LARGE((AA388,AD388,AG388,AJ388,AM388,AP388),3)=AA388,"CDU",IF(LARGE((AA388,AD388,AG388,AJ388,AM388,AP388),3)=AD388,"SPD",IF(LARGE((AA388,AD388,AG388,AJ388,AM388,AP388),3)=AG388,"AfD",IF(LARGE((AA388,AD388,AG388,AJ388,AM388,AP388),3)=AJ388,"Linke",IF(LARGE((AA388,AD388,AG388,AJ388,AM388,AP388),3)=AM388,"Grüne","FDP")))))</f>
        <v>SPD</v>
      </c>
      <c r="W388" s="148" t="str">
        <f>IF(LARGE((AA388,AD388,AG388,AJ388,AM388,AP388),4)=AA388,"CDU",IF(LARGE((AA388,AD388,AG388,AJ388,AM388,AP388),4)=AD388,"SPD",IF(LARGE((AA388,AD388,AG388,AJ388,AM388,AP388),4)=AG388,"AfD",IF(LARGE((AA388,AD388,AG388,AJ388,AM388,AP388),4)=AJ388,"Linke",IF(LARGE((AA388,AD388,AG388,AJ388,AM388,AP388),4)=AM388,"Grüne","FDP")))))</f>
        <v>FDP</v>
      </c>
      <c r="X388" s="148">
        <f>(LARGE((AA388,AD388,AG388,AJ388,AM388,AP388),1))-(LARGE((AA388,AD388,AG388,AJ388,AM388,AP388),2))</f>
        <v>5.2688956164968798E-2</v>
      </c>
      <c r="Y388" s="148">
        <f>(LARGE((AA388,AD388,AG388,AJ388,AM388,AP388),1))-(LARGE((AA388,AD388,AG388,AJ388,AM388,AP388),3))</f>
        <v>0.11846728393697656</v>
      </c>
      <c r="Z388" s="234">
        <f>(LARGE((AA388,AD388,AG388,AJ388,AM388,AP388),1))-(LARGE((AA388,AD388,AG388,AJ388,AM388,AP388),4))</f>
        <v>0.20176931179516644</v>
      </c>
      <c r="AA388" s="236">
        <v>0.23652943819562608</v>
      </c>
      <c r="AB388" s="93">
        <v>0.1813622391198835</v>
      </c>
      <c r="AC388" s="95">
        <f>IF(Tabelle1[[#This Row],[CDU ES 2021]]="","",Tabelle1[[#This Row],[CDU ES 2021]]/Tabelle1[[#This Row],[CDU ZS 2021]])</f>
        <v>1.3041823884809678</v>
      </c>
      <c r="AD388" s="97">
        <v>0.17075111042361832</v>
      </c>
      <c r="AE388" s="106">
        <v>0.20236501889956024</v>
      </c>
      <c r="AF388" s="96">
        <f>IF(Tabelle1[[#This Row],[SPD ES 2021]]="","",Tabelle1[[#This Row],[SPD ES 2021]]/Tabelle1[[#This Row],[SPD ZS 2021]])</f>
        <v>0.84377779989913748</v>
      </c>
      <c r="AG388" s="99">
        <v>0.28921839436059488</v>
      </c>
      <c r="AH388" s="107">
        <v>0.27342589460369754</v>
      </c>
      <c r="AI388" s="98">
        <f>IF(Tabelle1[[#This Row],[AfD ES 2021]]="","",Tabelle1[[#This Row],[AfD ES 2021]]/Tabelle1[[#This Row],[AfD ZS 2021]])</f>
        <v>1.057757879076475</v>
      </c>
      <c r="AJ388" s="100">
        <v>8.3456713735369295E-2</v>
      </c>
      <c r="AK388" s="108">
        <v>8.2113809180626843E-2</v>
      </c>
      <c r="AL388" s="101">
        <f>IF(Tabelle1[[#This Row],[Linke ES 2021]]="","",Tabelle1[[#This Row],[Linke ES 2021]]/Tabelle1[[#This Row],[Linke ZS 2021]])</f>
        <v>1.0163541865630474</v>
      </c>
      <c r="AM388" s="103">
        <v>4.1374789148417419E-2</v>
      </c>
      <c r="AN388" s="109">
        <v>4.5138327131532117E-2</v>
      </c>
      <c r="AO388" s="102">
        <f>IF(Tabelle1[[#This Row],[Grüne ES 2021]]="","",Tabelle1[[#This Row],[Grüne ES 2021]]/Tabelle1[[#This Row],[Grüne ZS 2021]])</f>
        <v>0.91662212088303963</v>
      </c>
      <c r="AP388" s="104">
        <v>8.7449082565428438E-2</v>
      </c>
      <c r="AQ388" s="105">
        <v>0.11116912532541072</v>
      </c>
      <c r="AR388" s="215">
        <f>IF(Tabelle1[[#This Row],[FDP ES 2021]]="","",Tabelle1[[#This Row],[FDP ES 2021]]/Tabelle1[[#This Row],[FDP ZS 2021]])</f>
        <v>0.78663102106317984</v>
      </c>
      <c r="AS388" s="216">
        <v>237.2</v>
      </c>
      <c r="AT388" s="191">
        <v>27194</v>
      </c>
      <c r="AU388" s="191">
        <v>20705</v>
      </c>
      <c r="AV388" s="191">
        <v>5.3</v>
      </c>
      <c r="AW388" s="191">
        <v>595.4</v>
      </c>
      <c r="AX388" s="191">
        <v>4.5</v>
      </c>
      <c r="AY388" s="192">
        <v>15.7</v>
      </c>
      <c r="AZ388" s="114" t="s">
        <v>1952</v>
      </c>
      <c r="BA388" s="6"/>
      <c r="BB388" s="6"/>
      <c r="BC388" s="6"/>
      <c r="BD388" s="6"/>
      <c r="BE388" s="6"/>
      <c r="BF388" s="6"/>
      <c r="BG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</row>
    <row r="389" spans="1:84">
      <c r="A389" s="90">
        <f>SUBTOTAL(103,$B$2:$B389)</f>
        <v>388</v>
      </c>
      <c r="B389" s="44" t="s">
        <v>697</v>
      </c>
      <c r="C389" s="201" t="s">
        <v>1146</v>
      </c>
      <c r="D389" s="199" t="s">
        <v>12</v>
      </c>
      <c r="E389" s="195" t="s">
        <v>379</v>
      </c>
      <c r="F389" s="198" t="s">
        <v>179</v>
      </c>
      <c r="G389" s="219" t="str">
        <f>""</f>
        <v/>
      </c>
      <c r="H389" s="8"/>
      <c r="I389" s="8"/>
      <c r="J389" s="8" t="s">
        <v>927</v>
      </c>
      <c r="K389" s="11"/>
      <c r="L389" s="10" t="s">
        <v>922</v>
      </c>
      <c r="M389" s="53"/>
      <c r="N389" s="53"/>
      <c r="O389" s="9"/>
      <c r="P389" s="54"/>
      <c r="Q389" s="121" t="str">
        <f>""</f>
        <v/>
      </c>
      <c r="R389" s="55"/>
      <c r="S389" s="57"/>
      <c r="T389" s="147" t="str">
        <f>IF(MAX((AA389,AD389,AG389,AJ389,AM389,AP389))=AA389,"CDU",IF(MAX(AA389,AD389,AG389,AJ389,AM389,AP389)=AD389,"SPD",IF(MAX(AA389,AD389,AG389,AJ389,AM389,AP389)=AG389,"AfD",IF(MAX(AA389,AD389,AG389,AJ389,AM389,AP389)=AJ389,"Linke",IF(MAX(AA389,AD389,AG389,AJ389,AM389,AP389)=AM389,"Grüne","FDP")))))</f>
        <v>AfD</v>
      </c>
      <c r="U389" s="148" t="str">
        <f>IF(LARGE((AA389,AD389,AG389,AJ389,AM389,AP389),2)=AA389,"CDU",IF(LARGE((AA389,AD389,AG389,AJ389,AM389,AP389),2)=AD389,"SPD",IF(LARGE((AA389,AD389,AG389,AJ389,AM389,AP389),2)=AG389,"AfD",IF(LARGE((AA389,AD389,AG389,AJ389,AM389,AP389),2)=AJ389,"Linke",IF(LARGE((AA389,AD389,AG389,AJ389,AM389,AP389),2)=AM389,"Grüne","FDP")))))</f>
        <v>CDU</v>
      </c>
      <c r="V389" s="148" t="str">
        <f>IF(LARGE((AA389,AD389,AG389,AJ389,AM389,AP389),3)=AA389,"CDU",IF(LARGE((AA389,AD389,AG389,AJ389,AM389,AP389),3)=AD389,"SPD",IF(LARGE((AA389,AD389,AG389,AJ389,AM389,AP389),3)=AG389,"AfD",IF(LARGE((AA389,AD389,AG389,AJ389,AM389,AP389),3)=AJ389,"Linke",IF(LARGE((AA389,AD389,AG389,AJ389,AM389,AP389),3)=AM389,"Grüne","FDP")))))</f>
        <v>SPD</v>
      </c>
      <c r="W389" s="148" t="str">
        <f>IF(LARGE((AA389,AD389,AG389,AJ389,AM389,AP389),4)=AA389,"CDU",IF(LARGE((AA389,AD389,AG389,AJ389,AM389,AP389),4)=AD389,"SPD",IF(LARGE((AA389,AD389,AG389,AJ389,AM389,AP389),4)=AG389,"AfD",IF(LARGE((AA389,AD389,AG389,AJ389,AM389,AP389),4)=AJ389,"Linke",IF(LARGE((AA389,AD389,AG389,AJ389,AM389,AP389),4)=AM389,"Grüne","FDP")))))</f>
        <v>FDP</v>
      </c>
      <c r="X389" s="148">
        <f>(LARGE((AA389,AD389,AG389,AJ389,AM389,AP389),1))-(LARGE((AA389,AD389,AG389,AJ389,AM389,AP389),2))</f>
        <v>5.2688956164968992E-2</v>
      </c>
      <c r="Y389" s="148">
        <f>(LARGE((AA389,AD389,AG389,AJ389,AM389,AP389),1))-(LARGE((AA389,AD389,AG389,AJ389,AM389,AP389),3))</f>
        <v>0.11846728393697697</v>
      </c>
      <c r="Z389" s="234">
        <f>(LARGE((AA389,AD389,AG389,AJ389,AM389,AP389),1))-(LARGE((AA389,AD389,AG389,AJ389,AM389,AP389),4))</f>
        <v>0.20176931179516661</v>
      </c>
      <c r="AA389" s="236">
        <v>0.236529438195626</v>
      </c>
      <c r="AB389" s="93">
        <v>0.181362239119884</v>
      </c>
      <c r="AC389" s="95">
        <f>IF(Tabelle1[[#This Row],[CDU ES 2021]]="","",Tabelle1[[#This Row],[CDU ES 2021]]/Tabelle1[[#This Row],[CDU ZS 2021]])</f>
        <v>1.3041823884809638</v>
      </c>
      <c r="AD389" s="97">
        <v>0.17075111042361801</v>
      </c>
      <c r="AE389" s="106">
        <v>0.20236501889955999</v>
      </c>
      <c r="AF389" s="96">
        <f>IF(Tabelle1[[#This Row],[SPD ES 2021]]="","",Tabelle1[[#This Row],[SPD ES 2021]]/Tabelle1[[#This Row],[SPD ZS 2021]])</f>
        <v>0.84377779989913704</v>
      </c>
      <c r="AG389" s="99">
        <v>0.28921839436059499</v>
      </c>
      <c r="AH389" s="107">
        <v>0.27342589460369798</v>
      </c>
      <c r="AI389" s="98">
        <f>IF(Tabelle1[[#This Row],[AfD ES 2021]]="","",Tabelle1[[#This Row],[AfD ES 2021]]/Tabelle1[[#This Row],[AfD ZS 2021]])</f>
        <v>1.0577578790764737</v>
      </c>
      <c r="AJ389" s="100">
        <v>8.3456713735369295E-2</v>
      </c>
      <c r="AK389" s="108">
        <v>8.2113809180626801E-2</v>
      </c>
      <c r="AL389" s="101">
        <f>IF(Tabelle1[[#This Row],[Linke ES 2021]]="","",Tabelle1[[#This Row],[Linke ES 2021]]/Tabelle1[[#This Row],[Linke ZS 2021]])</f>
        <v>1.0163541865630481</v>
      </c>
      <c r="AM389" s="103">
        <v>4.1374789148417399E-2</v>
      </c>
      <c r="AN389" s="109">
        <v>4.5138327131532097E-2</v>
      </c>
      <c r="AO389" s="102">
        <f>IF(Tabelle1[[#This Row],[Grüne ES 2021]]="","",Tabelle1[[#This Row],[Grüne ES 2021]]/Tabelle1[[#This Row],[Grüne ZS 2021]])</f>
        <v>0.91662212088303963</v>
      </c>
      <c r="AP389" s="104">
        <v>8.7449082565428396E-2</v>
      </c>
      <c r="AQ389" s="105">
        <v>0.111169125325411</v>
      </c>
      <c r="AR389" s="215">
        <f>IF(Tabelle1[[#This Row],[FDP ES 2021]]="","",Tabelle1[[#This Row],[FDP ES 2021]]/Tabelle1[[#This Row],[FDP ZS 2021]])</f>
        <v>0.7866310210631775</v>
      </c>
      <c r="AS389" s="216">
        <v>237.2</v>
      </c>
      <c r="AT389" s="191">
        <v>27194</v>
      </c>
      <c r="AU389" s="191">
        <v>20705</v>
      </c>
      <c r="AV389" s="191">
        <v>5.3</v>
      </c>
      <c r="AW389" s="191">
        <v>595.4</v>
      </c>
      <c r="AX389" s="191">
        <v>4.5</v>
      </c>
      <c r="AY389" s="192">
        <v>15.7</v>
      </c>
      <c r="AZ389" s="114" t="s">
        <v>2103</v>
      </c>
      <c r="BA389" s="6"/>
      <c r="BB389" s="6"/>
      <c r="BC389" s="6"/>
      <c r="BD389" s="6"/>
      <c r="BE389" s="6"/>
      <c r="BF389" s="6"/>
      <c r="BG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</row>
    <row r="390" spans="1:84">
      <c r="A390" s="90">
        <f>SUBTOTAL(103,$B$2:$B390)</f>
        <v>389</v>
      </c>
      <c r="B390" s="47" t="s">
        <v>751</v>
      </c>
      <c r="C390" s="205" t="s">
        <v>818</v>
      </c>
      <c r="D390" s="200" t="s">
        <v>12</v>
      </c>
      <c r="E390" s="193" t="s">
        <v>380</v>
      </c>
      <c r="F390" s="222" t="s">
        <v>180</v>
      </c>
      <c r="G390" s="219" t="str">
        <f>""</f>
        <v/>
      </c>
      <c r="H390" s="10"/>
      <c r="I390" s="10"/>
      <c r="J390" s="8" t="s">
        <v>924</v>
      </c>
      <c r="K390" s="10"/>
      <c r="L390" s="10" t="s">
        <v>921</v>
      </c>
      <c r="M390" s="67"/>
      <c r="N390" s="67"/>
      <c r="O390" s="59"/>
      <c r="P390" s="83"/>
      <c r="Q390" s="121" t="str">
        <f>""</f>
        <v/>
      </c>
      <c r="R390" s="60"/>
      <c r="S390" s="61"/>
      <c r="T390" s="147" t="str">
        <f>IF(MAX((AA390,AD390,AG390,AJ390,AM390,AP390))=AA390,"CDU",IF(MAX(AA390,AD390,AG390,AJ390,AM390,AP390)=AD390,"SPD",IF(MAX(AA390,AD390,AG390,AJ390,AM390,AP390)=AG390,"AfD",IF(MAX(AA390,AD390,AG390,AJ390,AM390,AP390)=AJ390,"Linke",IF(MAX(AA390,AD390,AG390,AJ390,AM390,AP390)=AM390,"Grüne","FDP")))))</f>
        <v>AfD</v>
      </c>
      <c r="U390" s="148" t="str">
        <f>IF(LARGE((AA390,AD390,AG390,AJ390,AM390,AP390),2)=AA390,"CDU",IF(LARGE((AA390,AD390,AG390,AJ390,AM390,AP390),2)=AD390,"SPD",IF(LARGE((AA390,AD390,AG390,AJ390,AM390,AP390),2)=AG390,"AfD",IF(LARGE((AA390,AD390,AG390,AJ390,AM390,AP390),2)=AJ390,"Linke",IF(LARGE((AA390,AD390,AG390,AJ390,AM390,AP390),2)=AM390,"Grüne","FDP")))))</f>
        <v>CDU</v>
      </c>
      <c r="V390" s="148" t="str">
        <f>IF(LARGE((AA390,AD390,AG390,AJ390,AM390,AP390),3)=AA390,"CDU",IF(LARGE((AA390,AD390,AG390,AJ390,AM390,AP390),3)=AD390,"SPD",IF(LARGE((AA390,AD390,AG390,AJ390,AM390,AP390),3)=AG390,"AfD",IF(LARGE((AA390,AD390,AG390,AJ390,AM390,AP390),3)=AJ390,"Linke",IF(LARGE((AA390,AD390,AG390,AJ390,AM390,AP390),3)=AM390,"Grüne","FDP")))))</f>
        <v>SPD</v>
      </c>
      <c r="W390" s="148" t="str">
        <f>IF(LARGE((AA390,AD390,AG390,AJ390,AM390,AP390),4)=AA390,"CDU",IF(LARGE((AA390,AD390,AG390,AJ390,AM390,AP390),4)=AD390,"SPD",IF(LARGE((AA390,AD390,AG390,AJ390,AM390,AP390),4)=AG390,"AfD",IF(LARGE((AA390,AD390,AG390,AJ390,AM390,AP390),4)=AJ390,"Linke",IF(LARGE((AA390,AD390,AG390,AJ390,AM390,AP390),4)=AM390,"Grüne","FDP")))))</f>
        <v>Linke</v>
      </c>
      <c r="X390" s="148">
        <f>(LARGE((AA390,AD390,AG390,AJ390,AM390,AP390),1))-(LARGE((AA390,AD390,AG390,AJ390,AM390,AP390),2))</f>
        <v>6.2829555785447855E-2</v>
      </c>
      <c r="Y390" s="148">
        <f>(LARGE((AA390,AD390,AG390,AJ390,AM390,AP390),1))-(LARGE((AA390,AD390,AG390,AJ390,AM390,AP390),3))</f>
        <v>0.16878899025047811</v>
      </c>
      <c r="Z390" s="234">
        <f>(LARGE((AA390,AD390,AG390,AJ390,AM390,AP390),1))-(LARGE((AA390,AD390,AG390,AJ390,AM390,AP390),4))</f>
        <v>0.23689770839211263</v>
      </c>
      <c r="AA390" s="236">
        <v>0.2542399448258566</v>
      </c>
      <c r="AB390" s="93">
        <v>0.19632286152786044</v>
      </c>
      <c r="AC390" s="95">
        <f>IF(Tabelle1[[#This Row],[CDU ES 2021]]="","",Tabelle1[[#This Row],[CDU ES 2021]]/Tabelle1[[#This Row],[CDU ZS 2021]])</f>
        <v>1.2950093679730574</v>
      </c>
      <c r="AD390" s="97">
        <v>0.14828051036082635</v>
      </c>
      <c r="AE390" s="106">
        <v>0.18071224981990164</v>
      </c>
      <c r="AF390" s="96">
        <f>IF(Tabelle1[[#This Row],[SPD ES 2021]]="","",Tabelle1[[#This Row],[SPD ES 2021]]/Tabelle1[[#This Row],[SPD ZS 2021]])</f>
        <v>0.82053380724662073</v>
      </c>
      <c r="AG390" s="99">
        <v>0.31706950061130446</v>
      </c>
      <c r="AH390" s="107">
        <v>0.30565978638769692</v>
      </c>
      <c r="AI390" s="98">
        <f>IF(Tabelle1[[#This Row],[AfD ES 2021]]="","",Tabelle1[[#This Row],[AfD ES 2021]]/Tabelle1[[#This Row],[AfD ZS 2021]])</f>
        <v>1.0373281495693238</v>
      </c>
      <c r="AJ390" s="100">
        <v>8.0171792219191823E-2</v>
      </c>
      <c r="AK390" s="108">
        <v>7.5660099602217562E-2</v>
      </c>
      <c r="AL390" s="101">
        <f>IF(Tabelle1[[#This Row],[Linke ES 2021]]="","",Tabelle1[[#This Row],[Linke ES 2021]]/Tabelle1[[#This Row],[Linke ZS 2021]])</f>
        <v>1.0596310689609776</v>
      </c>
      <c r="AM390" s="103">
        <v>2.5085425875419291E-2</v>
      </c>
      <c r="AN390" s="109">
        <v>3.25367244025433E-2</v>
      </c>
      <c r="AO390" s="102">
        <f>IF(Tabelle1[[#This Row],[Grüne ES 2021]]="","",Tabelle1[[#This Row],[Grüne ES 2021]]/Tabelle1[[#This Row],[Grüne ZS 2021]])</f>
        <v>0.77098805537592585</v>
      </c>
      <c r="AP390" s="104">
        <v>7.4698266403335531E-2</v>
      </c>
      <c r="AQ390" s="105">
        <v>0.10154414758668212</v>
      </c>
      <c r="AR390" s="215">
        <f>IF(Tabelle1[[#This Row],[FDP ES 2021]]="","",Tabelle1[[#This Row],[FDP ES 2021]]/Tabelle1[[#This Row],[FDP ZS 2021]])</f>
        <v>0.73562355072772778</v>
      </c>
      <c r="AS390" s="216">
        <v>164.4</v>
      </c>
      <c r="AT390" s="191">
        <v>23770</v>
      </c>
      <c r="AU390" s="191">
        <v>20492</v>
      </c>
      <c r="AV390" s="191">
        <v>5.3</v>
      </c>
      <c r="AW390" s="191">
        <v>604.29999999999995</v>
      </c>
      <c r="AX390" s="191">
        <v>4.7</v>
      </c>
      <c r="AY390" s="192">
        <v>15.1</v>
      </c>
      <c r="AZ390" s="114" t="s">
        <v>1746</v>
      </c>
      <c r="BA390" s="6"/>
      <c r="BB390" s="6"/>
      <c r="BC390" s="6"/>
      <c r="BD390" s="6"/>
      <c r="BE390" s="6"/>
      <c r="BF390" s="6"/>
      <c r="BG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</row>
    <row r="391" spans="1:84">
      <c r="A391" s="90">
        <f>SUBTOTAL(103,$B$2:$B391)</f>
        <v>390</v>
      </c>
      <c r="B391" s="46" t="s">
        <v>930</v>
      </c>
      <c r="C391" s="204" t="s">
        <v>1147</v>
      </c>
      <c r="D391" s="199" t="s">
        <v>12</v>
      </c>
      <c r="E391" s="195" t="s">
        <v>380</v>
      </c>
      <c r="F391" s="222" t="s">
        <v>180</v>
      </c>
      <c r="G391" s="219" t="str">
        <f>""</f>
        <v/>
      </c>
      <c r="H391" s="143" t="s">
        <v>2192</v>
      </c>
      <c r="I391" s="8"/>
      <c r="J391" s="8" t="s">
        <v>927</v>
      </c>
      <c r="K391" s="11"/>
      <c r="L391" s="11" t="s">
        <v>921</v>
      </c>
      <c r="M391" s="53"/>
      <c r="N391" s="53"/>
      <c r="O391" s="9"/>
      <c r="P391" s="54"/>
      <c r="Q391" s="121" t="str">
        <f>""</f>
        <v/>
      </c>
      <c r="R391" s="55"/>
      <c r="S391" s="57"/>
      <c r="T391" s="147" t="str">
        <f>IF(MAX((AA391,AD391,AG391,AJ391,AM391,AP391))=AA391,"CDU",IF(MAX(AA391,AD391,AG391,AJ391,AM391,AP391)=AD391,"SPD",IF(MAX(AA391,AD391,AG391,AJ391,AM391,AP391)=AG391,"AfD",IF(MAX(AA391,AD391,AG391,AJ391,AM391,AP391)=AJ391,"Linke",IF(MAX(AA391,AD391,AG391,AJ391,AM391,AP391)=AM391,"Grüne","FDP")))))</f>
        <v>AfD</v>
      </c>
      <c r="U391" s="148" t="str">
        <f>IF(LARGE((AA391,AD391,AG391,AJ391,AM391,AP391),2)=AA391,"CDU",IF(LARGE((AA391,AD391,AG391,AJ391,AM391,AP391),2)=AD391,"SPD",IF(LARGE((AA391,AD391,AG391,AJ391,AM391,AP391),2)=AG391,"AfD",IF(LARGE((AA391,AD391,AG391,AJ391,AM391,AP391),2)=AJ391,"Linke",IF(LARGE((AA391,AD391,AG391,AJ391,AM391,AP391),2)=AM391,"Grüne","FDP")))))</f>
        <v>CDU</v>
      </c>
      <c r="V391" s="148" t="str">
        <f>IF(LARGE((AA391,AD391,AG391,AJ391,AM391,AP391),3)=AA391,"CDU",IF(LARGE((AA391,AD391,AG391,AJ391,AM391,AP391),3)=AD391,"SPD",IF(LARGE((AA391,AD391,AG391,AJ391,AM391,AP391),3)=AG391,"AfD",IF(LARGE((AA391,AD391,AG391,AJ391,AM391,AP391),3)=AJ391,"Linke",IF(LARGE((AA391,AD391,AG391,AJ391,AM391,AP391),3)=AM391,"Grüne","FDP")))))</f>
        <v>SPD</v>
      </c>
      <c r="W391" s="148" t="str">
        <f>IF(LARGE((AA391,AD391,AG391,AJ391,AM391,AP391),4)=AA391,"CDU",IF(LARGE((AA391,AD391,AG391,AJ391,AM391,AP391),4)=AD391,"SPD",IF(LARGE((AA391,AD391,AG391,AJ391,AM391,AP391),4)=AG391,"AfD",IF(LARGE((AA391,AD391,AG391,AJ391,AM391,AP391),4)=AJ391,"Linke",IF(LARGE((AA391,AD391,AG391,AJ391,AM391,AP391),4)=AM391,"Grüne","FDP")))))</f>
        <v>Linke</v>
      </c>
      <c r="X391" s="148">
        <f>(LARGE((AA391,AD391,AG391,AJ391,AM391,AP391),1))-(LARGE((AA391,AD391,AG391,AJ391,AM391,AP391),2))</f>
        <v>6.2829555785447855E-2</v>
      </c>
      <c r="Y391" s="148">
        <f>(LARGE((AA391,AD391,AG391,AJ391,AM391,AP391),1))-(LARGE((AA391,AD391,AG391,AJ391,AM391,AP391),3))</f>
        <v>0.16878899025047811</v>
      </c>
      <c r="Z391" s="234">
        <f>(LARGE((AA391,AD391,AG391,AJ391,AM391,AP391),1))-(LARGE((AA391,AD391,AG391,AJ391,AM391,AP391),4))</f>
        <v>0.23689770839211263</v>
      </c>
      <c r="AA391" s="236">
        <v>0.2542399448258566</v>
      </c>
      <c r="AB391" s="93">
        <v>0.19632286152786044</v>
      </c>
      <c r="AC391" s="95">
        <f>IF(Tabelle1[[#This Row],[CDU ES 2021]]="","",Tabelle1[[#This Row],[CDU ES 2021]]/Tabelle1[[#This Row],[CDU ZS 2021]])</f>
        <v>1.2950093679730574</v>
      </c>
      <c r="AD391" s="97">
        <v>0.14828051036082635</v>
      </c>
      <c r="AE391" s="106">
        <v>0.18071224981990164</v>
      </c>
      <c r="AF391" s="96">
        <f>IF(Tabelle1[[#This Row],[SPD ES 2021]]="","",Tabelle1[[#This Row],[SPD ES 2021]]/Tabelle1[[#This Row],[SPD ZS 2021]])</f>
        <v>0.82053380724662073</v>
      </c>
      <c r="AG391" s="99">
        <v>0.31706950061130446</v>
      </c>
      <c r="AH391" s="107">
        <v>0.30565978638769692</v>
      </c>
      <c r="AI391" s="98">
        <f>IF(Tabelle1[[#This Row],[AfD ES 2021]]="","",Tabelle1[[#This Row],[AfD ES 2021]]/Tabelle1[[#This Row],[AfD ZS 2021]])</f>
        <v>1.0373281495693238</v>
      </c>
      <c r="AJ391" s="100">
        <v>8.0171792219191823E-2</v>
      </c>
      <c r="AK391" s="108">
        <v>7.5660099602217562E-2</v>
      </c>
      <c r="AL391" s="101">
        <f>IF(Tabelle1[[#This Row],[Linke ES 2021]]="","",Tabelle1[[#This Row],[Linke ES 2021]]/Tabelle1[[#This Row],[Linke ZS 2021]])</f>
        <v>1.0596310689609776</v>
      </c>
      <c r="AM391" s="103">
        <v>2.5085425875419291E-2</v>
      </c>
      <c r="AN391" s="109">
        <v>3.25367244025433E-2</v>
      </c>
      <c r="AO391" s="102">
        <f>IF(Tabelle1[[#This Row],[Grüne ES 2021]]="","",Tabelle1[[#This Row],[Grüne ES 2021]]/Tabelle1[[#This Row],[Grüne ZS 2021]])</f>
        <v>0.77098805537592585</v>
      </c>
      <c r="AP391" s="104">
        <v>7.4698266403335531E-2</v>
      </c>
      <c r="AQ391" s="105">
        <v>0.10154414758668212</v>
      </c>
      <c r="AR391" s="215">
        <f>IF(Tabelle1[[#This Row],[FDP ES 2021]]="","",Tabelle1[[#This Row],[FDP ES 2021]]/Tabelle1[[#This Row],[FDP ZS 2021]])</f>
        <v>0.73562355072772778</v>
      </c>
      <c r="AS391" s="216">
        <v>164.4</v>
      </c>
      <c r="AT391" s="191">
        <v>23770</v>
      </c>
      <c r="AU391" s="191">
        <v>20492</v>
      </c>
      <c r="AV391" s="191">
        <v>5.3</v>
      </c>
      <c r="AW391" s="191">
        <v>604.29999999999995</v>
      </c>
      <c r="AX391" s="191">
        <v>4.7</v>
      </c>
      <c r="AY391" s="192">
        <v>15.1</v>
      </c>
      <c r="AZ391" s="115" t="s">
        <v>1615</v>
      </c>
      <c r="BA391" s="6"/>
      <c r="BB391" s="6"/>
      <c r="BC391" s="6"/>
      <c r="BD391" s="6"/>
      <c r="BE391" s="6"/>
      <c r="BF391" s="6"/>
      <c r="BG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</row>
    <row r="392" spans="1:84">
      <c r="A392" s="90">
        <f>SUBTOTAL(103,$B$2:$B392)</f>
        <v>391</v>
      </c>
      <c r="B392" s="44" t="s">
        <v>697</v>
      </c>
      <c r="C392" s="201" t="s">
        <v>1148</v>
      </c>
      <c r="D392" s="199" t="s">
        <v>12</v>
      </c>
      <c r="E392" s="195" t="s">
        <v>381</v>
      </c>
      <c r="F392" s="198" t="s">
        <v>181</v>
      </c>
      <c r="G392" s="219" t="str">
        <f>""</f>
        <v/>
      </c>
      <c r="H392" s="8"/>
      <c r="I392" s="8"/>
      <c r="J392" s="8" t="s">
        <v>927</v>
      </c>
      <c r="K392" s="11"/>
      <c r="L392" s="10" t="s">
        <v>922</v>
      </c>
      <c r="M392" s="53"/>
      <c r="N392" s="53"/>
      <c r="O392" s="9"/>
      <c r="P392" s="54"/>
      <c r="Q392" s="121" t="str">
        <f>""</f>
        <v/>
      </c>
      <c r="R392" s="55"/>
      <c r="S392" s="57"/>
      <c r="T392" s="147" t="str">
        <f>IF(MAX((AA392,AD392,AG392,AJ392,AM392,AP392))=AA392,"CDU",IF(MAX(AA392,AD392,AG392,AJ392,AM392,AP392)=AD392,"SPD",IF(MAX(AA392,AD392,AG392,AJ392,AM392,AP392)=AG392,"AfD",IF(MAX(AA392,AD392,AG392,AJ392,AM392,AP392)=AJ392,"Linke",IF(MAX(AA392,AD392,AG392,AJ392,AM392,AP392)=AM392,"Grüne","FDP")))))</f>
        <v>AfD</v>
      </c>
      <c r="U392" s="148" t="str">
        <f>IF(LARGE((AA392,AD392,AG392,AJ392,AM392,AP392),2)=AA392,"CDU",IF(LARGE((AA392,AD392,AG392,AJ392,AM392,AP392),2)=AD392,"SPD",IF(LARGE((AA392,AD392,AG392,AJ392,AM392,AP392),2)=AG392,"AfD",IF(LARGE((AA392,AD392,AG392,AJ392,AM392,AP392),2)=AJ392,"Linke",IF(LARGE((AA392,AD392,AG392,AJ392,AM392,AP392),2)=AM392,"Grüne","FDP")))))</f>
        <v>CDU</v>
      </c>
      <c r="V392" s="148" t="str">
        <f>IF(LARGE((AA392,AD392,AG392,AJ392,AM392,AP392),3)=AA392,"CDU",IF(LARGE((AA392,AD392,AG392,AJ392,AM392,AP392),3)=AD392,"SPD",IF(LARGE((AA392,AD392,AG392,AJ392,AM392,AP392),3)=AG392,"AfD",IF(LARGE((AA392,AD392,AG392,AJ392,AM392,AP392),3)=AJ392,"Linke",IF(LARGE((AA392,AD392,AG392,AJ392,AM392,AP392),3)=AM392,"Grüne","FDP")))))</f>
        <v>SPD</v>
      </c>
      <c r="W392" s="148" t="str">
        <f>IF(LARGE((AA392,AD392,AG392,AJ392,AM392,AP392),4)=AA392,"CDU",IF(LARGE((AA392,AD392,AG392,AJ392,AM392,AP392),4)=AD392,"SPD",IF(LARGE((AA392,AD392,AG392,AJ392,AM392,AP392),4)=AG392,"AfD",IF(LARGE((AA392,AD392,AG392,AJ392,AM392,AP392),4)=AJ392,"Linke",IF(LARGE((AA392,AD392,AG392,AJ392,AM392,AP392),4)=AM392,"Grüne","FDP")))))</f>
        <v>Linke</v>
      </c>
      <c r="X392" s="148">
        <f>(LARGE((AA392,AD392,AG392,AJ392,AM392,AP392),1))-(LARGE((AA392,AD392,AG392,AJ392,AM392,AP392),2))</f>
        <v>4.3616816254611529E-2</v>
      </c>
      <c r="Y392" s="148">
        <f>(LARGE((AA392,AD392,AG392,AJ392,AM392,AP392),1))-(LARGE((AA392,AD392,AG392,AJ392,AM392,AP392),3))</f>
        <v>8.9759649799019875E-2</v>
      </c>
      <c r="Z392" s="234">
        <f>(LARGE((AA392,AD392,AG392,AJ392,AM392,AP392),1))-(LARGE((AA392,AD392,AG392,AJ392,AM392,AP392),4))</f>
        <v>0.1001596828368482</v>
      </c>
      <c r="AA392" s="236">
        <v>0.21197896591597379</v>
      </c>
      <c r="AB392" s="93">
        <v>0.1856732579390708</v>
      </c>
      <c r="AC392" s="95">
        <f>IF(Tabelle1[[#This Row],[CDU ES 2021]]="","",Tabelle1[[#This Row],[CDU ES 2021]]/Tabelle1[[#This Row],[CDU ZS 2021]])</f>
        <v>1.1416774190795709</v>
      </c>
      <c r="AD392" s="97">
        <v>0.16583613237156544</v>
      </c>
      <c r="AE392" s="106">
        <v>0.21105355008038695</v>
      </c>
      <c r="AF392" s="96">
        <f>IF(Tabelle1[[#This Row],[SPD ES 2021]]="","",Tabelle1[[#This Row],[SPD ES 2021]]/Tabelle1[[#This Row],[SPD ZS 2021]])</f>
        <v>0.78575381607369832</v>
      </c>
      <c r="AG392" s="99">
        <v>0.25559578217058532</v>
      </c>
      <c r="AH392" s="107">
        <v>0.25147376087285117</v>
      </c>
      <c r="AI392" s="98">
        <f>IF(Tabelle1[[#This Row],[AfD ES 2021]]="","",Tabelle1[[#This Row],[AfD ES 2021]]/Tabelle1[[#This Row],[AfD ZS 2021]])</f>
        <v>1.0163914568399774</v>
      </c>
      <c r="AJ392" s="100">
        <v>0.15543609933373712</v>
      </c>
      <c r="AK392" s="108">
        <v>9.3640498536545144E-2</v>
      </c>
      <c r="AL392" s="101">
        <f>IF(Tabelle1[[#This Row],[Linke ES 2021]]="","",Tabelle1[[#This Row],[Linke ES 2021]]/Tabelle1[[#This Row],[Linke ZS 2021]])</f>
        <v>1.6599238765594029</v>
      </c>
      <c r="AM392" s="103">
        <v>4.1214690820990031E-2</v>
      </c>
      <c r="AN392" s="109">
        <v>4.9015431547414563E-2</v>
      </c>
      <c r="AO392" s="102">
        <f>IF(Tabelle1[[#This Row],[Grüne ES 2021]]="","",Tabelle1[[#This Row],[Grüne ES 2021]]/Tabelle1[[#This Row],[Grüne ZS 2021]])</f>
        <v>0.84085133028200376</v>
      </c>
      <c r="AP392" s="104">
        <v>9.6298386652717366E-2</v>
      </c>
      <c r="AQ392" s="105">
        <v>0.10602146400450717</v>
      </c>
      <c r="AR392" s="215">
        <f>IF(Tabelle1[[#This Row],[FDP ES 2021]]="","",Tabelle1[[#This Row],[FDP ES 2021]]/Tabelle1[[#This Row],[FDP ZS 2021]])</f>
        <v>0.90829142529689599</v>
      </c>
      <c r="AS392" s="216">
        <v>321.8</v>
      </c>
      <c r="AT392" s="191">
        <v>30930</v>
      </c>
      <c r="AU392" s="191">
        <v>21056</v>
      </c>
      <c r="AV392" s="191">
        <v>5.3</v>
      </c>
      <c r="AW392" s="191">
        <v>589.9</v>
      </c>
      <c r="AX392" s="191">
        <v>5.0999999999999996</v>
      </c>
      <c r="AY392" s="192">
        <v>16.100000000000001</v>
      </c>
      <c r="AZ392" s="114" t="s">
        <v>1891</v>
      </c>
      <c r="BA392" s="6"/>
      <c r="BB392" s="6"/>
      <c r="BC392" s="6"/>
      <c r="BD392" s="6"/>
      <c r="BE392" s="6"/>
      <c r="BF392" s="6"/>
      <c r="BG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</row>
    <row r="393" spans="1:84">
      <c r="A393" s="90">
        <f>SUBTOTAL(103,$B$2:$B393)</f>
        <v>392</v>
      </c>
      <c r="B393" s="47" t="s">
        <v>751</v>
      </c>
      <c r="C393" s="205" t="s">
        <v>819</v>
      </c>
      <c r="D393" s="199" t="s">
        <v>12</v>
      </c>
      <c r="E393" s="194" t="s">
        <v>381</v>
      </c>
      <c r="F393" s="198" t="s">
        <v>181</v>
      </c>
      <c r="G393" s="219" t="str">
        <f>""</f>
        <v/>
      </c>
      <c r="H393" s="8"/>
      <c r="I393" s="8"/>
      <c r="J393" s="8" t="s">
        <v>924</v>
      </c>
      <c r="K393" s="8"/>
      <c r="L393" s="8" t="s">
        <v>921</v>
      </c>
      <c r="M393" s="53"/>
      <c r="N393" s="53"/>
      <c r="O393" s="9"/>
      <c r="P393" s="54"/>
      <c r="Q393" s="121" t="str">
        <f>""</f>
        <v/>
      </c>
      <c r="R393" s="55"/>
      <c r="S393" s="57"/>
      <c r="T393" s="147" t="str">
        <f>IF(MAX((AA393,AD393,AG393,AJ393,AM393,AP393))=AA393,"CDU",IF(MAX(AA393,AD393,AG393,AJ393,AM393,AP393)=AD393,"SPD",IF(MAX(AA393,AD393,AG393,AJ393,AM393,AP393)=AG393,"AfD",IF(MAX(AA393,AD393,AG393,AJ393,AM393,AP393)=AJ393,"Linke",IF(MAX(AA393,AD393,AG393,AJ393,AM393,AP393)=AM393,"Grüne","FDP")))))</f>
        <v>AfD</v>
      </c>
      <c r="U393" s="148" t="str">
        <f>IF(LARGE((AA393,AD393,AG393,AJ393,AM393,AP393),2)=AA393,"CDU",IF(LARGE((AA393,AD393,AG393,AJ393,AM393,AP393),2)=AD393,"SPD",IF(LARGE((AA393,AD393,AG393,AJ393,AM393,AP393),2)=AG393,"AfD",IF(LARGE((AA393,AD393,AG393,AJ393,AM393,AP393),2)=AJ393,"Linke",IF(LARGE((AA393,AD393,AG393,AJ393,AM393,AP393),2)=AM393,"Grüne","FDP")))))</f>
        <v>CDU</v>
      </c>
      <c r="V393" s="148" t="str">
        <f>IF(LARGE((AA393,AD393,AG393,AJ393,AM393,AP393),3)=AA393,"CDU",IF(LARGE((AA393,AD393,AG393,AJ393,AM393,AP393),3)=AD393,"SPD",IF(LARGE((AA393,AD393,AG393,AJ393,AM393,AP393),3)=AG393,"AfD",IF(LARGE((AA393,AD393,AG393,AJ393,AM393,AP393),3)=AJ393,"Linke",IF(LARGE((AA393,AD393,AG393,AJ393,AM393,AP393),3)=AM393,"Grüne","FDP")))))</f>
        <v>SPD</v>
      </c>
      <c r="W393" s="148" t="str">
        <f>IF(LARGE((AA393,AD393,AG393,AJ393,AM393,AP393),4)=AA393,"CDU",IF(LARGE((AA393,AD393,AG393,AJ393,AM393,AP393),4)=AD393,"SPD",IF(LARGE((AA393,AD393,AG393,AJ393,AM393,AP393),4)=AG393,"AfD",IF(LARGE((AA393,AD393,AG393,AJ393,AM393,AP393),4)=AJ393,"Linke",IF(LARGE((AA393,AD393,AG393,AJ393,AM393,AP393),4)=AM393,"Grüne","FDP")))))</f>
        <v>Linke</v>
      </c>
      <c r="X393" s="148">
        <f>(LARGE((AA393,AD393,AG393,AJ393,AM393,AP393),1))-(LARGE((AA393,AD393,AG393,AJ393,AM393,AP393),2))</f>
        <v>4.3616816254611529E-2</v>
      </c>
      <c r="Y393" s="148">
        <f>(LARGE((AA393,AD393,AG393,AJ393,AM393,AP393),1))-(LARGE((AA393,AD393,AG393,AJ393,AM393,AP393),3))</f>
        <v>8.9759649799019875E-2</v>
      </c>
      <c r="Z393" s="234">
        <f>(LARGE((AA393,AD393,AG393,AJ393,AM393,AP393),1))-(LARGE((AA393,AD393,AG393,AJ393,AM393,AP393),4))</f>
        <v>0.1001596828368482</v>
      </c>
      <c r="AA393" s="236">
        <v>0.21197896591597379</v>
      </c>
      <c r="AB393" s="93">
        <v>0.1856732579390708</v>
      </c>
      <c r="AC393" s="95">
        <f>IF(Tabelle1[[#This Row],[CDU ES 2021]]="","",Tabelle1[[#This Row],[CDU ES 2021]]/Tabelle1[[#This Row],[CDU ZS 2021]])</f>
        <v>1.1416774190795709</v>
      </c>
      <c r="AD393" s="97">
        <v>0.16583613237156544</v>
      </c>
      <c r="AE393" s="106">
        <v>0.21105355008038695</v>
      </c>
      <c r="AF393" s="96">
        <f>IF(Tabelle1[[#This Row],[SPD ES 2021]]="","",Tabelle1[[#This Row],[SPD ES 2021]]/Tabelle1[[#This Row],[SPD ZS 2021]])</f>
        <v>0.78575381607369832</v>
      </c>
      <c r="AG393" s="99">
        <v>0.25559578217058532</v>
      </c>
      <c r="AH393" s="107">
        <v>0.25147376087285117</v>
      </c>
      <c r="AI393" s="98">
        <f>IF(Tabelle1[[#This Row],[AfD ES 2021]]="","",Tabelle1[[#This Row],[AfD ES 2021]]/Tabelle1[[#This Row],[AfD ZS 2021]])</f>
        <v>1.0163914568399774</v>
      </c>
      <c r="AJ393" s="100">
        <v>0.15543609933373712</v>
      </c>
      <c r="AK393" s="108">
        <v>9.3640498536545144E-2</v>
      </c>
      <c r="AL393" s="101">
        <f>IF(Tabelle1[[#This Row],[Linke ES 2021]]="","",Tabelle1[[#This Row],[Linke ES 2021]]/Tabelle1[[#This Row],[Linke ZS 2021]])</f>
        <v>1.6599238765594029</v>
      </c>
      <c r="AM393" s="103">
        <v>4.1214690820990031E-2</v>
      </c>
      <c r="AN393" s="109">
        <v>4.9015431547414563E-2</v>
      </c>
      <c r="AO393" s="102">
        <f>IF(Tabelle1[[#This Row],[Grüne ES 2021]]="","",Tabelle1[[#This Row],[Grüne ES 2021]]/Tabelle1[[#This Row],[Grüne ZS 2021]])</f>
        <v>0.84085133028200376</v>
      </c>
      <c r="AP393" s="104">
        <v>9.6298386652717366E-2</v>
      </c>
      <c r="AQ393" s="105">
        <v>0.10602146400450717</v>
      </c>
      <c r="AR393" s="215">
        <f>IF(Tabelle1[[#This Row],[FDP ES 2021]]="","",Tabelle1[[#This Row],[FDP ES 2021]]/Tabelle1[[#This Row],[FDP ZS 2021]])</f>
        <v>0.90829142529689599</v>
      </c>
      <c r="AS393" s="216">
        <v>321.8</v>
      </c>
      <c r="AT393" s="191">
        <v>30930</v>
      </c>
      <c r="AU393" s="191">
        <v>21056</v>
      </c>
      <c r="AV393" s="191">
        <v>5.3</v>
      </c>
      <c r="AW393" s="191">
        <v>589.9</v>
      </c>
      <c r="AX393" s="191">
        <v>5.0999999999999996</v>
      </c>
      <c r="AY393" s="192">
        <v>16.100000000000001</v>
      </c>
      <c r="AZ393" s="114" t="s">
        <v>1954</v>
      </c>
      <c r="BA393" s="6"/>
      <c r="BB393" s="6"/>
      <c r="BC393" s="6"/>
      <c r="BD393" s="6"/>
      <c r="BE393" s="6"/>
      <c r="BF393" s="6"/>
      <c r="BG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</row>
    <row r="394" spans="1:84">
      <c r="A394" s="90">
        <f>SUBTOTAL(103,$B$2:$B394)</f>
        <v>393</v>
      </c>
      <c r="B394" s="46" t="s">
        <v>930</v>
      </c>
      <c r="C394" s="204" t="s">
        <v>1149</v>
      </c>
      <c r="D394" s="199" t="s">
        <v>12</v>
      </c>
      <c r="E394" s="195" t="s">
        <v>381</v>
      </c>
      <c r="F394" s="198" t="s">
        <v>181</v>
      </c>
      <c r="G394" s="219" t="str">
        <f>""</f>
        <v/>
      </c>
      <c r="H394" s="8"/>
      <c r="I394" s="8"/>
      <c r="J394" s="8" t="s">
        <v>927</v>
      </c>
      <c r="K394" s="11"/>
      <c r="L394" s="11" t="s">
        <v>921</v>
      </c>
      <c r="M394" s="53"/>
      <c r="N394" s="53"/>
      <c r="O394" s="9"/>
      <c r="P394" s="54"/>
      <c r="Q394" s="121" t="str">
        <f>""</f>
        <v/>
      </c>
      <c r="R394" s="55"/>
      <c r="S394" s="57"/>
      <c r="T394" s="147" t="str">
        <f>IF(MAX((AA394,AD394,AG394,AJ394,AM394,AP394))=AA394,"CDU",IF(MAX(AA394,AD394,AG394,AJ394,AM394,AP394)=AD394,"SPD",IF(MAX(AA394,AD394,AG394,AJ394,AM394,AP394)=AG394,"AfD",IF(MAX(AA394,AD394,AG394,AJ394,AM394,AP394)=AJ394,"Linke",IF(MAX(AA394,AD394,AG394,AJ394,AM394,AP394)=AM394,"Grüne","FDP")))))</f>
        <v>AfD</v>
      </c>
      <c r="U394" s="148" t="str">
        <f>IF(LARGE((AA394,AD394,AG394,AJ394,AM394,AP394),2)=AA394,"CDU",IF(LARGE((AA394,AD394,AG394,AJ394,AM394,AP394),2)=AD394,"SPD",IF(LARGE((AA394,AD394,AG394,AJ394,AM394,AP394),2)=AG394,"AfD",IF(LARGE((AA394,AD394,AG394,AJ394,AM394,AP394),2)=AJ394,"Linke",IF(LARGE((AA394,AD394,AG394,AJ394,AM394,AP394),2)=AM394,"Grüne","FDP")))))</f>
        <v>CDU</v>
      </c>
      <c r="V394" s="148" t="str">
        <f>IF(LARGE((AA394,AD394,AG394,AJ394,AM394,AP394),3)=AA394,"CDU",IF(LARGE((AA394,AD394,AG394,AJ394,AM394,AP394),3)=AD394,"SPD",IF(LARGE((AA394,AD394,AG394,AJ394,AM394,AP394),3)=AG394,"AfD",IF(LARGE((AA394,AD394,AG394,AJ394,AM394,AP394),3)=AJ394,"Linke",IF(LARGE((AA394,AD394,AG394,AJ394,AM394,AP394),3)=AM394,"Grüne","FDP")))))</f>
        <v>SPD</v>
      </c>
      <c r="W394" s="148" t="str">
        <f>IF(LARGE((AA394,AD394,AG394,AJ394,AM394,AP394),4)=AA394,"CDU",IF(LARGE((AA394,AD394,AG394,AJ394,AM394,AP394),4)=AD394,"SPD",IF(LARGE((AA394,AD394,AG394,AJ394,AM394,AP394),4)=AG394,"AfD",IF(LARGE((AA394,AD394,AG394,AJ394,AM394,AP394),4)=AJ394,"Linke",IF(LARGE((AA394,AD394,AG394,AJ394,AM394,AP394),4)=AM394,"Grüne","FDP")))))</f>
        <v>Linke</v>
      </c>
      <c r="X394" s="148">
        <f>(LARGE((AA394,AD394,AG394,AJ394,AM394,AP394),1))-(LARGE((AA394,AD394,AG394,AJ394,AM394,AP394),2))</f>
        <v>4.3616816254610974E-2</v>
      </c>
      <c r="Y394" s="148">
        <f>(LARGE((AA394,AD394,AG394,AJ394,AM394,AP394),1))-(LARGE((AA394,AD394,AG394,AJ394,AM394,AP394),3))</f>
        <v>8.9759649799019986E-2</v>
      </c>
      <c r="Z394" s="234">
        <f>(LARGE((AA394,AD394,AG394,AJ394,AM394,AP394),1))-(LARGE((AA394,AD394,AG394,AJ394,AM394,AP394),4))</f>
        <v>0.10015968283684798</v>
      </c>
      <c r="AA394" s="236">
        <v>0.21197896591597401</v>
      </c>
      <c r="AB394" s="93">
        <v>0.185673257939071</v>
      </c>
      <c r="AC394" s="95">
        <f>IF(Tabelle1[[#This Row],[CDU ES 2021]]="","",Tabelle1[[#This Row],[CDU ES 2021]]/Tabelle1[[#This Row],[CDU ZS 2021]])</f>
        <v>1.1416774190795709</v>
      </c>
      <c r="AD394" s="97">
        <v>0.165836132371565</v>
      </c>
      <c r="AE394" s="106">
        <v>0.21105355008038701</v>
      </c>
      <c r="AF394" s="96">
        <f>IF(Tabelle1[[#This Row],[SPD ES 2021]]="","",Tabelle1[[#This Row],[SPD ES 2021]]/Tabelle1[[#This Row],[SPD ZS 2021]])</f>
        <v>0.78575381607369599</v>
      </c>
      <c r="AG394" s="99">
        <v>0.25559578217058498</v>
      </c>
      <c r="AH394" s="107">
        <v>0.251473760872851</v>
      </c>
      <c r="AI394" s="98">
        <f>IF(Tabelle1[[#This Row],[AfD ES 2021]]="","",Tabelle1[[#This Row],[AfD ES 2021]]/Tabelle1[[#This Row],[AfD ZS 2021]])</f>
        <v>1.0163914568399768</v>
      </c>
      <c r="AJ394" s="100">
        <v>0.155436099333737</v>
      </c>
      <c r="AK394" s="108">
        <v>9.3640498536545103E-2</v>
      </c>
      <c r="AL394" s="101">
        <f>IF(Tabelle1[[#This Row],[Linke ES 2021]]="","",Tabelle1[[#This Row],[Linke ES 2021]]/Tabelle1[[#This Row],[Linke ZS 2021]])</f>
        <v>1.6599238765594024</v>
      </c>
      <c r="AM394" s="103">
        <v>4.1214690820990003E-2</v>
      </c>
      <c r="AN394" s="109">
        <v>4.9015431547414598E-2</v>
      </c>
      <c r="AO394" s="102">
        <f>IF(Tabelle1[[#This Row],[Grüne ES 2021]]="","",Tabelle1[[#This Row],[Grüne ES 2021]]/Tabelle1[[#This Row],[Grüne ZS 2021]])</f>
        <v>0.84085133028200265</v>
      </c>
      <c r="AP394" s="104">
        <v>9.6298386652717394E-2</v>
      </c>
      <c r="AQ394" s="105">
        <v>0.106021464004507</v>
      </c>
      <c r="AR394" s="215">
        <f>IF(Tabelle1[[#This Row],[FDP ES 2021]]="","",Tabelle1[[#This Row],[FDP ES 2021]]/Tabelle1[[#This Row],[FDP ZS 2021]])</f>
        <v>0.90829142529689766</v>
      </c>
      <c r="AS394" s="216">
        <v>321.8</v>
      </c>
      <c r="AT394" s="191">
        <v>30930</v>
      </c>
      <c r="AU394" s="191">
        <v>21056</v>
      </c>
      <c r="AV394" s="191">
        <v>5.3</v>
      </c>
      <c r="AW394" s="191">
        <v>589.9</v>
      </c>
      <c r="AX394" s="191">
        <v>5.0999999999999996</v>
      </c>
      <c r="AY394" s="192">
        <v>16.100000000000001</v>
      </c>
      <c r="AZ394" s="114" t="s">
        <v>1628</v>
      </c>
      <c r="BA394" s="6"/>
      <c r="BB394" s="6"/>
      <c r="BC394" s="6"/>
      <c r="BD394" s="6"/>
      <c r="BE394" s="6"/>
      <c r="BF394" s="6"/>
      <c r="BG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</row>
    <row r="395" spans="1:84">
      <c r="A395" s="90">
        <f>SUBTOTAL(103,$B$2:$B395)</f>
        <v>394</v>
      </c>
      <c r="B395" s="44" t="s">
        <v>697</v>
      </c>
      <c r="C395" s="201" t="s">
        <v>820</v>
      </c>
      <c r="D395" s="200" t="s">
        <v>12</v>
      </c>
      <c r="E395" s="193" t="s">
        <v>382</v>
      </c>
      <c r="F395" s="222" t="s">
        <v>182</v>
      </c>
      <c r="G395" s="219" t="str">
        <f>""</f>
        <v/>
      </c>
      <c r="H395" s="10"/>
      <c r="I395" s="10"/>
      <c r="J395" s="8" t="s">
        <v>924</v>
      </c>
      <c r="K395" s="10"/>
      <c r="L395" s="10" t="s">
        <v>922</v>
      </c>
      <c r="M395" s="67"/>
      <c r="N395" s="67"/>
      <c r="O395" s="59"/>
      <c r="P395" s="83"/>
      <c r="Q395" s="121" t="str">
        <f>""</f>
        <v/>
      </c>
      <c r="R395" s="60"/>
      <c r="S395" s="61"/>
      <c r="T395" s="147" t="str">
        <f>IF(MAX((AA395,AD395,AG395,AJ395,AM395,AP395))=AA395,"CDU",IF(MAX(AA395,AD395,AG395,AJ395,AM395,AP395)=AD395,"SPD",IF(MAX(AA395,AD395,AG395,AJ395,AM395,AP395)=AG395,"AfD",IF(MAX(AA395,AD395,AG395,AJ395,AM395,AP395)=AJ395,"Linke",IF(MAX(AA395,AD395,AG395,AJ395,AM395,AP395)=AM395,"Grüne","FDP")))))</f>
        <v>CDU</v>
      </c>
      <c r="U395" s="148" t="str">
        <f>IF(LARGE((AA395,AD395,AG395,AJ395,AM395,AP395),2)=AA395,"CDU",IF(LARGE((AA395,AD395,AG395,AJ395,AM395,AP395),2)=AD395,"SPD",IF(LARGE((AA395,AD395,AG395,AJ395,AM395,AP395),2)=AG395,"AfD",IF(LARGE((AA395,AD395,AG395,AJ395,AM395,AP395),2)=AJ395,"Linke",IF(LARGE((AA395,AD395,AG395,AJ395,AM395,AP395),2)=AM395,"Grüne","FDP")))))</f>
        <v>AfD</v>
      </c>
      <c r="V395" s="148" t="str">
        <f>IF(LARGE((AA395,AD395,AG395,AJ395,AM395,AP395),3)=AA395,"CDU",IF(LARGE((AA395,AD395,AG395,AJ395,AM395,AP395),3)=AD395,"SPD",IF(LARGE((AA395,AD395,AG395,AJ395,AM395,AP395),3)=AG395,"AfD",IF(LARGE((AA395,AD395,AG395,AJ395,AM395,AP395),3)=AJ395,"Linke",IF(LARGE((AA395,AD395,AG395,AJ395,AM395,AP395),3)=AM395,"Grüne","FDP")))))</f>
        <v>SPD</v>
      </c>
      <c r="W395" s="148" t="str">
        <f>IF(LARGE((AA395,AD395,AG395,AJ395,AM395,AP395),4)=AA395,"CDU",IF(LARGE((AA395,AD395,AG395,AJ395,AM395,AP395),4)=AD395,"SPD",IF(LARGE((AA395,AD395,AG395,AJ395,AM395,AP395),4)=AG395,"AfD",IF(LARGE((AA395,AD395,AG395,AJ395,AM395,AP395),4)=AJ395,"Linke",IF(LARGE((AA395,AD395,AG395,AJ395,AM395,AP395),4)=AM395,"Grüne","FDP")))))</f>
        <v>Linke</v>
      </c>
      <c r="X395" s="149">
        <f>(LARGE((AA395,AD395,AG395,AJ395,AM395,AP395),1))-(LARGE((AA395,AD395,AG395,AJ395,AM395,AP395),2))</f>
        <v>9.2006688716841922E-3</v>
      </c>
      <c r="Y395" s="148">
        <f>(LARGE((AA395,AD395,AG395,AJ395,AM395,AP395),1))-(LARGE((AA395,AD395,AG395,AJ395,AM395,AP395),3))</f>
        <v>8.268079056507871E-2</v>
      </c>
      <c r="Z395" s="234">
        <f>(LARGE((AA395,AD395,AG395,AJ395,AM395,AP395),1))-(LARGE((AA395,AD395,AG395,AJ395,AM395,AP395),4))</f>
        <v>0.18402811029016358</v>
      </c>
      <c r="AA395" s="236">
        <v>0.27725025966659544</v>
      </c>
      <c r="AB395" s="93">
        <v>0.19671962568769602</v>
      </c>
      <c r="AC395" s="95">
        <f>IF(Tabelle1[[#This Row],[CDU ES 2021]]="","",Tabelle1[[#This Row],[CDU ES 2021]]/Tabelle1[[#This Row],[CDU ZS 2021]])</f>
        <v>1.4093675641023562</v>
      </c>
      <c r="AD395" s="97">
        <v>0.19456946910151673</v>
      </c>
      <c r="AE395" s="106">
        <v>0.223559051879274</v>
      </c>
      <c r="AF395" s="96">
        <f>IF(Tabelle1[[#This Row],[SPD ES 2021]]="","",Tabelle1[[#This Row],[SPD ES 2021]]/Tabelle1[[#This Row],[SPD ZS 2021]])</f>
        <v>0.87032695596950305</v>
      </c>
      <c r="AG395" s="99">
        <v>0.26804959079491125</v>
      </c>
      <c r="AH395" s="107">
        <v>0.2505600728645615</v>
      </c>
      <c r="AI395" s="98">
        <f>IF(Tabelle1[[#This Row],[AfD ES 2021]]="","",Tabelle1[[#This Row],[AfD ES 2021]]/Tabelle1[[#This Row],[AfD ZS 2021]])</f>
        <v>1.0698016955790222</v>
      </c>
      <c r="AJ395" s="100">
        <v>9.3222149376431848E-2</v>
      </c>
      <c r="AK395" s="108">
        <v>8.8568637388628135E-2</v>
      </c>
      <c r="AL395" s="101">
        <f>IF(Tabelle1[[#This Row],[Linke ES 2021]]="","",Tabelle1[[#This Row],[Linke ES 2021]]/Tabelle1[[#This Row],[Linke ZS 2021]])</f>
        <v>1.0525413072280279</v>
      </c>
      <c r="AM395" s="103">
        <v>4.6983079314332862E-2</v>
      </c>
      <c r="AN395" s="109">
        <v>4.6003099681952063E-2</v>
      </c>
      <c r="AO395" s="102">
        <f>IF(Tabelle1[[#This Row],[Grüne ES 2021]]="","",Tabelle1[[#This Row],[Grüne ES 2021]]/Tabelle1[[#This Row],[Grüne ZS 2021]])</f>
        <v>1.0213024695978317</v>
      </c>
      <c r="AP395" s="104">
        <v>8.4802321898181224E-2</v>
      </c>
      <c r="AQ395" s="105">
        <v>0.10068824691684479</v>
      </c>
      <c r="AR395" s="215">
        <f>IF(Tabelle1[[#This Row],[FDP ES 2021]]="","",Tabelle1[[#This Row],[FDP ES 2021]]/Tabelle1[[#This Row],[FDP ZS 2021]])</f>
        <v>0.84222662023519745</v>
      </c>
      <c r="AS395" s="216">
        <v>160</v>
      </c>
      <c r="AT395" s="191">
        <v>25660</v>
      </c>
      <c r="AU395" s="191">
        <v>20424</v>
      </c>
      <c r="AV395" s="191">
        <v>6.1</v>
      </c>
      <c r="AW395" s="191">
        <v>607.4</v>
      </c>
      <c r="AX395" s="191">
        <v>4.7</v>
      </c>
      <c r="AY395" s="192">
        <v>16.5</v>
      </c>
      <c r="AZ395" s="114" t="s">
        <v>1932</v>
      </c>
      <c r="BA395" s="6"/>
      <c r="BB395" s="6"/>
      <c r="BC395" s="6"/>
      <c r="BD395" s="6"/>
      <c r="BE395" s="6"/>
      <c r="BF395" s="6"/>
      <c r="BG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</row>
    <row r="396" spans="1:84">
      <c r="A396" s="90">
        <f>SUBTOTAL(103,$B$2:$B396)</f>
        <v>395</v>
      </c>
      <c r="B396" s="48" t="s">
        <v>669</v>
      </c>
      <c r="C396" s="206" t="s">
        <v>821</v>
      </c>
      <c r="D396" s="199" t="s">
        <v>6</v>
      </c>
      <c r="E396" s="194" t="s">
        <v>383</v>
      </c>
      <c r="F396" s="198" t="s">
        <v>183</v>
      </c>
      <c r="G396" s="219" t="str">
        <f>""</f>
        <v/>
      </c>
      <c r="H396" s="8"/>
      <c r="I396" s="8"/>
      <c r="J396" s="8" t="s">
        <v>924</v>
      </c>
      <c r="K396" s="8"/>
      <c r="L396" s="8" t="s">
        <v>922</v>
      </c>
      <c r="M396" s="53"/>
      <c r="N396" s="53"/>
      <c r="O396" s="9"/>
      <c r="P396" s="54"/>
      <c r="Q396" s="121" t="str">
        <f>""</f>
        <v/>
      </c>
      <c r="R396" s="55"/>
      <c r="S396" s="57"/>
      <c r="T396" s="147" t="str">
        <f>IF(MAX((AA396,AD396,AG396,AJ396,AM396,AP396))=AA396,"CDU",IF(MAX(AA396,AD396,AG396,AJ396,AM396,AP396)=AD396,"SPD",IF(MAX(AA396,AD396,AG396,AJ396,AM396,AP396)=AG396,"AfD",IF(MAX(AA396,AD396,AG396,AJ396,AM396,AP396)=AJ396,"Linke",IF(MAX(AA396,AD396,AG396,AJ396,AM396,AP396)=AM396,"Grüne","FDP")))))</f>
        <v>SPD</v>
      </c>
      <c r="U396" s="148" t="str">
        <f>IF(LARGE((AA396,AD396,AG396,AJ396,AM396,AP396),2)=AA396,"CDU",IF(LARGE((AA396,AD396,AG396,AJ396,AM396,AP396),2)=AD396,"SPD",IF(LARGE((AA396,AD396,AG396,AJ396,AM396,AP396),2)=AG396,"AfD",IF(LARGE((AA396,AD396,AG396,AJ396,AM396,AP396),2)=AJ396,"Linke",IF(LARGE((AA396,AD396,AG396,AJ396,AM396,AP396),2)=AM396,"Grüne","FDP")))))</f>
        <v>CDU</v>
      </c>
      <c r="V396" s="148" t="str">
        <f>IF(LARGE((AA396,AD396,AG396,AJ396,AM396,AP396),3)=AA396,"CDU",IF(LARGE((AA396,AD396,AG396,AJ396,AM396,AP396),3)=AD396,"SPD",IF(LARGE((AA396,AD396,AG396,AJ396,AM396,AP396),3)=AG396,"AfD",IF(LARGE((AA396,AD396,AG396,AJ396,AM396,AP396),3)=AJ396,"Linke",IF(LARGE((AA396,AD396,AG396,AJ396,AM396,AP396),3)=AM396,"Grüne","FDP")))))</f>
        <v>Grüne</v>
      </c>
      <c r="W396" s="148" t="str">
        <f>IF(LARGE((AA396,AD396,AG396,AJ396,AM396,AP396),4)=AA396,"CDU",IF(LARGE((AA396,AD396,AG396,AJ396,AM396,AP396),4)=AD396,"SPD",IF(LARGE((AA396,AD396,AG396,AJ396,AM396,AP396),4)=AG396,"AfD",IF(LARGE((AA396,AD396,AG396,AJ396,AM396,AP396),4)=AJ396,"Linke",IF(LARGE((AA396,AD396,AG396,AJ396,AM396,AP396),4)=AM396,"Grüne","FDP")))))</f>
        <v>AfD</v>
      </c>
      <c r="X396" s="148">
        <f>(LARGE((AA396,AD396,AG396,AJ396,AM396,AP396),1))-(LARGE((AA396,AD396,AG396,AJ396,AM396,AP396),2))</f>
        <v>0.11676593867196117</v>
      </c>
      <c r="Y396" s="148">
        <f>(LARGE((AA396,AD396,AG396,AJ396,AM396,AP396),1))-(LARGE((AA396,AD396,AG396,AJ396,AM396,AP396),3))</f>
        <v>0.27966762261931022</v>
      </c>
      <c r="Z396" s="234">
        <f>(LARGE((AA396,AD396,AG396,AJ396,AM396,AP396),1))-(LARGE((AA396,AD396,AG396,AJ396,AM396,AP396),4))</f>
        <v>0.28735201117729248</v>
      </c>
      <c r="AA396" s="236">
        <v>0.26276932127362307</v>
      </c>
      <c r="AB396" s="93">
        <v>0.22339995442617408</v>
      </c>
      <c r="AC396" s="95">
        <f>IF(Tabelle1[[#This Row],[CDU ES 2021]]="","",Tabelle1[[#This Row],[CDU ES 2021]]/Tabelle1[[#This Row],[CDU ZS 2021]])</f>
        <v>1.1762281776134345</v>
      </c>
      <c r="AD396" s="97">
        <v>0.37953525994558424</v>
      </c>
      <c r="AE396" s="106">
        <v>0.36065067662430261</v>
      </c>
      <c r="AF396" s="96">
        <f>IF(Tabelle1[[#This Row],[SPD ES 2021]]="","",Tabelle1[[#This Row],[SPD ES 2021]]/Tabelle1[[#This Row],[SPD ZS 2021]])</f>
        <v>1.0523625340122518</v>
      </c>
      <c r="AG396" s="99">
        <v>9.2183248768291787E-2</v>
      </c>
      <c r="AH396" s="107">
        <v>9.4815609770440235E-2</v>
      </c>
      <c r="AI396" s="98">
        <f>IF(Tabelle1[[#This Row],[AfD ES 2021]]="","",Tabelle1[[#This Row],[AfD ES 2021]]/Tabelle1[[#This Row],[AfD ZS 2021]])</f>
        <v>0.97223705032829821</v>
      </c>
      <c r="AJ396" s="100">
        <v>3.0943451724391498E-2</v>
      </c>
      <c r="AK396" s="108">
        <v>3.2644090471395076E-2</v>
      </c>
      <c r="AL396" s="101">
        <f>IF(Tabelle1[[#This Row],[Linke ES 2021]]="","",Tabelle1[[#This Row],[Linke ES 2021]]/Tabelle1[[#This Row],[Linke ZS 2021]])</f>
        <v>0.94790362597194155</v>
      </c>
      <c r="AM396" s="103">
        <v>9.9867637326273989E-2</v>
      </c>
      <c r="AN396" s="109">
        <v>0.10860536742059496</v>
      </c>
      <c r="AO396" s="102">
        <f>IF(Tabelle1[[#This Row],[Grüne ES 2021]]="","",Tabelle1[[#This Row],[Grüne ES 2021]]/Tabelle1[[#This Row],[Grüne ZS 2021]])</f>
        <v>0.91954605649937682</v>
      </c>
      <c r="AP396" s="104">
        <v>8.8697698360173535E-2</v>
      </c>
      <c r="AQ396" s="105">
        <v>0.11237623398484303</v>
      </c>
      <c r="AR396" s="215">
        <f>IF(Tabelle1[[#This Row],[FDP ES 2021]]="","",Tabelle1[[#This Row],[FDP ES 2021]]/Tabelle1[[#This Row],[FDP ZS 2021]])</f>
        <v>0.78929231933628252</v>
      </c>
      <c r="AS396" s="216">
        <v>108.1</v>
      </c>
      <c r="AT396" s="191">
        <v>33576</v>
      </c>
      <c r="AU396" s="191">
        <v>22818</v>
      </c>
      <c r="AV396" s="191">
        <v>4.4000000000000004</v>
      </c>
      <c r="AW396" s="191">
        <v>646.5</v>
      </c>
      <c r="AX396" s="191">
        <v>7</v>
      </c>
      <c r="AY396" s="192">
        <v>12.8</v>
      </c>
      <c r="AZ396" s="114" t="s">
        <v>1747</v>
      </c>
      <c r="BA396" s="6"/>
      <c r="BB396" s="6"/>
      <c r="BC396" s="6"/>
      <c r="BD396" s="6"/>
      <c r="BE396" s="6"/>
      <c r="BF396" s="6"/>
      <c r="BG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</row>
    <row r="397" spans="1:84">
      <c r="A397" s="90">
        <f>SUBTOTAL(103,$B$2:$B397)</f>
        <v>396</v>
      </c>
      <c r="B397" s="47" t="s">
        <v>751</v>
      </c>
      <c r="C397" s="205" t="s">
        <v>1150</v>
      </c>
      <c r="D397" s="199" t="s">
        <v>6</v>
      </c>
      <c r="E397" s="189" t="s">
        <v>383</v>
      </c>
      <c r="F397" s="218" t="s">
        <v>183</v>
      </c>
      <c r="G397" s="219" t="str">
        <f>""</f>
        <v/>
      </c>
      <c r="H397" s="8"/>
      <c r="I397" s="8"/>
      <c r="J397" s="8" t="s">
        <v>927</v>
      </c>
      <c r="K397" s="11"/>
      <c r="L397" s="11" t="s">
        <v>922</v>
      </c>
      <c r="M397" s="53"/>
      <c r="N397" s="53"/>
      <c r="O397" s="9"/>
      <c r="P397" s="54"/>
      <c r="Q397" s="121" t="str">
        <f>""</f>
        <v/>
      </c>
      <c r="R397" s="55"/>
      <c r="S397" s="57"/>
      <c r="T397" s="147" t="str">
        <f>IF(MAX((AA397,AD397,AG397,AJ397,AM397,AP397))=AA397,"CDU",IF(MAX(AA397,AD397,AG397,AJ397,AM397,AP397)=AD397,"SPD",IF(MAX(AA397,AD397,AG397,AJ397,AM397,AP397)=AG397,"AfD",IF(MAX(AA397,AD397,AG397,AJ397,AM397,AP397)=AJ397,"Linke",IF(MAX(AA397,AD397,AG397,AJ397,AM397,AP397)=AM397,"Grüne","FDP")))))</f>
        <v>SPD</v>
      </c>
      <c r="U397" s="148" t="str">
        <f>IF(LARGE((AA397,AD397,AG397,AJ397,AM397,AP397),2)=AA397,"CDU",IF(LARGE((AA397,AD397,AG397,AJ397,AM397,AP397),2)=AD397,"SPD",IF(LARGE((AA397,AD397,AG397,AJ397,AM397,AP397),2)=AG397,"AfD",IF(LARGE((AA397,AD397,AG397,AJ397,AM397,AP397),2)=AJ397,"Linke",IF(LARGE((AA397,AD397,AG397,AJ397,AM397,AP397),2)=AM397,"Grüne","FDP")))))</f>
        <v>CDU</v>
      </c>
      <c r="V397" s="148" t="str">
        <f>IF(LARGE((AA397,AD397,AG397,AJ397,AM397,AP397),3)=AA397,"CDU",IF(LARGE((AA397,AD397,AG397,AJ397,AM397,AP397),3)=AD397,"SPD",IF(LARGE((AA397,AD397,AG397,AJ397,AM397,AP397),3)=AG397,"AfD",IF(LARGE((AA397,AD397,AG397,AJ397,AM397,AP397),3)=AJ397,"Linke",IF(LARGE((AA397,AD397,AG397,AJ397,AM397,AP397),3)=AM397,"Grüne","FDP")))))</f>
        <v>Grüne</v>
      </c>
      <c r="W397" s="148" t="str">
        <f>IF(LARGE((AA397,AD397,AG397,AJ397,AM397,AP397),4)=AA397,"CDU",IF(LARGE((AA397,AD397,AG397,AJ397,AM397,AP397),4)=AD397,"SPD",IF(LARGE((AA397,AD397,AG397,AJ397,AM397,AP397),4)=AG397,"AfD",IF(LARGE((AA397,AD397,AG397,AJ397,AM397,AP397),4)=AJ397,"Linke",IF(LARGE((AA397,AD397,AG397,AJ397,AM397,AP397),4)=AM397,"Grüne","FDP")))))</f>
        <v>AfD</v>
      </c>
      <c r="X397" s="148">
        <f>(LARGE((AA397,AD397,AG397,AJ397,AM397,AP397),1))-(LARGE((AA397,AD397,AG397,AJ397,AM397,AP397),2))</f>
        <v>0.11676593867196117</v>
      </c>
      <c r="Y397" s="148">
        <f>(LARGE((AA397,AD397,AG397,AJ397,AM397,AP397),1))-(LARGE((AA397,AD397,AG397,AJ397,AM397,AP397),3))</f>
        <v>0.27966762261931022</v>
      </c>
      <c r="Z397" s="234">
        <f>(LARGE((AA397,AD397,AG397,AJ397,AM397,AP397),1))-(LARGE((AA397,AD397,AG397,AJ397,AM397,AP397),4))</f>
        <v>0.28735201117729248</v>
      </c>
      <c r="AA397" s="236">
        <v>0.26276932127362307</v>
      </c>
      <c r="AB397" s="93">
        <v>0.22339995442617408</v>
      </c>
      <c r="AC397" s="95">
        <f>IF(Tabelle1[[#This Row],[CDU ES 2021]]="","",Tabelle1[[#This Row],[CDU ES 2021]]/Tabelle1[[#This Row],[CDU ZS 2021]])</f>
        <v>1.1762281776134345</v>
      </c>
      <c r="AD397" s="97">
        <v>0.37953525994558424</v>
      </c>
      <c r="AE397" s="106">
        <v>0.36065067662430261</v>
      </c>
      <c r="AF397" s="96">
        <f>IF(Tabelle1[[#This Row],[SPD ES 2021]]="","",Tabelle1[[#This Row],[SPD ES 2021]]/Tabelle1[[#This Row],[SPD ZS 2021]])</f>
        <v>1.0523625340122518</v>
      </c>
      <c r="AG397" s="99">
        <v>9.2183248768291787E-2</v>
      </c>
      <c r="AH397" s="107">
        <v>9.4815609770440235E-2</v>
      </c>
      <c r="AI397" s="98">
        <f>IF(Tabelle1[[#This Row],[AfD ES 2021]]="","",Tabelle1[[#This Row],[AfD ES 2021]]/Tabelle1[[#This Row],[AfD ZS 2021]])</f>
        <v>0.97223705032829821</v>
      </c>
      <c r="AJ397" s="100">
        <v>3.0943451724391498E-2</v>
      </c>
      <c r="AK397" s="108">
        <v>3.2644090471395076E-2</v>
      </c>
      <c r="AL397" s="101">
        <f>IF(Tabelle1[[#This Row],[Linke ES 2021]]="","",Tabelle1[[#This Row],[Linke ES 2021]]/Tabelle1[[#This Row],[Linke ZS 2021]])</f>
        <v>0.94790362597194155</v>
      </c>
      <c r="AM397" s="103">
        <v>9.9867637326273989E-2</v>
      </c>
      <c r="AN397" s="109">
        <v>0.10860536742059496</v>
      </c>
      <c r="AO397" s="102">
        <f>IF(Tabelle1[[#This Row],[Grüne ES 2021]]="","",Tabelle1[[#This Row],[Grüne ES 2021]]/Tabelle1[[#This Row],[Grüne ZS 2021]])</f>
        <v>0.91954605649937682</v>
      </c>
      <c r="AP397" s="104">
        <v>8.8697698360173535E-2</v>
      </c>
      <c r="AQ397" s="105">
        <v>0.11237623398484303</v>
      </c>
      <c r="AR397" s="215">
        <f>IF(Tabelle1[[#This Row],[FDP ES 2021]]="","",Tabelle1[[#This Row],[FDP ES 2021]]/Tabelle1[[#This Row],[FDP ZS 2021]])</f>
        <v>0.78929231933628252</v>
      </c>
      <c r="AS397" s="216">
        <v>108.1</v>
      </c>
      <c r="AT397" s="191">
        <v>33576</v>
      </c>
      <c r="AU397" s="191">
        <v>22818</v>
      </c>
      <c r="AV397" s="191">
        <v>4.4000000000000004</v>
      </c>
      <c r="AW397" s="191">
        <v>646.5</v>
      </c>
      <c r="AX397" s="191">
        <v>7</v>
      </c>
      <c r="AY397" s="192">
        <v>12.8</v>
      </c>
      <c r="AZ397" s="183" t="s">
        <v>2145</v>
      </c>
      <c r="BA397" s="6"/>
      <c r="BB397" s="6"/>
      <c r="BC397" s="6"/>
      <c r="BD397" s="6"/>
      <c r="BE397" s="6"/>
      <c r="BF397" s="6"/>
      <c r="BG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</row>
    <row r="398" spans="1:84">
      <c r="A398" s="90">
        <f>SUBTOTAL(103,$B$2:$B398)</f>
        <v>397</v>
      </c>
      <c r="B398" s="44" t="s">
        <v>697</v>
      </c>
      <c r="C398" s="201" t="s">
        <v>1151</v>
      </c>
      <c r="D398" s="199" t="s">
        <v>6</v>
      </c>
      <c r="E398" s="189" t="s">
        <v>383</v>
      </c>
      <c r="F398" s="218" t="s">
        <v>183</v>
      </c>
      <c r="G398" s="219" t="str">
        <f>""</f>
        <v/>
      </c>
      <c r="H398" s="8"/>
      <c r="I398" s="8"/>
      <c r="J398" s="8" t="s">
        <v>927</v>
      </c>
      <c r="K398" s="11"/>
      <c r="L398" s="11" t="s">
        <v>921</v>
      </c>
      <c r="M398" s="53"/>
      <c r="N398" s="53"/>
      <c r="O398" s="9"/>
      <c r="P398" s="54"/>
      <c r="Q398" s="121" t="str">
        <f>""</f>
        <v/>
      </c>
      <c r="R398" s="55"/>
      <c r="S398" s="57"/>
      <c r="T398" s="147" t="str">
        <f>IF(MAX((AA398,AD398,AG398,AJ398,AM398,AP398))=AA398,"CDU",IF(MAX(AA398,AD398,AG398,AJ398,AM398,AP398)=AD398,"SPD",IF(MAX(AA398,AD398,AG398,AJ398,AM398,AP398)=AG398,"AfD",IF(MAX(AA398,AD398,AG398,AJ398,AM398,AP398)=AJ398,"Linke",IF(MAX(AA398,AD398,AG398,AJ398,AM398,AP398)=AM398,"Grüne","FDP")))))</f>
        <v>SPD</v>
      </c>
      <c r="U398" s="148" t="str">
        <f>IF(LARGE((AA398,AD398,AG398,AJ398,AM398,AP398),2)=AA398,"CDU",IF(LARGE((AA398,AD398,AG398,AJ398,AM398,AP398),2)=AD398,"SPD",IF(LARGE((AA398,AD398,AG398,AJ398,AM398,AP398),2)=AG398,"AfD",IF(LARGE((AA398,AD398,AG398,AJ398,AM398,AP398),2)=AJ398,"Linke",IF(LARGE((AA398,AD398,AG398,AJ398,AM398,AP398),2)=AM398,"Grüne","FDP")))))</f>
        <v>CDU</v>
      </c>
      <c r="V398" s="148" t="str">
        <f>IF(LARGE((AA398,AD398,AG398,AJ398,AM398,AP398),3)=AA398,"CDU",IF(LARGE((AA398,AD398,AG398,AJ398,AM398,AP398),3)=AD398,"SPD",IF(LARGE((AA398,AD398,AG398,AJ398,AM398,AP398),3)=AG398,"AfD",IF(LARGE((AA398,AD398,AG398,AJ398,AM398,AP398),3)=AJ398,"Linke",IF(LARGE((AA398,AD398,AG398,AJ398,AM398,AP398),3)=AM398,"Grüne","FDP")))))</f>
        <v>Grüne</v>
      </c>
      <c r="W398" s="148" t="str">
        <f>IF(LARGE((AA398,AD398,AG398,AJ398,AM398,AP398),4)=AA398,"CDU",IF(LARGE((AA398,AD398,AG398,AJ398,AM398,AP398),4)=AD398,"SPD",IF(LARGE((AA398,AD398,AG398,AJ398,AM398,AP398),4)=AG398,"AfD",IF(LARGE((AA398,AD398,AG398,AJ398,AM398,AP398),4)=AJ398,"Linke",IF(LARGE((AA398,AD398,AG398,AJ398,AM398,AP398),4)=AM398,"Grüne","FDP")))))</f>
        <v>AfD</v>
      </c>
      <c r="X398" s="148">
        <f>(LARGE((AA398,AD398,AG398,AJ398,AM398,AP398),1))-(LARGE((AA398,AD398,AG398,AJ398,AM398,AP398),2))</f>
        <v>0.11676593867196117</v>
      </c>
      <c r="Y398" s="148">
        <f>(LARGE((AA398,AD398,AG398,AJ398,AM398,AP398),1))-(LARGE((AA398,AD398,AG398,AJ398,AM398,AP398),3))</f>
        <v>0.27966762261931022</v>
      </c>
      <c r="Z398" s="234">
        <f>(LARGE((AA398,AD398,AG398,AJ398,AM398,AP398),1))-(LARGE((AA398,AD398,AG398,AJ398,AM398,AP398),4))</f>
        <v>0.28735201117729248</v>
      </c>
      <c r="AA398" s="236">
        <v>0.26276932127362307</v>
      </c>
      <c r="AB398" s="93">
        <v>0.22339995442617408</v>
      </c>
      <c r="AC398" s="95">
        <f>IF(Tabelle1[[#This Row],[CDU ES 2021]]="","",Tabelle1[[#This Row],[CDU ES 2021]]/Tabelle1[[#This Row],[CDU ZS 2021]])</f>
        <v>1.1762281776134345</v>
      </c>
      <c r="AD398" s="97">
        <v>0.37953525994558424</v>
      </c>
      <c r="AE398" s="106">
        <v>0.36065067662430261</v>
      </c>
      <c r="AF398" s="96">
        <f>IF(Tabelle1[[#This Row],[SPD ES 2021]]="","",Tabelle1[[#This Row],[SPD ES 2021]]/Tabelle1[[#This Row],[SPD ZS 2021]])</f>
        <v>1.0523625340122518</v>
      </c>
      <c r="AG398" s="99">
        <v>9.2183248768291787E-2</v>
      </c>
      <c r="AH398" s="107">
        <v>9.4815609770440235E-2</v>
      </c>
      <c r="AI398" s="98">
        <f>IF(Tabelle1[[#This Row],[AfD ES 2021]]="","",Tabelle1[[#This Row],[AfD ES 2021]]/Tabelle1[[#This Row],[AfD ZS 2021]])</f>
        <v>0.97223705032829821</v>
      </c>
      <c r="AJ398" s="100">
        <v>3.0943451724391498E-2</v>
      </c>
      <c r="AK398" s="108">
        <v>3.2644090471395076E-2</v>
      </c>
      <c r="AL398" s="101">
        <f>IF(Tabelle1[[#This Row],[Linke ES 2021]]="","",Tabelle1[[#This Row],[Linke ES 2021]]/Tabelle1[[#This Row],[Linke ZS 2021]])</f>
        <v>0.94790362597194155</v>
      </c>
      <c r="AM398" s="103">
        <v>9.9867637326273989E-2</v>
      </c>
      <c r="AN398" s="109">
        <v>0.10860536742059496</v>
      </c>
      <c r="AO398" s="102">
        <f>IF(Tabelle1[[#This Row],[Grüne ES 2021]]="","",Tabelle1[[#This Row],[Grüne ES 2021]]/Tabelle1[[#This Row],[Grüne ZS 2021]])</f>
        <v>0.91954605649937682</v>
      </c>
      <c r="AP398" s="104">
        <v>8.8697698360173535E-2</v>
      </c>
      <c r="AQ398" s="105">
        <v>0.11237623398484303</v>
      </c>
      <c r="AR398" s="215">
        <f>IF(Tabelle1[[#This Row],[FDP ES 2021]]="","",Tabelle1[[#This Row],[FDP ES 2021]]/Tabelle1[[#This Row],[FDP ZS 2021]])</f>
        <v>0.78929231933628252</v>
      </c>
      <c r="AS398" s="216">
        <v>108.1</v>
      </c>
      <c r="AT398" s="191">
        <v>33576</v>
      </c>
      <c r="AU398" s="191">
        <v>22818</v>
      </c>
      <c r="AV398" s="191">
        <v>4.4000000000000004</v>
      </c>
      <c r="AW398" s="191">
        <v>646.5</v>
      </c>
      <c r="AX398" s="191">
        <v>7</v>
      </c>
      <c r="AY398" s="192">
        <v>12.8</v>
      </c>
      <c r="AZ398" s="114" t="s">
        <v>1659</v>
      </c>
      <c r="BA398" s="6"/>
      <c r="BB398" s="6"/>
      <c r="BC398" s="6"/>
      <c r="BD398" s="6"/>
      <c r="BE398" s="6"/>
      <c r="BF398" s="6"/>
      <c r="BG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</row>
    <row r="399" spans="1:84">
      <c r="A399" s="90">
        <f>SUBTOTAL(103,$B$2:$B399)</f>
        <v>398</v>
      </c>
      <c r="B399" s="48" t="s">
        <v>669</v>
      </c>
      <c r="C399" s="206" t="s">
        <v>630</v>
      </c>
      <c r="D399" s="200" t="s">
        <v>6</v>
      </c>
      <c r="E399" s="193" t="s">
        <v>384</v>
      </c>
      <c r="F399" s="222" t="s">
        <v>184</v>
      </c>
      <c r="G399" s="219" t="str">
        <f>""</f>
        <v/>
      </c>
      <c r="H399" s="42" t="s">
        <v>2171</v>
      </c>
      <c r="I399" s="10"/>
      <c r="J399" s="8" t="s">
        <v>924</v>
      </c>
      <c r="K399" s="10"/>
      <c r="L399" s="10" t="s">
        <v>922</v>
      </c>
      <c r="M399" s="67"/>
      <c r="N399" s="67"/>
      <c r="O399" s="59"/>
      <c r="P399" s="60"/>
      <c r="Q399" s="121" t="str">
        <f>""</f>
        <v/>
      </c>
      <c r="R399" s="60"/>
      <c r="S399" s="78" t="s">
        <v>615</v>
      </c>
      <c r="T399" s="147" t="str">
        <f>IF(MAX((AA399,AD399,AG399,AJ399,AM399,AP399))=AA399,"CDU",IF(MAX(AA399,AD399,AG399,AJ399,AM399,AP399)=AD399,"SPD",IF(MAX(AA399,AD399,AG399,AJ399,AM399,AP399)=AG399,"AfD",IF(MAX(AA399,AD399,AG399,AJ399,AM399,AP399)=AJ399,"Linke",IF(MAX(AA399,AD399,AG399,AJ399,AM399,AP399)=AM399,"Grüne","FDP")))))</f>
        <v>SPD</v>
      </c>
      <c r="U399" s="148" t="str">
        <f>IF(LARGE((AA399,AD399,AG399,AJ399,AM399,AP399),2)=AA399,"CDU",IF(LARGE((AA399,AD399,AG399,AJ399,AM399,AP399),2)=AD399,"SPD",IF(LARGE((AA399,AD399,AG399,AJ399,AM399,AP399),2)=AG399,"AfD",IF(LARGE((AA399,AD399,AG399,AJ399,AM399,AP399),2)=AJ399,"Linke",IF(LARGE((AA399,AD399,AG399,AJ399,AM399,AP399),2)=AM399,"Grüne","FDP")))))</f>
        <v>CDU</v>
      </c>
      <c r="V399" s="148" t="str">
        <f>IF(LARGE((AA399,AD399,AG399,AJ399,AM399,AP399),3)=AA399,"CDU",IF(LARGE((AA399,AD399,AG399,AJ399,AM399,AP399),3)=AD399,"SPD",IF(LARGE((AA399,AD399,AG399,AJ399,AM399,AP399),3)=AG399,"AfD",IF(LARGE((AA399,AD399,AG399,AJ399,AM399,AP399),3)=AJ399,"Linke",IF(LARGE((AA399,AD399,AG399,AJ399,AM399,AP399),3)=AM399,"Grüne","FDP")))))</f>
        <v>Grüne</v>
      </c>
      <c r="W399" s="148" t="str">
        <f>IF(LARGE((AA399,AD399,AG399,AJ399,AM399,AP399),4)=AA399,"CDU",IF(LARGE((AA399,AD399,AG399,AJ399,AM399,AP399),4)=AD399,"SPD",IF(LARGE((AA399,AD399,AG399,AJ399,AM399,AP399),4)=AG399,"AfD",IF(LARGE((AA399,AD399,AG399,AJ399,AM399,AP399),4)=AJ399,"Linke",IF(LARGE((AA399,AD399,AG399,AJ399,AM399,AP399),4)=AM399,"Grüne","FDP")))))</f>
        <v>FDP</v>
      </c>
      <c r="X399" s="148">
        <f>(LARGE((AA399,AD399,AG399,AJ399,AM399,AP399),1))-(LARGE((AA399,AD399,AG399,AJ399,AM399,AP399),2))</f>
        <v>0.15662905676355574</v>
      </c>
      <c r="Y399" s="148">
        <f>(LARGE((AA399,AD399,AG399,AJ399,AM399,AP399),1))-(LARGE((AA399,AD399,AG399,AJ399,AM399,AP399),3))</f>
        <v>0.18789384542578891</v>
      </c>
      <c r="Z399" s="234">
        <f>(LARGE((AA399,AD399,AG399,AJ399,AM399,AP399),1))-(LARGE((AA399,AD399,AG399,AJ399,AM399,AP399),4))</f>
        <v>0.27991357194450672</v>
      </c>
      <c r="AA399" s="236">
        <v>0.20402127076639517</v>
      </c>
      <c r="AB399" s="93">
        <v>0.17523580946222386</v>
      </c>
      <c r="AC399" s="95">
        <f>IF(Tabelle1[[#This Row],[CDU ES 2021]]="","",Tabelle1[[#This Row],[CDU ES 2021]]/Tabelle1[[#This Row],[CDU ZS 2021]])</f>
        <v>1.164267003373969</v>
      </c>
      <c r="AD399" s="97">
        <v>0.36065032752995091</v>
      </c>
      <c r="AE399" s="106">
        <v>0.3221558301052671</v>
      </c>
      <c r="AF399" s="96">
        <f>IF(Tabelle1[[#This Row],[SPD ES 2021]]="","",Tabelle1[[#This Row],[SPD ES 2021]]/Tabelle1[[#This Row],[SPD ZS 2021]])</f>
        <v>1.1194903019824456</v>
      </c>
      <c r="AG399" s="99">
        <v>7.0661784851428433E-2</v>
      </c>
      <c r="AH399" s="107">
        <v>7.5490116832163348E-2</v>
      </c>
      <c r="AI399" s="98">
        <f>IF(Tabelle1[[#This Row],[AfD ES 2021]]="","",Tabelle1[[#This Row],[AfD ES 2021]]/Tabelle1[[#This Row],[AfD ZS 2021]])</f>
        <v>0.9360402105156399</v>
      </c>
      <c r="AJ399" s="100">
        <v>5.8264215796159306E-2</v>
      </c>
      <c r="AK399" s="108">
        <v>6.5398653227962622E-2</v>
      </c>
      <c r="AL399" s="101">
        <f>IF(Tabelle1[[#This Row],[Linke ES 2021]]="","",Tabelle1[[#This Row],[Linke ES 2021]]/Tabelle1[[#This Row],[Linke ZS 2021]])</f>
        <v>0.89090849612858947</v>
      </c>
      <c r="AM399" s="103">
        <v>0.172756482104162</v>
      </c>
      <c r="AN399" s="109">
        <v>0.18869731205193094</v>
      </c>
      <c r="AO399" s="102">
        <f>IF(Tabelle1[[#This Row],[Grüne ES 2021]]="","",Tabelle1[[#This Row],[Grüne ES 2021]]/Tabelle1[[#This Row],[Grüne ZS 2021]])</f>
        <v>0.91552169040234188</v>
      </c>
      <c r="AP399" s="104">
        <v>8.0736755585444214E-2</v>
      </c>
      <c r="AQ399" s="105">
        <v>0.10227011297713721</v>
      </c>
      <c r="AR399" s="215">
        <f>IF(Tabelle1[[#This Row],[FDP ES 2021]]="","",Tabelle1[[#This Row],[FDP ES 2021]]/Tabelle1[[#This Row],[FDP ZS 2021]])</f>
        <v>0.78944623443892303</v>
      </c>
      <c r="AS399" s="216">
        <v>852.4</v>
      </c>
      <c r="AT399" s="191">
        <v>44710</v>
      </c>
      <c r="AU399" s="191">
        <v>20899</v>
      </c>
      <c r="AV399" s="191">
        <v>7.3</v>
      </c>
      <c r="AW399" s="191">
        <v>508.7</v>
      </c>
      <c r="AX399" s="191">
        <v>8.9</v>
      </c>
      <c r="AY399" s="192">
        <v>11.4</v>
      </c>
      <c r="AZ399" s="114" t="s">
        <v>1795</v>
      </c>
      <c r="BA399" s="6"/>
      <c r="BB399" s="6"/>
      <c r="BC399" s="6"/>
      <c r="BD399" s="6"/>
      <c r="BE399" s="6"/>
      <c r="BF399" s="6"/>
      <c r="BG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</row>
    <row r="400" spans="1:84">
      <c r="A400" s="90">
        <f>SUBTOTAL(103,$B$2:$B400)</f>
        <v>399</v>
      </c>
      <c r="B400" s="45" t="s">
        <v>932</v>
      </c>
      <c r="C400" s="203" t="s">
        <v>1152</v>
      </c>
      <c r="D400" s="199" t="s">
        <v>6</v>
      </c>
      <c r="E400" s="189" t="s">
        <v>384</v>
      </c>
      <c r="F400" s="220" t="s">
        <v>184</v>
      </c>
      <c r="G400" s="219" t="str">
        <f>""</f>
        <v/>
      </c>
      <c r="H400" s="8"/>
      <c r="I400" s="8"/>
      <c r="J400" s="8" t="s">
        <v>927</v>
      </c>
      <c r="K400" s="11"/>
      <c r="L400" s="11" t="s">
        <v>921</v>
      </c>
      <c r="M400" s="53"/>
      <c r="N400" s="53"/>
      <c r="O400" s="9"/>
      <c r="P400" s="54"/>
      <c r="Q400" s="121" t="str">
        <f>""</f>
        <v/>
      </c>
      <c r="R400" s="58" t="s">
        <v>631</v>
      </c>
      <c r="S400" s="57"/>
      <c r="T400" s="147" t="str">
        <f>IF(MAX((AA400,AD400,AG400,AJ400,AM400,AP400))=AA400,"CDU",IF(MAX(AA400,AD400,AG400,AJ400,AM400,AP400)=AD400,"SPD",IF(MAX(AA400,AD400,AG400,AJ400,AM400,AP400)=AG400,"AfD",IF(MAX(AA400,AD400,AG400,AJ400,AM400,AP400)=AJ400,"Linke",IF(MAX(AA400,AD400,AG400,AJ400,AM400,AP400)=AM400,"Grüne","FDP")))))</f>
        <v>SPD</v>
      </c>
      <c r="U400" s="148" t="str">
        <f>IF(LARGE((AA400,AD400,AG400,AJ400,AM400,AP400),2)=AA400,"CDU",IF(LARGE((AA400,AD400,AG400,AJ400,AM400,AP400),2)=AD400,"SPD",IF(LARGE((AA400,AD400,AG400,AJ400,AM400,AP400),2)=AG400,"AfD",IF(LARGE((AA400,AD400,AG400,AJ400,AM400,AP400),2)=AJ400,"Linke",IF(LARGE((AA400,AD400,AG400,AJ400,AM400,AP400),2)=AM400,"Grüne","FDP")))))</f>
        <v>CDU</v>
      </c>
      <c r="V400" s="148" t="str">
        <f>IF(LARGE((AA400,AD400,AG400,AJ400,AM400,AP400),3)=AA400,"CDU",IF(LARGE((AA400,AD400,AG400,AJ400,AM400,AP400),3)=AD400,"SPD",IF(LARGE((AA400,AD400,AG400,AJ400,AM400,AP400),3)=AG400,"AfD",IF(LARGE((AA400,AD400,AG400,AJ400,AM400,AP400),3)=AJ400,"Linke",IF(LARGE((AA400,AD400,AG400,AJ400,AM400,AP400),3)=AM400,"Grüne","FDP")))))</f>
        <v>Grüne</v>
      </c>
      <c r="W400" s="148" t="str">
        <f>IF(LARGE((AA400,AD400,AG400,AJ400,AM400,AP400),4)=AA400,"CDU",IF(LARGE((AA400,AD400,AG400,AJ400,AM400,AP400),4)=AD400,"SPD",IF(LARGE((AA400,AD400,AG400,AJ400,AM400,AP400),4)=AG400,"AfD",IF(LARGE((AA400,AD400,AG400,AJ400,AM400,AP400),4)=AJ400,"Linke",IF(LARGE((AA400,AD400,AG400,AJ400,AM400,AP400),4)=AM400,"Grüne","FDP")))))</f>
        <v>FDP</v>
      </c>
      <c r="X400" s="148">
        <f>(LARGE((AA400,AD400,AG400,AJ400,AM400,AP400),1))-(LARGE((AA400,AD400,AG400,AJ400,AM400,AP400),2))</f>
        <v>0.15662905676355574</v>
      </c>
      <c r="Y400" s="148">
        <f>(LARGE((AA400,AD400,AG400,AJ400,AM400,AP400),1))-(LARGE((AA400,AD400,AG400,AJ400,AM400,AP400),3))</f>
        <v>0.18789384542578891</v>
      </c>
      <c r="Z400" s="234">
        <f>(LARGE((AA400,AD400,AG400,AJ400,AM400,AP400),1))-(LARGE((AA400,AD400,AG400,AJ400,AM400,AP400),4))</f>
        <v>0.27991357194450672</v>
      </c>
      <c r="AA400" s="236">
        <v>0.20402127076639517</v>
      </c>
      <c r="AB400" s="93">
        <v>0.17523580946222386</v>
      </c>
      <c r="AC400" s="95">
        <f>IF(Tabelle1[[#This Row],[CDU ES 2021]]="","",Tabelle1[[#This Row],[CDU ES 2021]]/Tabelle1[[#This Row],[CDU ZS 2021]])</f>
        <v>1.164267003373969</v>
      </c>
      <c r="AD400" s="97">
        <v>0.36065032752995091</v>
      </c>
      <c r="AE400" s="106">
        <v>0.3221558301052671</v>
      </c>
      <c r="AF400" s="96">
        <f>IF(Tabelle1[[#This Row],[SPD ES 2021]]="","",Tabelle1[[#This Row],[SPD ES 2021]]/Tabelle1[[#This Row],[SPD ZS 2021]])</f>
        <v>1.1194903019824456</v>
      </c>
      <c r="AG400" s="99">
        <v>7.0661784851428433E-2</v>
      </c>
      <c r="AH400" s="107">
        <v>7.5490116832163348E-2</v>
      </c>
      <c r="AI400" s="98">
        <f>IF(Tabelle1[[#This Row],[AfD ES 2021]]="","",Tabelle1[[#This Row],[AfD ES 2021]]/Tabelle1[[#This Row],[AfD ZS 2021]])</f>
        <v>0.9360402105156399</v>
      </c>
      <c r="AJ400" s="100">
        <v>5.8264215796159306E-2</v>
      </c>
      <c r="AK400" s="108">
        <v>6.5398653227962622E-2</v>
      </c>
      <c r="AL400" s="101">
        <f>IF(Tabelle1[[#This Row],[Linke ES 2021]]="","",Tabelle1[[#This Row],[Linke ES 2021]]/Tabelle1[[#This Row],[Linke ZS 2021]])</f>
        <v>0.89090849612858947</v>
      </c>
      <c r="AM400" s="103">
        <v>0.172756482104162</v>
      </c>
      <c r="AN400" s="109">
        <v>0.18869731205193094</v>
      </c>
      <c r="AO400" s="102">
        <f>IF(Tabelle1[[#This Row],[Grüne ES 2021]]="","",Tabelle1[[#This Row],[Grüne ES 2021]]/Tabelle1[[#This Row],[Grüne ZS 2021]])</f>
        <v>0.91552169040234188</v>
      </c>
      <c r="AP400" s="104">
        <v>8.0736755585444214E-2</v>
      </c>
      <c r="AQ400" s="105">
        <v>0.10227011297713721</v>
      </c>
      <c r="AR400" s="215">
        <f>IF(Tabelle1[[#This Row],[FDP ES 2021]]="","",Tabelle1[[#This Row],[FDP ES 2021]]/Tabelle1[[#This Row],[FDP ZS 2021]])</f>
        <v>0.78944623443892303</v>
      </c>
      <c r="AS400" s="216">
        <v>852.4</v>
      </c>
      <c r="AT400" s="191">
        <v>44710</v>
      </c>
      <c r="AU400" s="191">
        <v>20899</v>
      </c>
      <c r="AV400" s="191">
        <v>7.3</v>
      </c>
      <c r="AW400" s="191">
        <v>508.7</v>
      </c>
      <c r="AX400" s="191">
        <v>8.9</v>
      </c>
      <c r="AY400" s="192">
        <v>11.4</v>
      </c>
      <c r="AZ400" s="115" t="s">
        <v>1582</v>
      </c>
      <c r="BA400" s="6"/>
      <c r="BB400" s="6"/>
      <c r="BC400" s="6"/>
      <c r="BD400" s="6"/>
      <c r="BE400" s="6"/>
      <c r="BF400" s="6"/>
      <c r="BG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</row>
    <row r="401" spans="1:84">
      <c r="A401" s="90">
        <f>SUBTOTAL(103,$B$2:$B401)</f>
        <v>400</v>
      </c>
      <c r="B401" s="48" t="s">
        <v>669</v>
      </c>
      <c r="C401" s="206" t="s">
        <v>822</v>
      </c>
      <c r="D401" s="199" t="s">
        <v>6</v>
      </c>
      <c r="E401" s="194" t="s">
        <v>385</v>
      </c>
      <c r="F401" s="198" t="s">
        <v>185</v>
      </c>
      <c r="G401" s="219" t="str">
        <f>""</f>
        <v/>
      </c>
      <c r="H401" s="8"/>
      <c r="I401" s="8"/>
      <c r="J401" s="8" t="s">
        <v>924</v>
      </c>
      <c r="K401" s="8"/>
      <c r="L401" s="8" t="s">
        <v>922</v>
      </c>
      <c r="M401" s="53"/>
      <c r="N401" s="53"/>
      <c r="O401" s="9"/>
      <c r="P401" s="54"/>
      <c r="Q401" s="121" t="str">
        <f>""</f>
        <v/>
      </c>
      <c r="R401" s="55"/>
      <c r="S401" s="57"/>
      <c r="T401" s="147" t="str">
        <f>IF(MAX((AA401,AD401,AG401,AJ401,AM401,AP401))=AA401,"CDU",IF(MAX(AA401,AD401,AG401,AJ401,AM401,AP401)=AD401,"SPD",IF(MAX(AA401,AD401,AG401,AJ401,AM401,AP401)=AG401,"AfD",IF(MAX(AA401,AD401,AG401,AJ401,AM401,AP401)=AJ401,"Linke",IF(MAX(AA401,AD401,AG401,AJ401,AM401,AP401)=AM401,"Grüne","FDP")))))</f>
        <v>SPD</v>
      </c>
      <c r="U401" s="148" t="str">
        <f>IF(LARGE((AA401,AD401,AG401,AJ401,AM401,AP401),2)=AA401,"CDU",IF(LARGE((AA401,AD401,AG401,AJ401,AM401,AP401),2)=AD401,"SPD",IF(LARGE((AA401,AD401,AG401,AJ401,AM401,AP401),2)=AG401,"AfD",IF(LARGE((AA401,AD401,AG401,AJ401,AM401,AP401),2)=AJ401,"Linke",IF(LARGE((AA401,AD401,AG401,AJ401,AM401,AP401),2)=AM401,"Grüne","FDP")))))</f>
        <v>CDU</v>
      </c>
      <c r="V401" s="148" t="str">
        <f>IF(LARGE((AA401,AD401,AG401,AJ401,AM401,AP401),3)=AA401,"CDU",IF(LARGE((AA401,AD401,AG401,AJ401,AM401,AP401),3)=AD401,"SPD",IF(LARGE((AA401,AD401,AG401,AJ401,AM401,AP401),3)=AG401,"AfD",IF(LARGE((AA401,AD401,AG401,AJ401,AM401,AP401),3)=AJ401,"Linke",IF(LARGE((AA401,AD401,AG401,AJ401,AM401,AP401),3)=AM401,"Grüne","FDP")))))</f>
        <v>AfD</v>
      </c>
      <c r="W401" s="148" t="str">
        <f>IF(LARGE((AA401,AD401,AG401,AJ401,AM401,AP401),4)=AA401,"CDU",IF(LARGE((AA401,AD401,AG401,AJ401,AM401,AP401),4)=AD401,"SPD",IF(LARGE((AA401,AD401,AG401,AJ401,AM401,AP401),4)=AG401,"AfD",IF(LARGE((AA401,AD401,AG401,AJ401,AM401,AP401),4)=AJ401,"Linke",IF(LARGE((AA401,AD401,AG401,AJ401,AM401,AP401),4)=AM401,"Grüne","FDP")))))</f>
        <v>Grüne</v>
      </c>
      <c r="X401" s="148">
        <f>(LARGE((AA401,AD401,AG401,AJ401,AM401,AP401),1))-(LARGE((AA401,AD401,AG401,AJ401,AM401,AP401),2))</f>
        <v>0.16937383756974583</v>
      </c>
      <c r="Y401" s="148">
        <f>(LARGE((AA401,AD401,AG401,AJ401,AM401,AP401),1))-(LARGE((AA401,AD401,AG401,AJ401,AM401,AP401),3))</f>
        <v>0.32686763794172347</v>
      </c>
      <c r="Z401" s="234">
        <f>(LARGE((AA401,AD401,AG401,AJ401,AM401,AP401),1))-(LARGE((AA401,AD401,AG401,AJ401,AM401,AP401),4))</f>
        <v>0.37469776813391198</v>
      </c>
      <c r="AA401" s="236">
        <v>0.26756819590824549</v>
      </c>
      <c r="AB401" s="93">
        <v>0.21597972501666332</v>
      </c>
      <c r="AC401" s="95">
        <f>IF(Tabelle1[[#This Row],[CDU ES 2021]]="","",Tabelle1[[#This Row],[CDU ES 2021]]/Tabelle1[[#This Row],[CDU ZS 2021]])</f>
        <v>1.2388579339454293</v>
      </c>
      <c r="AD401" s="97">
        <v>0.43694203347799132</v>
      </c>
      <c r="AE401" s="106">
        <v>0.37650551051726011</v>
      </c>
      <c r="AF401" s="96">
        <f>IF(Tabelle1[[#This Row],[SPD ES 2021]]="","",Tabelle1[[#This Row],[SPD ES 2021]]/Tabelle1[[#This Row],[SPD ZS 2021]])</f>
        <v>1.1605196239430886</v>
      </c>
      <c r="AG401" s="99">
        <v>0.11007439553626783</v>
      </c>
      <c r="AH401" s="107">
        <v>0.11547285043324601</v>
      </c>
      <c r="AI401" s="98">
        <f>IF(Tabelle1[[#This Row],[AfD ES 2021]]="","",Tabelle1[[#This Row],[AfD ES 2021]]/Tabelle1[[#This Row],[AfD ZS 2021]])</f>
        <v>0.953249141449929</v>
      </c>
      <c r="AJ401" s="100">
        <v>3.0145691258524489E-2</v>
      </c>
      <c r="AK401" s="108">
        <v>3.5062700540976238E-2</v>
      </c>
      <c r="AL401" s="101">
        <f>IF(Tabelle1[[#This Row],[Linke ES 2021]]="","",Tabelle1[[#This Row],[Linke ES 2021]]/Tabelle1[[#This Row],[Linke ZS 2021]])</f>
        <v>0.85976524321891701</v>
      </c>
      <c r="AM401" s="103">
        <v>6.2244265344079355E-2</v>
      </c>
      <c r="AN401" s="109">
        <v>8.9865608482011375E-2</v>
      </c>
      <c r="AO401" s="102">
        <f>IF(Tabelle1[[#This Row],[Grüne ES 2021]]="","",Tabelle1[[#This Row],[Grüne ES 2021]]/Tabelle1[[#This Row],[Grüne ZS 2021]])</f>
        <v>0.69263722124063676</v>
      </c>
      <c r="AP401" s="104">
        <v>5.5292932424054558E-2</v>
      </c>
      <c r="AQ401" s="105">
        <v>9.9259064064607133E-2</v>
      </c>
      <c r="AR401" s="215">
        <f>IF(Tabelle1[[#This Row],[FDP ES 2021]]="","",Tabelle1[[#This Row],[FDP ES 2021]]/Tabelle1[[#This Row],[FDP ZS 2021]])</f>
        <v>0.55705675794066245</v>
      </c>
      <c r="AS401" s="216">
        <v>104.3</v>
      </c>
      <c r="AT401" s="191">
        <v>31395</v>
      </c>
      <c r="AU401" s="191">
        <v>21564</v>
      </c>
      <c r="AV401" s="191">
        <v>5</v>
      </c>
      <c r="AW401" s="191">
        <v>637.9</v>
      </c>
      <c r="AX401" s="191">
        <v>7.1</v>
      </c>
      <c r="AY401" s="192">
        <v>13.1</v>
      </c>
      <c r="AZ401" s="114" t="s">
        <v>2009</v>
      </c>
      <c r="BA401" s="6"/>
      <c r="BB401" s="6"/>
      <c r="BC401" s="6"/>
      <c r="BD401" s="6"/>
      <c r="BE401" s="6"/>
      <c r="BF401" s="6"/>
      <c r="BG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</row>
    <row r="402" spans="1:84">
      <c r="A402" s="90">
        <f>SUBTOTAL(103,$B$2:$B402)</f>
        <v>401</v>
      </c>
      <c r="B402" s="45" t="s">
        <v>932</v>
      </c>
      <c r="C402" s="203" t="s">
        <v>1153</v>
      </c>
      <c r="D402" s="199" t="s">
        <v>6</v>
      </c>
      <c r="E402" s="195" t="s">
        <v>385</v>
      </c>
      <c r="F402" s="198" t="s">
        <v>185</v>
      </c>
      <c r="G402" s="219" t="str">
        <f>""</f>
        <v/>
      </c>
      <c r="H402" s="8"/>
      <c r="I402" s="8"/>
      <c r="J402" s="8" t="s">
        <v>927</v>
      </c>
      <c r="K402" s="11"/>
      <c r="L402" s="11" t="s">
        <v>921</v>
      </c>
      <c r="M402" s="53"/>
      <c r="N402" s="53"/>
      <c r="O402" s="58" t="s">
        <v>631</v>
      </c>
      <c r="P402" s="54"/>
      <c r="Q402" s="121" t="str">
        <f>""</f>
        <v/>
      </c>
      <c r="R402" s="55"/>
      <c r="S402" s="57"/>
      <c r="T402" s="147" t="str">
        <f>IF(MAX((AA402,AD402,AG402,AJ402,AM402,AP402))=AA402,"CDU",IF(MAX(AA402,AD402,AG402,AJ402,AM402,AP402)=AD402,"SPD",IF(MAX(AA402,AD402,AG402,AJ402,AM402,AP402)=AG402,"AfD",IF(MAX(AA402,AD402,AG402,AJ402,AM402,AP402)=AJ402,"Linke",IF(MAX(AA402,AD402,AG402,AJ402,AM402,AP402)=AM402,"Grüne","FDP")))))</f>
        <v>SPD</v>
      </c>
      <c r="U402" s="148" t="str">
        <f>IF(LARGE((AA402,AD402,AG402,AJ402,AM402,AP402),2)=AA402,"CDU",IF(LARGE((AA402,AD402,AG402,AJ402,AM402,AP402),2)=AD402,"SPD",IF(LARGE((AA402,AD402,AG402,AJ402,AM402,AP402),2)=AG402,"AfD",IF(LARGE((AA402,AD402,AG402,AJ402,AM402,AP402),2)=AJ402,"Linke",IF(LARGE((AA402,AD402,AG402,AJ402,AM402,AP402),2)=AM402,"Grüne","FDP")))))</f>
        <v>CDU</v>
      </c>
      <c r="V402" s="148" t="str">
        <f>IF(LARGE((AA402,AD402,AG402,AJ402,AM402,AP402),3)=AA402,"CDU",IF(LARGE((AA402,AD402,AG402,AJ402,AM402,AP402),3)=AD402,"SPD",IF(LARGE((AA402,AD402,AG402,AJ402,AM402,AP402),3)=AG402,"AfD",IF(LARGE((AA402,AD402,AG402,AJ402,AM402,AP402),3)=AJ402,"Linke",IF(LARGE((AA402,AD402,AG402,AJ402,AM402,AP402),3)=AM402,"Grüne","FDP")))))</f>
        <v>AfD</v>
      </c>
      <c r="W402" s="148" t="str">
        <f>IF(LARGE((AA402,AD402,AG402,AJ402,AM402,AP402),4)=AA402,"CDU",IF(LARGE((AA402,AD402,AG402,AJ402,AM402,AP402),4)=AD402,"SPD",IF(LARGE((AA402,AD402,AG402,AJ402,AM402,AP402),4)=AG402,"AfD",IF(LARGE((AA402,AD402,AG402,AJ402,AM402,AP402),4)=AJ402,"Linke",IF(LARGE((AA402,AD402,AG402,AJ402,AM402,AP402),4)=AM402,"Grüne","FDP")))))</f>
        <v>Grüne</v>
      </c>
      <c r="X402" s="148">
        <f>(LARGE((AA402,AD402,AG402,AJ402,AM402,AP402),1))-(LARGE((AA402,AD402,AG402,AJ402,AM402,AP402),2))</f>
        <v>0.16937383756974583</v>
      </c>
      <c r="Y402" s="148">
        <f>(LARGE((AA402,AD402,AG402,AJ402,AM402,AP402),1))-(LARGE((AA402,AD402,AG402,AJ402,AM402,AP402),3))</f>
        <v>0.32686763794172347</v>
      </c>
      <c r="Z402" s="234">
        <f>(LARGE((AA402,AD402,AG402,AJ402,AM402,AP402),1))-(LARGE((AA402,AD402,AG402,AJ402,AM402,AP402),4))</f>
        <v>0.37469776813391198</v>
      </c>
      <c r="AA402" s="236">
        <v>0.26756819590824549</v>
      </c>
      <c r="AB402" s="93">
        <v>0.21597972501666332</v>
      </c>
      <c r="AC402" s="95">
        <f>IF(Tabelle1[[#This Row],[CDU ES 2021]]="","",Tabelle1[[#This Row],[CDU ES 2021]]/Tabelle1[[#This Row],[CDU ZS 2021]])</f>
        <v>1.2388579339454293</v>
      </c>
      <c r="AD402" s="97">
        <v>0.43694203347799132</v>
      </c>
      <c r="AE402" s="106">
        <v>0.37650551051726011</v>
      </c>
      <c r="AF402" s="96">
        <f>IF(Tabelle1[[#This Row],[SPD ES 2021]]="","",Tabelle1[[#This Row],[SPD ES 2021]]/Tabelle1[[#This Row],[SPD ZS 2021]])</f>
        <v>1.1605196239430886</v>
      </c>
      <c r="AG402" s="99">
        <v>0.11007439553626783</v>
      </c>
      <c r="AH402" s="107">
        <v>0.11547285043324601</v>
      </c>
      <c r="AI402" s="98">
        <f>IF(Tabelle1[[#This Row],[AfD ES 2021]]="","",Tabelle1[[#This Row],[AfD ES 2021]]/Tabelle1[[#This Row],[AfD ZS 2021]])</f>
        <v>0.953249141449929</v>
      </c>
      <c r="AJ402" s="100">
        <v>3.0145691258524489E-2</v>
      </c>
      <c r="AK402" s="108">
        <v>3.5062700540976238E-2</v>
      </c>
      <c r="AL402" s="101">
        <f>IF(Tabelle1[[#This Row],[Linke ES 2021]]="","",Tabelle1[[#This Row],[Linke ES 2021]]/Tabelle1[[#This Row],[Linke ZS 2021]])</f>
        <v>0.85976524321891701</v>
      </c>
      <c r="AM402" s="103">
        <v>6.2244265344079355E-2</v>
      </c>
      <c r="AN402" s="109">
        <v>8.9865608482011375E-2</v>
      </c>
      <c r="AO402" s="102">
        <f>IF(Tabelle1[[#This Row],[Grüne ES 2021]]="","",Tabelle1[[#This Row],[Grüne ES 2021]]/Tabelle1[[#This Row],[Grüne ZS 2021]])</f>
        <v>0.69263722124063676</v>
      </c>
      <c r="AP402" s="104">
        <v>5.5292932424054558E-2</v>
      </c>
      <c r="AQ402" s="105">
        <v>9.9259064064607133E-2</v>
      </c>
      <c r="AR402" s="215">
        <f>IF(Tabelle1[[#This Row],[FDP ES 2021]]="","",Tabelle1[[#This Row],[FDP ES 2021]]/Tabelle1[[#This Row],[FDP ZS 2021]])</f>
        <v>0.55705675794066245</v>
      </c>
      <c r="AS402" s="216">
        <v>104.3</v>
      </c>
      <c r="AT402" s="191">
        <v>31395</v>
      </c>
      <c r="AU402" s="191">
        <v>21564</v>
      </c>
      <c r="AV402" s="191">
        <v>5</v>
      </c>
      <c r="AW402" s="191">
        <v>637.9</v>
      </c>
      <c r="AX402" s="191">
        <v>7.1</v>
      </c>
      <c r="AY402" s="192">
        <v>13.1</v>
      </c>
      <c r="AZ402" s="114" t="s">
        <v>1600</v>
      </c>
      <c r="BA402" s="6"/>
      <c r="BB402" s="6"/>
      <c r="BC402" s="6"/>
      <c r="BD402" s="6"/>
      <c r="BE402" s="6"/>
      <c r="BF402" s="6"/>
      <c r="BG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</row>
    <row r="403" spans="1:84">
      <c r="A403" s="90">
        <f>SUBTOTAL(103,$B$2:$B403)</f>
        <v>402</v>
      </c>
      <c r="B403" s="48" t="s">
        <v>669</v>
      </c>
      <c r="C403" s="206" t="s">
        <v>1345</v>
      </c>
      <c r="D403" s="200" t="s">
        <v>6</v>
      </c>
      <c r="E403" s="193" t="s">
        <v>386</v>
      </c>
      <c r="F403" s="222" t="s">
        <v>186</v>
      </c>
      <c r="G403" s="223" t="s">
        <v>2167</v>
      </c>
      <c r="H403" s="10"/>
      <c r="I403" s="10"/>
      <c r="J403" s="8" t="s">
        <v>924</v>
      </c>
      <c r="K403" s="10"/>
      <c r="L403" s="11" t="s">
        <v>922</v>
      </c>
      <c r="M403" s="67"/>
      <c r="N403" s="67"/>
      <c r="O403" s="59"/>
      <c r="P403" s="83"/>
      <c r="Q403" s="121" t="str">
        <f>""</f>
        <v/>
      </c>
      <c r="R403" s="60"/>
      <c r="S403" s="61"/>
      <c r="T403" s="147" t="str">
        <f>IF(MAX((AA403,AD403,AG403,AJ403,AM403,AP403))=AA403,"CDU",IF(MAX(AA403,AD403,AG403,AJ403,AM403,AP403)=AD403,"SPD",IF(MAX(AA403,AD403,AG403,AJ403,AM403,AP403)=AG403,"AfD",IF(MAX(AA403,AD403,AG403,AJ403,AM403,AP403)=AJ403,"Linke",IF(MAX(AA403,AD403,AG403,AJ403,AM403,AP403)=AM403,"Grüne","FDP")))))</f>
        <v>SPD</v>
      </c>
      <c r="U403" s="148" t="str">
        <f>IF(LARGE((AA403,AD403,AG403,AJ403,AM403,AP403),2)=AA403,"CDU",IF(LARGE((AA403,AD403,AG403,AJ403,AM403,AP403),2)=AD403,"SPD",IF(LARGE((AA403,AD403,AG403,AJ403,AM403,AP403),2)=AG403,"AfD",IF(LARGE((AA403,AD403,AG403,AJ403,AM403,AP403),2)=AJ403,"Linke",IF(LARGE((AA403,AD403,AG403,AJ403,AM403,AP403),2)=AM403,"Grüne","FDP")))))</f>
        <v>CDU</v>
      </c>
      <c r="V403" s="148" t="str">
        <f>IF(LARGE((AA403,AD403,AG403,AJ403,AM403,AP403),3)=AA403,"CDU",IF(LARGE((AA403,AD403,AG403,AJ403,AM403,AP403),3)=AD403,"SPD",IF(LARGE((AA403,AD403,AG403,AJ403,AM403,AP403),3)=AG403,"AfD",IF(LARGE((AA403,AD403,AG403,AJ403,AM403,AP403),3)=AJ403,"Linke",IF(LARGE((AA403,AD403,AG403,AJ403,AM403,AP403),3)=AM403,"Grüne","FDP")))))</f>
        <v>AfD</v>
      </c>
      <c r="W403" s="148" t="str">
        <f>IF(LARGE((AA403,AD403,AG403,AJ403,AM403,AP403),4)=AA403,"CDU",IF(LARGE((AA403,AD403,AG403,AJ403,AM403,AP403),4)=AD403,"SPD",IF(LARGE((AA403,AD403,AG403,AJ403,AM403,AP403),4)=AG403,"AfD",IF(LARGE((AA403,AD403,AG403,AJ403,AM403,AP403),4)=AJ403,"Linke",IF(LARGE((AA403,AD403,AG403,AJ403,AM403,AP403),4)=AM403,"Grüne","FDP")))))</f>
        <v>Grüne</v>
      </c>
      <c r="X403" s="148">
        <f>(LARGE((AA403,AD403,AG403,AJ403,AM403,AP403),1))-(LARGE((AA403,AD403,AG403,AJ403,AM403,AP403),2))</f>
        <v>0.15330977925230158</v>
      </c>
      <c r="Y403" s="148">
        <f>(LARGE((AA403,AD403,AG403,AJ403,AM403,AP403),1))-(LARGE((AA403,AD403,AG403,AJ403,AM403,AP403),3))</f>
        <v>0.29020351300501246</v>
      </c>
      <c r="Z403" s="234">
        <f>(LARGE((AA403,AD403,AG403,AJ403,AM403,AP403),1))-(LARGE((AA403,AD403,AG403,AJ403,AM403,AP403),4))</f>
        <v>0.30470937998190362</v>
      </c>
      <c r="AA403" s="236">
        <v>0.24015827193473796</v>
      </c>
      <c r="AB403" s="93">
        <v>0.21493701992512809</v>
      </c>
      <c r="AC403" s="95">
        <f>IF(Tabelle1[[#This Row],[CDU ES 2021]]="","",Tabelle1[[#This Row],[CDU ES 2021]]/Tabelle1[[#This Row],[CDU ZS 2021]])</f>
        <v>1.1173425220950561</v>
      </c>
      <c r="AD403" s="97">
        <v>0.39346805118703954</v>
      </c>
      <c r="AE403" s="106">
        <v>0.35998879076819162</v>
      </c>
      <c r="AF403" s="96">
        <f>IF(Tabelle1[[#This Row],[SPD ES 2021]]="","",Tabelle1[[#This Row],[SPD ES 2021]]/Tabelle1[[#This Row],[SPD ZS 2021]])</f>
        <v>1.0930008413523251</v>
      </c>
      <c r="AG403" s="99">
        <v>0.10326453818202709</v>
      </c>
      <c r="AH403" s="107">
        <v>0.10811878911554849</v>
      </c>
      <c r="AI403" s="98">
        <f>IF(Tabelle1[[#This Row],[AfD ES 2021]]="","",Tabelle1[[#This Row],[AfD ES 2021]]/Tabelle1[[#This Row],[AfD ZS 2021]])</f>
        <v>0.95510261469601199</v>
      </c>
      <c r="AJ403" s="100">
        <v>2.7008200841627531E-2</v>
      </c>
      <c r="AK403" s="108">
        <v>3.1694821478612641E-2</v>
      </c>
      <c r="AL403" s="101">
        <f>IF(Tabelle1[[#This Row],[Linke ES 2021]]="","",Tabelle1[[#This Row],[Linke ES 2021]]/Tabelle1[[#This Row],[Linke ZS 2021]])</f>
        <v>0.85213292208799485</v>
      </c>
      <c r="AM403" s="103">
        <v>8.8758671205135933E-2</v>
      </c>
      <c r="AN403" s="109">
        <v>0.1012351711204202</v>
      </c>
      <c r="AO403" s="102">
        <f>IF(Tabelle1[[#This Row],[Grüne ES 2021]]="","",Tabelle1[[#This Row],[Grüne ES 2021]]/Tabelle1[[#This Row],[Grüne ZS 2021]])</f>
        <v>0.87675725958478057</v>
      </c>
      <c r="AP403" s="104">
        <v>8.7853849799646694E-2</v>
      </c>
      <c r="AQ403" s="105">
        <v>0.11081331599255592</v>
      </c>
      <c r="AR403" s="215">
        <f>IF(Tabelle1[[#This Row],[FDP ES 2021]]="","",Tabelle1[[#This Row],[FDP ES 2021]]/Tabelle1[[#This Row],[FDP ZS 2021]])</f>
        <v>0.7928095013919485</v>
      </c>
      <c r="AS403" s="216">
        <v>104.3</v>
      </c>
      <c r="AT403" s="191">
        <v>32592</v>
      </c>
      <c r="AU403" s="191">
        <v>22413</v>
      </c>
      <c r="AV403" s="191">
        <v>4.4000000000000004</v>
      </c>
      <c r="AW403" s="191">
        <v>660.6</v>
      </c>
      <c r="AX403" s="191">
        <v>7</v>
      </c>
      <c r="AY403" s="192">
        <v>12</v>
      </c>
      <c r="AZ403" s="114" t="s">
        <v>1773</v>
      </c>
      <c r="BA403" s="6"/>
      <c r="BB403" s="6"/>
      <c r="BC403" s="6"/>
      <c r="BD403" s="6"/>
      <c r="BE403" s="6"/>
      <c r="BF403" s="6"/>
      <c r="BG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</row>
    <row r="404" spans="1:84">
      <c r="A404" s="90">
        <f>SUBTOTAL(103,$B$2:$B404)</f>
        <v>403</v>
      </c>
      <c r="B404" s="47" t="s">
        <v>751</v>
      </c>
      <c r="C404" s="205" t="s">
        <v>1154</v>
      </c>
      <c r="D404" s="199" t="s">
        <v>6</v>
      </c>
      <c r="E404" s="195" t="s">
        <v>386</v>
      </c>
      <c r="F404" s="222" t="s">
        <v>186</v>
      </c>
      <c r="G404" s="219" t="str">
        <f>""</f>
        <v/>
      </c>
      <c r="H404" s="8"/>
      <c r="I404" s="8"/>
      <c r="J404" s="8" t="s">
        <v>927</v>
      </c>
      <c r="K404" s="11"/>
      <c r="L404" s="11" t="s">
        <v>922</v>
      </c>
      <c r="M404" s="53"/>
      <c r="N404" s="53"/>
      <c r="O404" s="9"/>
      <c r="P404" s="54"/>
      <c r="Q404" s="121" t="str">
        <f>""</f>
        <v/>
      </c>
      <c r="R404" s="55"/>
      <c r="S404" s="57"/>
      <c r="T404" s="147" t="str">
        <f>IF(MAX((AA404,AD404,AG404,AJ404,AM404,AP404))=AA404,"CDU",IF(MAX(AA404,AD404,AG404,AJ404,AM404,AP404)=AD404,"SPD",IF(MAX(AA404,AD404,AG404,AJ404,AM404,AP404)=AG404,"AfD",IF(MAX(AA404,AD404,AG404,AJ404,AM404,AP404)=AJ404,"Linke",IF(MAX(AA404,AD404,AG404,AJ404,AM404,AP404)=AM404,"Grüne","FDP")))))</f>
        <v>SPD</v>
      </c>
      <c r="U404" s="148" t="str">
        <f>IF(LARGE((AA404,AD404,AG404,AJ404,AM404,AP404),2)=AA404,"CDU",IF(LARGE((AA404,AD404,AG404,AJ404,AM404,AP404),2)=AD404,"SPD",IF(LARGE((AA404,AD404,AG404,AJ404,AM404,AP404),2)=AG404,"AfD",IF(LARGE((AA404,AD404,AG404,AJ404,AM404,AP404),2)=AJ404,"Linke",IF(LARGE((AA404,AD404,AG404,AJ404,AM404,AP404),2)=AM404,"Grüne","FDP")))))</f>
        <v>CDU</v>
      </c>
      <c r="V404" s="148" t="str">
        <f>IF(LARGE((AA404,AD404,AG404,AJ404,AM404,AP404),3)=AA404,"CDU",IF(LARGE((AA404,AD404,AG404,AJ404,AM404,AP404),3)=AD404,"SPD",IF(LARGE((AA404,AD404,AG404,AJ404,AM404,AP404),3)=AG404,"AfD",IF(LARGE((AA404,AD404,AG404,AJ404,AM404,AP404),3)=AJ404,"Linke",IF(LARGE((AA404,AD404,AG404,AJ404,AM404,AP404),3)=AM404,"Grüne","FDP")))))</f>
        <v>AfD</v>
      </c>
      <c r="W404" s="148" t="str">
        <f>IF(LARGE((AA404,AD404,AG404,AJ404,AM404,AP404),4)=AA404,"CDU",IF(LARGE((AA404,AD404,AG404,AJ404,AM404,AP404),4)=AD404,"SPD",IF(LARGE((AA404,AD404,AG404,AJ404,AM404,AP404),4)=AG404,"AfD",IF(LARGE((AA404,AD404,AG404,AJ404,AM404,AP404),4)=AJ404,"Linke",IF(LARGE((AA404,AD404,AG404,AJ404,AM404,AP404),4)=AM404,"Grüne","FDP")))))</f>
        <v>Grüne</v>
      </c>
      <c r="X404" s="148">
        <f>(LARGE((AA404,AD404,AG404,AJ404,AM404,AP404),1))-(LARGE((AA404,AD404,AG404,AJ404,AM404,AP404),2))</f>
        <v>0.15330977925230199</v>
      </c>
      <c r="Y404" s="148">
        <f>(LARGE((AA404,AD404,AG404,AJ404,AM404,AP404),1))-(LARGE((AA404,AD404,AG404,AJ404,AM404,AP404),3))</f>
        <v>0.29020351300501301</v>
      </c>
      <c r="Z404" s="234">
        <f>(LARGE((AA404,AD404,AG404,AJ404,AM404,AP404),1))-(LARGE((AA404,AD404,AG404,AJ404,AM404,AP404),4))</f>
        <v>0.30470937998190406</v>
      </c>
      <c r="AA404" s="236">
        <v>0.24015827193473799</v>
      </c>
      <c r="AB404" s="93">
        <v>0.21493701992512801</v>
      </c>
      <c r="AC404" s="95">
        <f>IF(Tabelle1[[#This Row],[CDU ES 2021]]="","",Tabelle1[[#This Row],[CDU ES 2021]]/Tabelle1[[#This Row],[CDU ZS 2021]])</f>
        <v>1.1173425220950568</v>
      </c>
      <c r="AD404" s="97">
        <v>0.39346805118703998</v>
      </c>
      <c r="AE404" s="106">
        <v>0.35998879076819201</v>
      </c>
      <c r="AF404" s="96">
        <f>IF(Tabelle1[[#This Row],[SPD ES 2021]]="","",Tabelle1[[#This Row],[SPD ES 2021]]/Tabelle1[[#This Row],[SPD ZS 2021]])</f>
        <v>1.0930008413523251</v>
      </c>
      <c r="AG404" s="99">
        <v>0.10326453818202699</v>
      </c>
      <c r="AH404" s="107">
        <v>0.10811878911554799</v>
      </c>
      <c r="AI404" s="98">
        <f>IF(Tabelle1[[#This Row],[AfD ES 2021]]="","",Tabelle1[[#This Row],[AfD ES 2021]]/Tabelle1[[#This Row],[AfD ZS 2021]])</f>
        <v>0.95510261469601554</v>
      </c>
      <c r="AJ404" s="100">
        <v>2.70082008416275E-2</v>
      </c>
      <c r="AK404" s="108">
        <v>3.1694821478612599E-2</v>
      </c>
      <c r="AL404" s="101">
        <f>IF(Tabelle1[[#This Row],[Linke ES 2021]]="","",Tabelle1[[#This Row],[Linke ES 2021]]/Tabelle1[[#This Row],[Linke ZS 2021]])</f>
        <v>0.85213292208799496</v>
      </c>
      <c r="AM404" s="103">
        <v>8.8758671205135906E-2</v>
      </c>
      <c r="AN404" s="109">
        <v>0.10123517112042001</v>
      </c>
      <c r="AO404" s="102">
        <f>IF(Tabelle1[[#This Row],[Grüne ES 2021]]="","",Tabelle1[[#This Row],[Grüne ES 2021]]/Tabelle1[[#This Row],[Grüne ZS 2021]])</f>
        <v>0.87675725958478201</v>
      </c>
      <c r="AP404" s="104">
        <v>8.7853849799646694E-2</v>
      </c>
      <c r="AQ404" s="105">
        <v>0.11081331599255601</v>
      </c>
      <c r="AR404" s="215">
        <f>IF(Tabelle1[[#This Row],[FDP ES 2021]]="","",Tabelle1[[#This Row],[FDP ES 2021]]/Tabelle1[[#This Row],[FDP ZS 2021]])</f>
        <v>0.79280950139194795</v>
      </c>
      <c r="AS404" s="216">
        <v>104.3</v>
      </c>
      <c r="AT404" s="191">
        <v>32592</v>
      </c>
      <c r="AU404" s="191">
        <v>22413</v>
      </c>
      <c r="AV404" s="191">
        <v>4.4000000000000004</v>
      </c>
      <c r="AW404" s="191">
        <v>660.6</v>
      </c>
      <c r="AX404" s="191">
        <v>7</v>
      </c>
      <c r="AY404" s="192">
        <v>12</v>
      </c>
      <c r="AZ404" s="114" t="s">
        <v>1789</v>
      </c>
      <c r="BA404" s="6"/>
      <c r="BB404" s="6"/>
      <c r="BC404" s="6"/>
      <c r="BD404" s="6"/>
      <c r="BE404" s="6"/>
      <c r="BF404" s="6"/>
      <c r="BG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</row>
    <row r="405" spans="1:84">
      <c r="A405" s="90">
        <f>SUBTOTAL(103,$B$2:$B405)</f>
        <v>404</v>
      </c>
      <c r="B405" s="45" t="s">
        <v>932</v>
      </c>
      <c r="C405" s="203" t="s">
        <v>1155</v>
      </c>
      <c r="D405" s="199" t="s">
        <v>6</v>
      </c>
      <c r="E405" s="195" t="s">
        <v>386</v>
      </c>
      <c r="F405" s="222" t="s">
        <v>186</v>
      </c>
      <c r="G405" s="225" t="s">
        <v>2167</v>
      </c>
      <c r="H405" s="8"/>
      <c r="I405" s="8"/>
      <c r="J405" s="8" t="s">
        <v>927</v>
      </c>
      <c r="K405" s="11"/>
      <c r="L405" s="11" t="s">
        <v>922</v>
      </c>
      <c r="M405" s="53"/>
      <c r="N405" s="53"/>
      <c r="O405" s="9"/>
      <c r="P405" s="54"/>
      <c r="Q405" s="121" t="str">
        <f>""</f>
        <v/>
      </c>
      <c r="R405" s="58" t="s">
        <v>631</v>
      </c>
      <c r="S405" s="57"/>
      <c r="T405" s="147" t="str">
        <f>IF(MAX((AA405,AD405,AG405,AJ405,AM405,AP405))=AA405,"CDU",IF(MAX(AA405,AD405,AG405,AJ405,AM405,AP405)=AD405,"SPD",IF(MAX(AA405,AD405,AG405,AJ405,AM405,AP405)=AG405,"AfD",IF(MAX(AA405,AD405,AG405,AJ405,AM405,AP405)=AJ405,"Linke",IF(MAX(AA405,AD405,AG405,AJ405,AM405,AP405)=AM405,"Grüne","FDP")))))</f>
        <v>SPD</v>
      </c>
      <c r="U405" s="148" t="str">
        <f>IF(LARGE((AA405,AD405,AG405,AJ405,AM405,AP405),2)=AA405,"CDU",IF(LARGE((AA405,AD405,AG405,AJ405,AM405,AP405),2)=AD405,"SPD",IF(LARGE((AA405,AD405,AG405,AJ405,AM405,AP405),2)=AG405,"AfD",IF(LARGE((AA405,AD405,AG405,AJ405,AM405,AP405),2)=AJ405,"Linke",IF(LARGE((AA405,AD405,AG405,AJ405,AM405,AP405),2)=AM405,"Grüne","FDP")))))</f>
        <v>CDU</v>
      </c>
      <c r="V405" s="148" t="str">
        <f>IF(LARGE((AA405,AD405,AG405,AJ405,AM405,AP405),3)=AA405,"CDU",IF(LARGE((AA405,AD405,AG405,AJ405,AM405,AP405),3)=AD405,"SPD",IF(LARGE((AA405,AD405,AG405,AJ405,AM405,AP405),3)=AG405,"AfD",IF(LARGE((AA405,AD405,AG405,AJ405,AM405,AP405),3)=AJ405,"Linke",IF(LARGE((AA405,AD405,AG405,AJ405,AM405,AP405),3)=AM405,"Grüne","FDP")))))</f>
        <v>AfD</v>
      </c>
      <c r="W405" s="148" t="str">
        <f>IF(LARGE((AA405,AD405,AG405,AJ405,AM405,AP405),4)=AA405,"CDU",IF(LARGE((AA405,AD405,AG405,AJ405,AM405,AP405),4)=AD405,"SPD",IF(LARGE((AA405,AD405,AG405,AJ405,AM405,AP405),4)=AG405,"AfD",IF(LARGE((AA405,AD405,AG405,AJ405,AM405,AP405),4)=AJ405,"Linke",IF(LARGE((AA405,AD405,AG405,AJ405,AM405,AP405),4)=AM405,"Grüne","FDP")))))</f>
        <v>Grüne</v>
      </c>
      <c r="X405" s="148">
        <f>(LARGE((AA405,AD405,AG405,AJ405,AM405,AP405),1))-(LARGE((AA405,AD405,AG405,AJ405,AM405,AP405),2))</f>
        <v>0.15330977925230158</v>
      </c>
      <c r="Y405" s="148">
        <f>(LARGE((AA405,AD405,AG405,AJ405,AM405,AP405),1))-(LARGE((AA405,AD405,AG405,AJ405,AM405,AP405),3))</f>
        <v>0.29020351300501246</v>
      </c>
      <c r="Z405" s="234">
        <f>(LARGE((AA405,AD405,AG405,AJ405,AM405,AP405),1))-(LARGE((AA405,AD405,AG405,AJ405,AM405,AP405),4))</f>
        <v>0.30470937998190362</v>
      </c>
      <c r="AA405" s="236">
        <v>0.24015827193473796</v>
      </c>
      <c r="AB405" s="93">
        <v>0.21493701992512809</v>
      </c>
      <c r="AC405" s="95">
        <f>IF(Tabelle1[[#This Row],[CDU ES 2021]]="","",Tabelle1[[#This Row],[CDU ES 2021]]/Tabelle1[[#This Row],[CDU ZS 2021]])</f>
        <v>1.1173425220950561</v>
      </c>
      <c r="AD405" s="97">
        <v>0.39346805118703954</v>
      </c>
      <c r="AE405" s="106">
        <v>0.35998879076819162</v>
      </c>
      <c r="AF405" s="96">
        <f>IF(Tabelle1[[#This Row],[SPD ES 2021]]="","",Tabelle1[[#This Row],[SPD ES 2021]]/Tabelle1[[#This Row],[SPD ZS 2021]])</f>
        <v>1.0930008413523251</v>
      </c>
      <c r="AG405" s="99">
        <v>0.10326453818202709</v>
      </c>
      <c r="AH405" s="107">
        <v>0.10811878911554849</v>
      </c>
      <c r="AI405" s="98">
        <f>IF(Tabelle1[[#This Row],[AfD ES 2021]]="","",Tabelle1[[#This Row],[AfD ES 2021]]/Tabelle1[[#This Row],[AfD ZS 2021]])</f>
        <v>0.95510261469601199</v>
      </c>
      <c r="AJ405" s="100">
        <v>2.7008200841627531E-2</v>
      </c>
      <c r="AK405" s="108">
        <v>3.1694821478612641E-2</v>
      </c>
      <c r="AL405" s="101">
        <f>IF(Tabelle1[[#This Row],[Linke ES 2021]]="","",Tabelle1[[#This Row],[Linke ES 2021]]/Tabelle1[[#This Row],[Linke ZS 2021]])</f>
        <v>0.85213292208799485</v>
      </c>
      <c r="AM405" s="103">
        <v>8.8758671205135933E-2</v>
      </c>
      <c r="AN405" s="109">
        <v>0.1012351711204202</v>
      </c>
      <c r="AO405" s="102">
        <f>IF(Tabelle1[[#This Row],[Grüne ES 2021]]="","",Tabelle1[[#This Row],[Grüne ES 2021]]/Tabelle1[[#This Row],[Grüne ZS 2021]])</f>
        <v>0.87675725958478057</v>
      </c>
      <c r="AP405" s="104">
        <v>8.7853849799646694E-2</v>
      </c>
      <c r="AQ405" s="105">
        <v>0.11081331599255592</v>
      </c>
      <c r="AR405" s="215">
        <f>IF(Tabelle1[[#This Row],[FDP ES 2021]]="","",Tabelle1[[#This Row],[FDP ES 2021]]/Tabelle1[[#This Row],[FDP ZS 2021]])</f>
        <v>0.7928095013919485</v>
      </c>
      <c r="AS405" s="216">
        <v>104.3</v>
      </c>
      <c r="AT405" s="191">
        <v>32592</v>
      </c>
      <c r="AU405" s="191">
        <v>22413</v>
      </c>
      <c r="AV405" s="191">
        <v>4.4000000000000004</v>
      </c>
      <c r="AW405" s="191">
        <v>660.6</v>
      </c>
      <c r="AX405" s="191">
        <v>7</v>
      </c>
      <c r="AY405" s="192">
        <v>12</v>
      </c>
      <c r="AZ405" s="114" t="s">
        <v>1841</v>
      </c>
      <c r="BA405" s="6"/>
      <c r="BB405" s="6"/>
      <c r="BC405" s="6"/>
      <c r="BD405" s="6"/>
      <c r="BE405" s="6"/>
      <c r="BF405" s="6"/>
      <c r="BG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</row>
    <row r="406" spans="1:84">
      <c r="A406" s="90">
        <f>SUBTOTAL(103,$B$2:$B406)</f>
        <v>405</v>
      </c>
      <c r="B406" s="48" t="s">
        <v>669</v>
      </c>
      <c r="C406" s="206" t="s">
        <v>823</v>
      </c>
      <c r="D406" s="199" t="s">
        <v>6</v>
      </c>
      <c r="E406" s="194" t="s">
        <v>387</v>
      </c>
      <c r="F406" s="198" t="s">
        <v>187</v>
      </c>
      <c r="G406" s="223" t="s">
        <v>2167</v>
      </c>
      <c r="H406" s="8"/>
      <c r="I406" s="8"/>
      <c r="J406" s="8" t="s">
        <v>924</v>
      </c>
      <c r="K406" s="8"/>
      <c r="L406" s="8" t="s">
        <v>922</v>
      </c>
      <c r="M406" s="53"/>
      <c r="N406" s="53"/>
      <c r="O406" s="9"/>
      <c r="P406" s="54"/>
      <c r="Q406" s="121" t="str">
        <f>""</f>
        <v/>
      </c>
      <c r="R406" s="55"/>
      <c r="S406" s="57"/>
      <c r="T406" s="147" t="str">
        <f>IF(MAX((AA406,AD406,AG406,AJ406,AM406,AP406))=AA406,"CDU",IF(MAX(AA406,AD406,AG406,AJ406,AM406,AP406)=AD406,"SPD",IF(MAX(AA406,AD406,AG406,AJ406,AM406,AP406)=AG406,"AfD",IF(MAX(AA406,AD406,AG406,AJ406,AM406,AP406)=AJ406,"Linke",IF(MAX(AA406,AD406,AG406,AJ406,AM406,AP406)=AM406,"Grüne","FDP")))))</f>
        <v>SPD</v>
      </c>
      <c r="U406" s="148" t="str">
        <f>IF(LARGE((AA406,AD406,AG406,AJ406,AM406,AP406),2)=AA406,"CDU",IF(LARGE((AA406,AD406,AG406,AJ406,AM406,AP406),2)=AD406,"SPD",IF(LARGE((AA406,AD406,AG406,AJ406,AM406,AP406),2)=AG406,"AfD",IF(LARGE((AA406,AD406,AG406,AJ406,AM406,AP406),2)=AJ406,"Linke",IF(LARGE((AA406,AD406,AG406,AJ406,AM406,AP406),2)=AM406,"Grüne","FDP")))))</f>
        <v>CDU</v>
      </c>
      <c r="V406" s="148" t="str">
        <f>IF(LARGE((AA406,AD406,AG406,AJ406,AM406,AP406),3)=AA406,"CDU",IF(LARGE((AA406,AD406,AG406,AJ406,AM406,AP406),3)=AD406,"SPD",IF(LARGE((AA406,AD406,AG406,AJ406,AM406,AP406),3)=AG406,"AfD",IF(LARGE((AA406,AD406,AG406,AJ406,AM406,AP406),3)=AJ406,"Linke",IF(LARGE((AA406,AD406,AG406,AJ406,AM406,AP406),3)=AM406,"Grüne","FDP")))))</f>
        <v>Grüne</v>
      </c>
      <c r="W406" s="148" t="str">
        <f>IF(LARGE((AA406,AD406,AG406,AJ406,AM406,AP406),4)=AA406,"CDU",IF(LARGE((AA406,AD406,AG406,AJ406,AM406,AP406),4)=AD406,"SPD",IF(LARGE((AA406,AD406,AG406,AJ406,AM406,AP406),4)=AG406,"AfD",IF(LARGE((AA406,AD406,AG406,AJ406,AM406,AP406),4)=AJ406,"Linke",IF(LARGE((AA406,AD406,AG406,AJ406,AM406,AP406),4)=AM406,"Grüne","FDP")))))</f>
        <v>AfD</v>
      </c>
      <c r="X406" s="148">
        <f>(LARGE((AA406,AD406,AG406,AJ406,AM406,AP406),1))-(LARGE((AA406,AD406,AG406,AJ406,AM406,AP406),2))</f>
        <v>0.1078113622410371</v>
      </c>
      <c r="Y406" s="148">
        <f>(LARGE((AA406,AD406,AG406,AJ406,AM406,AP406),1))-(LARGE((AA406,AD406,AG406,AJ406,AM406,AP406),3))</f>
        <v>0.23501906080897783</v>
      </c>
      <c r="Z406" s="234">
        <f>(LARGE((AA406,AD406,AG406,AJ406,AM406,AP406),1))-(LARGE((AA406,AD406,AG406,AJ406,AM406,AP406),4))</f>
        <v>0.27869472722340405</v>
      </c>
      <c r="AA406" s="236">
        <v>0.26076900012849985</v>
      </c>
      <c r="AB406" s="93">
        <v>0.22130335284346506</v>
      </c>
      <c r="AC406" s="95">
        <f>IF(Tabelle1[[#This Row],[CDU ES 2021]]="","",Tabelle1[[#This Row],[CDU ES 2021]]/Tabelle1[[#This Row],[CDU ZS 2021]])</f>
        <v>1.1783328032673328</v>
      </c>
      <c r="AD406" s="97">
        <v>0.36858036236953695</v>
      </c>
      <c r="AE406" s="106">
        <v>0.30012333445023492</v>
      </c>
      <c r="AF406" s="96">
        <f>IF(Tabelle1[[#This Row],[SPD ES 2021]]="","",Tabelle1[[#This Row],[SPD ES 2021]]/Tabelle1[[#This Row],[SPD ZS 2021]])</f>
        <v>1.2280963192838752</v>
      </c>
      <c r="AG406" s="99">
        <v>8.9885635146132875E-2</v>
      </c>
      <c r="AH406" s="107">
        <v>8.952797838439E-2</v>
      </c>
      <c r="AI406" s="98">
        <f>IF(Tabelle1[[#This Row],[AfD ES 2021]]="","",Tabelle1[[#This Row],[AfD ES 2021]]/Tabelle1[[#This Row],[AfD ZS 2021]])</f>
        <v>1.0039949160943551</v>
      </c>
      <c r="AJ406" s="100">
        <v>4.703093990491012E-2</v>
      </c>
      <c r="AK406" s="108">
        <v>5.7667766933534849E-2</v>
      </c>
      <c r="AL406" s="101">
        <f>IF(Tabelle1[[#This Row],[Linke ES 2021]]="","",Tabelle1[[#This Row],[Linke ES 2021]]/Tabelle1[[#This Row],[Linke ZS 2021]])</f>
        <v>0.81554987137122481</v>
      </c>
      <c r="AM406" s="103">
        <v>0.13356130156055912</v>
      </c>
      <c r="AN406" s="109">
        <v>0.15931531557222195</v>
      </c>
      <c r="AO406" s="102">
        <f>IF(Tabelle1[[#This Row],[Grüne ES 2021]]="","",Tabelle1[[#This Row],[Grüne ES 2021]]/Tabelle1[[#This Row],[Grüne ZS 2021]])</f>
        <v>0.83834564857019134</v>
      </c>
      <c r="AP406" s="104">
        <v>6.6634303745056328E-2</v>
      </c>
      <c r="AQ406" s="105">
        <v>0.10543313205341166</v>
      </c>
      <c r="AR406" s="215">
        <f>IF(Tabelle1[[#This Row],[FDP ES 2021]]="","",Tabelle1[[#This Row],[FDP ES 2021]]/Tabelle1[[#This Row],[FDP ZS 2021]])</f>
        <v>0.63200535208704478</v>
      </c>
      <c r="AS406" s="216">
        <v>195.7</v>
      </c>
      <c r="AT406" s="191">
        <v>38530</v>
      </c>
      <c r="AU406" s="191">
        <v>21581</v>
      </c>
      <c r="AV406" s="191">
        <v>4.5999999999999996</v>
      </c>
      <c r="AW406" s="191">
        <v>575.70000000000005</v>
      </c>
      <c r="AX406" s="191">
        <v>10.7</v>
      </c>
      <c r="AY406" s="192">
        <v>10.199999999999999</v>
      </c>
      <c r="AZ406" s="114" t="s">
        <v>1696</v>
      </c>
      <c r="BA406" s="6"/>
      <c r="BB406" s="6"/>
      <c r="BC406" s="6"/>
      <c r="BD406" s="6"/>
      <c r="BE406" s="6"/>
      <c r="BF406" s="6"/>
      <c r="BG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</row>
    <row r="407" spans="1:84">
      <c r="A407" s="90">
        <f>SUBTOTAL(103,$B$2:$B407)</f>
        <v>406</v>
      </c>
      <c r="B407" s="44" t="s">
        <v>697</v>
      </c>
      <c r="C407" s="201" t="s">
        <v>1156</v>
      </c>
      <c r="D407" s="199" t="s">
        <v>6</v>
      </c>
      <c r="E407" s="195" t="s">
        <v>387</v>
      </c>
      <c r="F407" s="198" t="s">
        <v>187</v>
      </c>
      <c r="G407" s="219" t="str">
        <f>""</f>
        <v/>
      </c>
      <c r="H407" s="8"/>
      <c r="I407" s="8"/>
      <c r="J407" s="8" t="s">
        <v>927</v>
      </c>
      <c r="K407" s="11"/>
      <c r="L407" s="11" t="s">
        <v>921</v>
      </c>
      <c r="M407" s="53"/>
      <c r="N407" s="53"/>
      <c r="O407" s="9"/>
      <c r="P407" s="54"/>
      <c r="Q407" s="121" t="str">
        <f>""</f>
        <v/>
      </c>
      <c r="R407" s="55"/>
      <c r="S407" s="57"/>
      <c r="T407" s="147" t="str">
        <f>IF(MAX((AA407,AD407,AG407,AJ407,AM407,AP407))=AA407,"CDU",IF(MAX(AA407,AD407,AG407,AJ407,AM407,AP407)=AD407,"SPD",IF(MAX(AA407,AD407,AG407,AJ407,AM407,AP407)=AG407,"AfD",IF(MAX(AA407,AD407,AG407,AJ407,AM407,AP407)=AJ407,"Linke",IF(MAX(AA407,AD407,AG407,AJ407,AM407,AP407)=AM407,"Grüne","FDP")))))</f>
        <v>SPD</v>
      </c>
      <c r="U407" s="148" t="str">
        <f>IF(LARGE((AA407,AD407,AG407,AJ407,AM407,AP407),2)=AA407,"CDU",IF(LARGE((AA407,AD407,AG407,AJ407,AM407,AP407),2)=AD407,"SPD",IF(LARGE((AA407,AD407,AG407,AJ407,AM407,AP407),2)=AG407,"AfD",IF(LARGE((AA407,AD407,AG407,AJ407,AM407,AP407),2)=AJ407,"Linke",IF(LARGE((AA407,AD407,AG407,AJ407,AM407,AP407),2)=AM407,"Grüne","FDP")))))</f>
        <v>CDU</v>
      </c>
      <c r="V407" s="148" t="str">
        <f>IF(LARGE((AA407,AD407,AG407,AJ407,AM407,AP407),3)=AA407,"CDU",IF(LARGE((AA407,AD407,AG407,AJ407,AM407,AP407),3)=AD407,"SPD",IF(LARGE((AA407,AD407,AG407,AJ407,AM407,AP407),3)=AG407,"AfD",IF(LARGE((AA407,AD407,AG407,AJ407,AM407,AP407),3)=AJ407,"Linke",IF(LARGE((AA407,AD407,AG407,AJ407,AM407,AP407),3)=AM407,"Grüne","FDP")))))</f>
        <v>Grüne</v>
      </c>
      <c r="W407" s="148" t="str">
        <f>IF(LARGE((AA407,AD407,AG407,AJ407,AM407,AP407),4)=AA407,"CDU",IF(LARGE((AA407,AD407,AG407,AJ407,AM407,AP407),4)=AD407,"SPD",IF(LARGE((AA407,AD407,AG407,AJ407,AM407,AP407),4)=AG407,"AfD",IF(LARGE((AA407,AD407,AG407,AJ407,AM407,AP407),4)=AJ407,"Linke",IF(LARGE((AA407,AD407,AG407,AJ407,AM407,AP407),4)=AM407,"Grüne","FDP")))))</f>
        <v>AfD</v>
      </c>
      <c r="X407" s="148">
        <f>(LARGE((AA407,AD407,AG407,AJ407,AM407,AP407),1))-(LARGE((AA407,AD407,AG407,AJ407,AM407,AP407),2))</f>
        <v>0.1078113622410371</v>
      </c>
      <c r="Y407" s="148">
        <f>(LARGE((AA407,AD407,AG407,AJ407,AM407,AP407),1))-(LARGE((AA407,AD407,AG407,AJ407,AM407,AP407),3))</f>
        <v>0.23501906080897783</v>
      </c>
      <c r="Z407" s="234">
        <f>(LARGE((AA407,AD407,AG407,AJ407,AM407,AP407),1))-(LARGE((AA407,AD407,AG407,AJ407,AM407,AP407),4))</f>
        <v>0.27869472722340405</v>
      </c>
      <c r="AA407" s="236">
        <v>0.26076900012849985</v>
      </c>
      <c r="AB407" s="93">
        <v>0.22130335284346506</v>
      </c>
      <c r="AC407" s="95">
        <f>IF(Tabelle1[[#This Row],[CDU ES 2021]]="","",Tabelle1[[#This Row],[CDU ES 2021]]/Tabelle1[[#This Row],[CDU ZS 2021]])</f>
        <v>1.1783328032673328</v>
      </c>
      <c r="AD407" s="97">
        <v>0.36858036236953695</v>
      </c>
      <c r="AE407" s="106">
        <v>0.30012333445023492</v>
      </c>
      <c r="AF407" s="96">
        <f>IF(Tabelle1[[#This Row],[SPD ES 2021]]="","",Tabelle1[[#This Row],[SPD ES 2021]]/Tabelle1[[#This Row],[SPD ZS 2021]])</f>
        <v>1.2280963192838752</v>
      </c>
      <c r="AG407" s="99">
        <v>8.9885635146132875E-2</v>
      </c>
      <c r="AH407" s="107">
        <v>8.952797838439E-2</v>
      </c>
      <c r="AI407" s="98">
        <f>IF(Tabelle1[[#This Row],[AfD ES 2021]]="","",Tabelle1[[#This Row],[AfD ES 2021]]/Tabelle1[[#This Row],[AfD ZS 2021]])</f>
        <v>1.0039949160943551</v>
      </c>
      <c r="AJ407" s="100">
        <v>4.703093990491012E-2</v>
      </c>
      <c r="AK407" s="108">
        <v>5.7667766933534849E-2</v>
      </c>
      <c r="AL407" s="101">
        <f>IF(Tabelle1[[#This Row],[Linke ES 2021]]="","",Tabelle1[[#This Row],[Linke ES 2021]]/Tabelle1[[#This Row],[Linke ZS 2021]])</f>
        <v>0.81554987137122481</v>
      </c>
      <c r="AM407" s="103">
        <v>0.13356130156055912</v>
      </c>
      <c r="AN407" s="109">
        <v>0.15931531557222195</v>
      </c>
      <c r="AO407" s="102">
        <f>IF(Tabelle1[[#This Row],[Grüne ES 2021]]="","",Tabelle1[[#This Row],[Grüne ES 2021]]/Tabelle1[[#This Row],[Grüne ZS 2021]])</f>
        <v>0.83834564857019134</v>
      </c>
      <c r="AP407" s="104">
        <v>6.6634303745056328E-2</v>
      </c>
      <c r="AQ407" s="105">
        <v>0.10543313205341166</v>
      </c>
      <c r="AR407" s="215">
        <f>IF(Tabelle1[[#This Row],[FDP ES 2021]]="","",Tabelle1[[#This Row],[FDP ES 2021]]/Tabelle1[[#This Row],[FDP ZS 2021]])</f>
        <v>0.63200535208704478</v>
      </c>
      <c r="AS407" s="216">
        <v>195.7</v>
      </c>
      <c r="AT407" s="191">
        <v>38530</v>
      </c>
      <c r="AU407" s="191">
        <v>21581</v>
      </c>
      <c r="AV407" s="191">
        <v>4.5999999999999996</v>
      </c>
      <c r="AW407" s="191">
        <v>575.70000000000005</v>
      </c>
      <c r="AX407" s="191">
        <v>10.7</v>
      </c>
      <c r="AY407" s="192">
        <v>10.199999999999999</v>
      </c>
      <c r="AZ407" s="114" t="s">
        <v>1640</v>
      </c>
      <c r="BA407" s="6"/>
      <c r="BB407" s="6"/>
      <c r="BC407" s="6"/>
      <c r="BD407" s="6"/>
      <c r="BE407" s="6"/>
      <c r="BF407" s="6"/>
      <c r="BG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</row>
    <row r="408" spans="1:84">
      <c r="A408" s="90">
        <f>SUBTOTAL(103,$B$2:$B408)</f>
        <v>407</v>
      </c>
      <c r="B408" s="48" t="s">
        <v>669</v>
      </c>
      <c r="C408" s="206" t="s">
        <v>824</v>
      </c>
      <c r="D408" s="200" t="s">
        <v>6</v>
      </c>
      <c r="E408" s="193" t="s">
        <v>388</v>
      </c>
      <c r="F408" s="222" t="s">
        <v>188</v>
      </c>
      <c r="G408" s="223" t="s">
        <v>2184</v>
      </c>
      <c r="H408" s="10"/>
      <c r="I408" s="10"/>
      <c r="J408" s="8" t="s">
        <v>924</v>
      </c>
      <c r="K408" s="10"/>
      <c r="L408" s="8" t="s">
        <v>922</v>
      </c>
      <c r="M408" s="67"/>
      <c r="N408" s="67"/>
      <c r="O408" s="59"/>
      <c r="P408" s="83"/>
      <c r="Q408" s="121" t="str">
        <f>""</f>
        <v/>
      </c>
      <c r="R408" s="60"/>
      <c r="S408" s="61"/>
      <c r="T408" s="147" t="str">
        <f>IF(MAX((AA408,AD408,AG408,AJ408,AM408,AP408))=AA408,"CDU",IF(MAX(AA408,AD408,AG408,AJ408,AM408,AP408)=AD408,"SPD",IF(MAX(AA408,AD408,AG408,AJ408,AM408,AP408)=AG408,"AfD",IF(MAX(AA408,AD408,AG408,AJ408,AM408,AP408)=AJ408,"Linke",IF(MAX(AA408,AD408,AG408,AJ408,AM408,AP408)=AM408,"Grüne","FDP")))))</f>
        <v>SPD</v>
      </c>
      <c r="U408" s="148" t="str">
        <f>IF(LARGE((AA408,AD408,AG408,AJ408,AM408,AP408),2)=AA408,"CDU",IF(LARGE((AA408,AD408,AG408,AJ408,AM408,AP408),2)=AD408,"SPD",IF(LARGE((AA408,AD408,AG408,AJ408,AM408,AP408),2)=AG408,"AfD",IF(LARGE((AA408,AD408,AG408,AJ408,AM408,AP408),2)=AJ408,"Linke",IF(LARGE((AA408,AD408,AG408,AJ408,AM408,AP408),2)=AM408,"Grüne","FDP")))))</f>
        <v>CDU</v>
      </c>
      <c r="V408" s="148" t="str">
        <f>IF(LARGE((AA408,AD408,AG408,AJ408,AM408,AP408),3)=AA408,"CDU",IF(LARGE((AA408,AD408,AG408,AJ408,AM408,AP408),3)=AD408,"SPD",IF(LARGE((AA408,AD408,AG408,AJ408,AM408,AP408),3)=AG408,"AfD",IF(LARGE((AA408,AD408,AG408,AJ408,AM408,AP408),3)=AJ408,"Linke",IF(LARGE((AA408,AD408,AG408,AJ408,AM408,AP408),3)=AM408,"Grüne","FDP")))))</f>
        <v>AfD</v>
      </c>
      <c r="W408" s="148" t="str">
        <f>IF(LARGE((AA408,AD408,AG408,AJ408,AM408,AP408),4)=AA408,"CDU",IF(LARGE((AA408,AD408,AG408,AJ408,AM408,AP408),4)=AD408,"SPD",IF(LARGE((AA408,AD408,AG408,AJ408,AM408,AP408),4)=AG408,"AfD",IF(LARGE((AA408,AD408,AG408,AJ408,AM408,AP408),4)=AJ408,"Linke",IF(LARGE((AA408,AD408,AG408,AJ408,AM408,AP408),4)=AM408,"Grüne","FDP")))))</f>
        <v>Grüne</v>
      </c>
      <c r="X408" s="148">
        <f>(LARGE((AA408,AD408,AG408,AJ408,AM408,AP408),1))-(LARGE((AA408,AD408,AG408,AJ408,AM408,AP408),2))</f>
        <v>2.9673276175974039E-2</v>
      </c>
      <c r="Y408" s="148">
        <f>(LARGE((AA408,AD408,AG408,AJ408,AM408,AP408),1))-(LARGE((AA408,AD408,AG408,AJ408,AM408,AP408),3))</f>
        <v>0.22580687874474498</v>
      </c>
      <c r="Z408" s="234">
        <f>(LARGE((AA408,AD408,AG408,AJ408,AM408,AP408),1))-(LARGE((AA408,AD408,AG408,AJ408,AM408,AP408),4))</f>
        <v>0.23945843953788609</v>
      </c>
      <c r="AA408" s="236">
        <v>0.30084411930219473</v>
      </c>
      <c r="AB408" s="93">
        <v>0.24917437252311758</v>
      </c>
      <c r="AC408" s="95">
        <f>IF(Tabelle1[[#This Row],[CDU ES 2021]]="","",Tabelle1[[#This Row],[CDU ES 2021]]/Tabelle1[[#This Row],[CDU ZS 2021]])</f>
        <v>1.2073638081471778</v>
      </c>
      <c r="AD408" s="97">
        <v>0.33051739547816877</v>
      </c>
      <c r="AE408" s="106">
        <v>0.29422721268163804</v>
      </c>
      <c r="AF408" s="96">
        <f>IF(Tabelle1[[#This Row],[SPD ES 2021]]="","",Tabelle1[[#This Row],[SPD ES 2021]]/Tabelle1[[#This Row],[SPD ZS 2021]])</f>
        <v>1.1233406742557077</v>
      </c>
      <c r="AG408" s="99">
        <v>0.10471051673342381</v>
      </c>
      <c r="AH408" s="107">
        <v>0.11567371202113606</v>
      </c>
      <c r="AI408" s="98">
        <f>IF(Tabelle1[[#This Row],[AfD ES 2021]]="","",Tabelle1[[#This Row],[AfD ES 2021]]/Tabelle1[[#This Row],[AfD ZS 2021]])</f>
        <v>0.90522310474735135</v>
      </c>
      <c r="AJ408" s="100">
        <v>3.1487305107749344E-2</v>
      </c>
      <c r="AK408" s="108">
        <v>3.3698811096433287E-2</v>
      </c>
      <c r="AL408" s="101">
        <f>IF(Tabelle1[[#This Row],[Linke ES 2021]]="","",Tabelle1[[#This Row],[Linke ES 2021]]/Tabelle1[[#This Row],[Linke ZS 2021]])</f>
        <v>0.93437436168429067</v>
      </c>
      <c r="AM408" s="103">
        <v>9.1058955940282696E-2</v>
      </c>
      <c r="AN408" s="109">
        <v>0.11200132100396301</v>
      </c>
      <c r="AO408" s="102">
        <f>IF(Tabelle1[[#This Row],[Grüne ES 2021]]="","",Tabelle1[[#This Row],[Grüne ES 2021]]/Tabelle1[[#This Row],[Grüne ZS 2021]])</f>
        <v>0.81301680305235602</v>
      </c>
      <c r="AP408" s="104">
        <v>7.9843755172299649E-2</v>
      </c>
      <c r="AQ408" s="105">
        <v>0.11444517833553501</v>
      </c>
      <c r="AR408" s="215">
        <f>IF(Tabelle1[[#This Row],[FDP ES 2021]]="","",Tabelle1[[#This Row],[FDP ES 2021]]/Tabelle1[[#This Row],[FDP ZS 2021]])</f>
        <v>0.69765940630727574</v>
      </c>
      <c r="AS408" s="216">
        <v>239.3</v>
      </c>
      <c r="AT408" s="191">
        <v>34649</v>
      </c>
      <c r="AU408" s="191">
        <v>23504</v>
      </c>
      <c r="AV408" s="191">
        <v>5.7</v>
      </c>
      <c r="AW408" s="191">
        <v>637.6</v>
      </c>
      <c r="AX408" s="191">
        <v>7.4</v>
      </c>
      <c r="AY408" s="192">
        <v>11.7</v>
      </c>
      <c r="AZ408" s="114" t="s">
        <v>2031</v>
      </c>
      <c r="BA408" s="6"/>
      <c r="BB408" s="6"/>
      <c r="BC408" s="6"/>
      <c r="BD408" s="6"/>
      <c r="BE408" s="6"/>
      <c r="BF408" s="6"/>
      <c r="BG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</row>
    <row r="409" spans="1:84">
      <c r="A409" s="90">
        <f>SUBTOTAL(103,$B$2:$B409)</f>
        <v>408</v>
      </c>
      <c r="B409" s="49" t="s">
        <v>941</v>
      </c>
      <c r="C409" s="207" t="s">
        <v>1157</v>
      </c>
      <c r="D409" s="199" t="s">
        <v>6</v>
      </c>
      <c r="E409" s="195" t="s">
        <v>389</v>
      </c>
      <c r="F409" s="198" t="s">
        <v>189</v>
      </c>
      <c r="G409" s="221" t="s">
        <v>2184</v>
      </c>
      <c r="H409" s="8"/>
      <c r="I409" s="8"/>
      <c r="J409" s="8" t="s">
        <v>927</v>
      </c>
      <c r="K409" s="11"/>
      <c r="L409" s="11" t="s">
        <v>921</v>
      </c>
      <c r="M409" s="53"/>
      <c r="N409" s="53"/>
      <c r="O409" s="9"/>
      <c r="P409" s="54"/>
      <c r="Q409" s="121" t="str">
        <f>""</f>
        <v/>
      </c>
      <c r="R409" s="55"/>
      <c r="S409" s="57"/>
      <c r="T409" s="147" t="str">
        <f>IF(MAX((AA409,AD409,AG409,AJ409,AM409,AP409))=AA409,"CDU",IF(MAX(AA409,AD409,AG409,AJ409,AM409,AP409)=AD409,"SPD",IF(MAX(AA409,AD409,AG409,AJ409,AM409,AP409)=AG409,"AfD",IF(MAX(AA409,AD409,AG409,AJ409,AM409,AP409)=AJ409,"Linke",IF(MAX(AA409,AD409,AG409,AJ409,AM409,AP409)=AM409,"Grüne","FDP")))))</f>
        <v>SPD</v>
      </c>
      <c r="U409" s="148" t="str">
        <f>IF(LARGE((AA409,AD409,AG409,AJ409,AM409,AP409),2)=AA409,"CDU",IF(LARGE((AA409,AD409,AG409,AJ409,AM409,AP409),2)=AD409,"SPD",IF(LARGE((AA409,AD409,AG409,AJ409,AM409,AP409),2)=AG409,"AfD",IF(LARGE((AA409,AD409,AG409,AJ409,AM409,AP409),2)=AJ409,"Linke",IF(LARGE((AA409,AD409,AG409,AJ409,AM409,AP409),2)=AM409,"Grüne","FDP")))))</f>
        <v>CDU</v>
      </c>
      <c r="V409" s="148" t="str">
        <f>IF(LARGE((AA409,AD409,AG409,AJ409,AM409,AP409),3)=AA409,"CDU",IF(LARGE((AA409,AD409,AG409,AJ409,AM409,AP409),3)=AD409,"SPD",IF(LARGE((AA409,AD409,AG409,AJ409,AM409,AP409),3)=AG409,"AfD",IF(LARGE((AA409,AD409,AG409,AJ409,AM409,AP409),3)=AJ409,"Linke",IF(LARGE((AA409,AD409,AG409,AJ409,AM409,AP409),3)=AM409,"Grüne","FDP")))))</f>
        <v>Grüne</v>
      </c>
      <c r="W409" s="148" t="str">
        <f>IF(LARGE((AA409,AD409,AG409,AJ409,AM409,AP409),4)=AA409,"CDU",IF(LARGE((AA409,AD409,AG409,AJ409,AM409,AP409),4)=AD409,"SPD",IF(LARGE((AA409,AD409,AG409,AJ409,AM409,AP409),4)=AG409,"AfD",IF(LARGE((AA409,AD409,AG409,AJ409,AM409,AP409),4)=AJ409,"Linke",IF(LARGE((AA409,AD409,AG409,AJ409,AM409,AP409),4)=AM409,"Grüne","FDP")))))</f>
        <v>AfD</v>
      </c>
      <c r="X409" s="149">
        <f>(LARGE((AA409,AD409,AG409,AJ409,AM409,AP409),1))-(LARGE((AA409,AD409,AG409,AJ409,AM409,AP409),2))</f>
        <v>7.7045845720544182E-3</v>
      </c>
      <c r="Y409" s="148">
        <f>(LARGE((AA409,AD409,AG409,AJ409,AM409,AP409),1))-(LARGE((AA409,AD409,AG409,AJ409,AM409,AP409),3))</f>
        <v>0.17064622124863085</v>
      </c>
      <c r="Z409" s="234">
        <f>(LARGE((AA409,AD409,AG409,AJ409,AM409,AP409),1))-(LARGE((AA409,AD409,AG409,AJ409,AM409,AP409),4))</f>
        <v>0.21291190736973867</v>
      </c>
      <c r="AA409" s="236">
        <v>0.29593490846502896</v>
      </c>
      <c r="AB409" s="93">
        <v>0.22667843859187736</v>
      </c>
      <c r="AC409" s="95">
        <f>IF(Tabelle1[[#This Row],[CDU ES 2021]]="","",Tabelle1[[#This Row],[CDU ES 2021]]/Tabelle1[[#This Row],[CDU ZS 2021]])</f>
        <v>1.305527381886745</v>
      </c>
      <c r="AD409" s="97">
        <v>0.30363949303708337</v>
      </c>
      <c r="AE409" s="106">
        <v>0.27580117969718598</v>
      </c>
      <c r="AF409" s="96">
        <f>IF(Tabelle1[[#This Row],[SPD ES 2021]]="","",Tabelle1[[#This Row],[SPD ES 2021]]/Tabelle1[[#This Row],[SPD ZS 2021]])</f>
        <v>1.100936164850572</v>
      </c>
      <c r="AG409" s="99">
        <v>9.0727585667344707E-2</v>
      </c>
      <c r="AH409" s="107">
        <v>9.2898022567031099E-2</v>
      </c>
      <c r="AI409" s="98">
        <f>IF(Tabelle1[[#This Row],[AfD ES 2021]]="","",Tabelle1[[#This Row],[AfD ES 2021]]/Tabelle1[[#This Row],[AfD ZS 2021]])</f>
        <v>0.97663634984135106</v>
      </c>
      <c r="AJ409" s="100">
        <v>3.9674542325144738E-2</v>
      </c>
      <c r="AK409" s="108">
        <v>5.0268625314648534E-2</v>
      </c>
      <c r="AL409" s="101">
        <f>IF(Tabelle1[[#This Row],[Linke ES 2021]]="","",Tabelle1[[#This Row],[Linke ES 2021]]/Tabelle1[[#This Row],[Linke ZS 2021]])</f>
        <v>0.78925059272673947</v>
      </c>
      <c r="AM409" s="103">
        <v>0.13299327178845252</v>
      </c>
      <c r="AN409" s="109">
        <v>0.16348574219483789</v>
      </c>
      <c r="AO409" s="102">
        <f>IF(Tabelle1[[#This Row],[Grüne ES 2021]]="","",Tabelle1[[#This Row],[Grüne ES 2021]]/Tabelle1[[#This Row],[Grüne ZS 2021]])</f>
        <v>0.81348544529317268</v>
      </c>
      <c r="AP409" s="104">
        <v>7.5787826631200123E-2</v>
      </c>
      <c r="AQ409" s="105">
        <v>0.10711199609272269</v>
      </c>
      <c r="AR409" s="215">
        <f>IF(Tabelle1[[#This Row],[FDP ES 2021]]="","",Tabelle1[[#This Row],[FDP ES 2021]]/Tabelle1[[#This Row],[FDP ZS 2021]])</f>
        <v>0.70755685073400687</v>
      </c>
      <c r="AS409" s="216">
        <v>218.6</v>
      </c>
      <c r="AT409" s="191">
        <v>34680</v>
      </c>
      <c r="AU409" s="191">
        <v>21486</v>
      </c>
      <c r="AV409" s="191">
        <v>5.8</v>
      </c>
      <c r="AW409" s="191">
        <v>587.6</v>
      </c>
      <c r="AX409" s="191">
        <v>10.6</v>
      </c>
      <c r="AY409" s="192">
        <v>10</v>
      </c>
      <c r="AZ409" s="114" t="s">
        <v>1538</v>
      </c>
      <c r="BA409" s="6"/>
      <c r="BB409" s="6"/>
      <c r="BC409" s="6"/>
      <c r="BD409" s="6"/>
      <c r="BE409" s="6"/>
      <c r="BF409" s="6"/>
      <c r="BG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</row>
    <row r="410" spans="1:84">
      <c r="A410" s="90">
        <f>SUBTOTAL(103,$B$2:$B410)</f>
        <v>409</v>
      </c>
      <c r="B410" s="44" t="s">
        <v>697</v>
      </c>
      <c r="C410" s="201" t="s">
        <v>1158</v>
      </c>
      <c r="D410" s="199" t="s">
        <v>6</v>
      </c>
      <c r="E410" s="195" t="s">
        <v>389</v>
      </c>
      <c r="F410" s="198" t="s">
        <v>189</v>
      </c>
      <c r="G410" s="219" t="str">
        <f>""</f>
        <v/>
      </c>
      <c r="H410" s="8"/>
      <c r="I410" s="8"/>
      <c r="J410" s="8" t="s">
        <v>927</v>
      </c>
      <c r="K410" s="11"/>
      <c r="L410" s="10" t="s">
        <v>922</v>
      </c>
      <c r="M410" s="53"/>
      <c r="N410" s="53"/>
      <c r="O410" s="9"/>
      <c r="P410" s="54"/>
      <c r="Q410" s="121" t="str">
        <f>""</f>
        <v/>
      </c>
      <c r="R410" s="55"/>
      <c r="S410" s="57"/>
      <c r="T410" s="147" t="str">
        <f>IF(MAX((AA410,AD410,AG410,AJ410,AM410,AP410))=AA410,"CDU",IF(MAX(AA410,AD410,AG410,AJ410,AM410,AP410)=AD410,"SPD",IF(MAX(AA410,AD410,AG410,AJ410,AM410,AP410)=AG410,"AfD",IF(MAX(AA410,AD410,AG410,AJ410,AM410,AP410)=AJ410,"Linke",IF(MAX(AA410,AD410,AG410,AJ410,AM410,AP410)=AM410,"Grüne","FDP")))))</f>
        <v>SPD</v>
      </c>
      <c r="U410" s="148" t="str">
        <f>IF(LARGE((AA410,AD410,AG410,AJ410,AM410,AP410),2)=AA410,"CDU",IF(LARGE((AA410,AD410,AG410,AJ410,AM410,AP410),2)=AD410,"SPD",IF(LARGE((AA410,AD410,AG410,AJ410,AM410,AP410),2)=AG410,"AfD",IF(LARGE((AA410,AD410,AG410,AJ410,AM410,AP410),2)=AJ410,"Linke",IF(LARGE((AA410,AD410,AG410,AJ410,AM410,AP410),2)=AM410,"Grüne","FDP")))))</f>
        <v>CDU</v>
      </c>
      <c r="V410" s="148" t="str">
        <f>IF(LARGE((AA410,AD410,AG410,AJ410,AM410,AP410),3)=AA410,"CDU",IF(LARGE((AA410,AD410,AG410,AJ410,AM410,AP410),3)=AD410,"SPD",IF(LARGE((AA410,AD410,AG410,AJ410,AM410,AP410),3)=AG410,"AfD",IF(LARGE((AA410,AD410,AG410,AJ410,AM410,AP410),3)=AJ410,"Linke",IF(LARGE((AA410,AD410,AG410,AJ410,AM410,AP410),3)=AM410,"Grüne","FDP")))))</f>
        <v>Grüne</v>
      </c>
      <c r="W410" s="148" t="str">
        <f>IF(LARGE((AA410,AD410,AG410,AJ410,AM410,AP410),4)=AA410,"CDU",IF(LARGE((AA410,AD410,AG410,AJ410,AM410,AP410),4)=AD410,"SPD",IF(LARGE((AA410,AD410,AG410,AJ410,AM410,AP410),4)=AG410,"AfD",IF(LARGE((AA410,AD410,AG410,AJ410,AM410,AP410),4)=AJ410,"Linke",IF(LARGE((AA410,AD410,AG410,AJ410,AM410,AP410),4)=AM410,"Grüne","FDP")))))</f>
        <v>AfD</v>
      </c>
      <c r="X410" s="149">
        <f>(LARGE((AA410,AD410,AG410,AJ410,AM410,AP410),1))-(LARGE((AA410,AD410,AG410,AJ410,AM410,AP410),2))</f>
        <v>7.7045845720544182E-3</v>
      </c>
      <c r="Y410" s="148">
        <f>(LARGE((AA410,AD410,AG410,AJ410,AM410,AP410),1))-(LARGE((AA410,AD410,AG410,AJ410,AM410,AP410),3))</f>
        <v>0.17064622124863085</v>
      </c>
      <c r="Z410" s="234">
        <f>(LARGE((AA410,AD410,AG410,AJ410,AM410,AP410),1))-(LARGE((AA410,AD410,AG410,AJ410,AM410,AP410),4))</f>
        <v>0.21291190736973867</v>
      </c>
      <c r="AA410" s="236">
        <v>0.29593490846502896</v>
      </c>
      <c r="AB410" s="93">
        <v>0.22667843859187736</v>
      </c>
      <c r="AC410" s="95">
        <f>IF(Tabelle1[[#This Row],[CDU ES 2021]]="","",Tabelle1[[#This Row],[CDU ES 2021]]/Tabelle1[[#This Row],[CDU ZS 2021]])</f>
        <v>1.305527381886745</v>
      </c>
      <c r="AD410" s="97">
        <v>0.30363949303708337</v>
      </c>
      <c r="AE410" s="106">
        <v>0.27580117969718598</v>
      </c>
      <c r="AF410" s="96">
        <f>IF(Tabelle1[[#This Row],[SPD ES 2021]]="","",Tabelle1[[#This Row],[SPD ES 2021]]/Tabelle1[[#This Row],[SPD ZS 2021]])</f>
        <v>1.100936164850572</v>
      </c>
      <c r="AG410" s="99">
        <v>9.0727585667344707E-2</v>
      </c>
      <c r="AH410" s="107">
        <v>9.2898022567031099E-2</v>
      </c>
      <c r="AI410" s="98">
        <f>IF(Tabelle1[[#This Row],[AfD ES 2021]]="","",Tabelle1[[#This Row],[AfD ES 2021]]/Tabelle1[[#This Row],[AfD ZS 2021]])</f>
        <v>0.97663634984135106</v>
      </c>
      <c r="AJ410" s="100">
        <v>3.9674542325144738E-2</v>
      </c>
      <c r="AK410" s="108">
        <v>5.0268625314648534E-2</v>
      </c>
      <c r="AL410" s="101">
        <f>IF(Tabelle1[[#This Row],[Linke ES 2021]]="","",Tabelle1[[#This Row],[Linke ES 2021]]/Tabelle1[[#This Row],[Linke ZS 2021]])</f>
        <v>0.78925059272673947</v>
      </c>
      <c r="AM410" s="103">
        <v>0.13299327178845252</v>
      </c>
      <c r="AN410" s="109">
        <v>0.16348574219483789</v>
      </c>
      <c r="AO410" s="102">
        <f>IF(Tabelle1[[#This Row],[Grüne ES 2021]]="","",Tabelle1[[#This Row],[Grüne ES 2021]]/Tabelle1[[#This Row],[Grüne ZS 2021]])</f>
        <v>0.81348544529317268</v>
      </c>
      <c r="AP410" s="104">
        <v>7.5787826631200123E-2</v>
      </c>
      <c r="AQ410" s="105">
        <v>0.10711199609272269</v>
      </c>
      <c r="AR410" s="215">
        <f>IF(Tabelle1[[#This Row],[FDP ES 2021]]="","",Tabelle1[[#This Row],[FDP ES 2021]]/Tabelle1[[#This Row],[FDP ZS 2021]])</f>
        <v>0.70755685073400687</v>
      </c>
      <c r="AS410" s="216">
        <v>218.6</v>
      </c>
      <c r="AT410" s="191">
        <v>34680</v>
      </c>
      <c r="AU410" s="191">
        <v>21486</v>
      </c>
      <c r="AV410" s="191">
        <v>5.8</v>
      </c>
      <c r="AW410" s="191">
        <v>587.6</v>
      </c>
      <c r="AX410" s="191">
        <v>10.6</v>
      </c>
      <c r="AY410" s="192">
        <v>10</v>
      </c>
      <c r="AZ410" s="114" t="s">
        <v>1720</v>
      </c>
      <c r="BA410" s="6"/>
      <c r="BB410" s="6"/>
      <c r="BC410" s="6"/>
      <c r="BD410" s="6"/>
      <c r="BE410" s="6"/>
      <c r="BF410" s="6"/>
      <c r="BG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</row>
    <row r="411" spans="1:84">
      <c r="A411" s="90">
        <f>SUBTOTAL(103,$B$2:$B411)</f>
        <v>410</v>
      </c>
      <c r="B411" s="48" t="s">
        <v>669</v>
      </c>
      <c r="C411" s="206" t="s">
        <v>825</v>
      </c>
      <c r="D411" s="199" t="s">
        <v>6</v>
      </c>
      <c r="E411" s="194" t="s">
        <v>389</v>
      </c>
      <c r="F411" s="198" t="s">
        <v>189</v>
      </c>
      <c r="G411" s="219" t="str">
        <f>""</f>
        <v/>
      </c>
      <c r="H411" s="8"/>
      <c r="I411" s="8"/>
      <c r="J411" s="8" t="s">
        <v>924</v>
      </c>
      <c r="K411" s="8"/>
      <c r="L411" s="8" t="s">
        <v>921</v>
      </c>
      <c r="M411" s="53"/>
      <c r="N411" s="53"/>
      <c r="O411" s="9"/>
      <c r="P411" s="54"/>
      <c r="Q411" s="121" t="str">
        <f>""</f>
        <v/>
      </c>
      <c r="R411" s="55"/>
      <c r="S411" s="57"/>
      <c r="T411" s="147" t="str">
        <f>IF(MAX((AA411,AD411,AG411,AJ411,AM411,AP411))=AA411,"CDU",IF(MAX(AA411,AD411,AG411,AJ411,AM411,AP411)=AD411,"SPD",IF(MAX(AA411,AD411,AG411,AJ411,AM411,AP411)=AG411,"AfD",IF(MAX(AA411,AD411,AG411,AJ411,AM411,AP411)=AJ411,"Linke",IF(MAX(AA411,AD411,AG411,AJ411,AM411,AP411)=AM411,"Grüne","FDP")))))</f>
        <v>SPD</v>
      </c>
      <c r="U411" s="148" t="str">
        <f>IF(LARGE((AA411,AD411,AG411,AJ411,AM411,AP411),2)=AA411,"CDU",IF(LARGE((AA411,AD411,AG411,AJ411,AM411,AP411),2)=AD411,"SPD",IF(LARGE((AA411,AD411,AG411,AJ411,AM411,AP411),2)=AG411,"AfD",IF(LARGE((AA411,AD411,AG411,AJ411,AM411,AP411),2)=AJ411,"Linke",IF(LARGE((AA411,AD411,AG411,AJ411,AM411,AP411),2)=AM411,"Grüne","FDP")))))</f>
        <v>CDU</v>
      </c>
      <c r="V411" s="148" t="str">
        <f>IF(LARGE((AA411,AD411,AG411,AJ411,AM411,AP411),3)=AA411,"CDU",IF(LARGE((AA411,AD411,AG411,AJ411,AM411,AP411),3)=AD411,"SPD",IF(LARGE((AA411,AD411,AG411,AJ411,AM411,AP411),3)=AG411,"AfD",IF(LARGE((AA411,AD411,AG411,AJ411,AM411,AP411),3)=AJ411,"Linke",IF(LARGE((AA411,AD411,AG411,AJ411,AM411,AP411),3)=AM411,"Grüne","FDP")))))</f>
        <v>Grüne</v>
      </c>
      <c r="W411" s="148" t="str">
        <f>IF(LARGE((AA411,AD411,AG411,AJ411,AM411,AP411),4)=AA411,"CDU",IF(LARGE((AA411,AD411,AG411,AJ411,AM411,AP411),4)=AD411,"SPD",IF(LARGE((AA411,AD411,AG411,AJ411,AM411,AP411),4)=AG411,"AfD",IF(LARGE((AA411,AD411,AG411,AJ411,AM411,AP411),4)=AJ411,"Linke",IF(LARGE((AA411,AD411,AG411,AJ411,AM411,AP411),4)=AM411,"Grüne","FDP")))))</f>
        <v>AfD</v>
      </c>
      <c r="X411" s="149">
        <f>(LARGE((AA411,AD411,AG411,AJ411,AM411,AP411),1))-(LARGE((AA411,AD411,AG411,AJ411,AM411,AP411),2))</f>
        <v>7.7045845720544182E-3</v>
      </c>
      <c r="Y411" s="148">
        <f>(LARGE((AA411,AD411,AG411,AJ411,AM411,AP411),1))-(LARGE((AA411,AD411,AG411,AJ411,AM411,AP411),3))</f>
        <v>0.17064622124863085</v>
      </c>
      <c r="Z411" s="234">
        <f>(LARGE((AA411,AD411,AG411,AJ411,AM411,AP411),1))-(LARGE((AA411,AD411,AG411,AJ411,AM411,AP411),4))</f>
        <v>0.21291190736973867</v>
      </c>
      <c r="AA411" s="236">
        <v>0.29593490846502896</v>
      </c>
      <c r="AB411" s="93">
        <v>0.22667843859187736</v>
      </c>
      <c r="AC411" s="95">
        <f>IF(Tabelle1[[#This Row],[CDU ES 2021]]="","",Tabelle1[[#This Row],[CDU ES 2021]]/Tabelle1[[#This Row],[CDU ZS 2021]])</f>
        <v>1.305527381886745</v>
      </c>
      <c r="AD411" s="97">
        <v>0.30363949303708337</v>
      </c>
      <c r="AE411" s="106">
        <v>0.27580117969718598</v>
      </c>
      <c r="AF411" s="96">
        <f>IF(Tabelle1[[#This Row],[SPD ES 2021]]="","",Tabelle1[[#This Row],[SPD ES 2021]]/Tabelle1[[#This Row],[SPD ZS 2021]])</f>
        <v>1.100936164850572</v>
      </c>
      <c r="AG411" s="99">
        <v>9.0727585667344707E-2</v>
      </c>
      <c r="AH411" s="107">
        <v>9.2898022567031099E-2</v>
      </c>
      <c r="AI411" s="98">
        <f>IF(Tabelle1[[#This Row],[AfD ES 2021]]="","",Tabelle1[[#This Row],[AfD ES 2021]]/Tabelle1[[#This Row],[AfD ZS 2021]])</f>
        <v>0.97663634984135106</v>
      </c>
      <c r="AJ411" s="100">
        <v>3.9674542325144738E-2</v>
      </c>
      <c r="AK411" s="108">
        <v>5.0268625314648534E-2</v>
      </c>
      <c r="AL411" s="101">
        <f>IF(Tabelle1[[#This Row],[Linke ES 2021]]="","",Tabelle1[[#This Row],[Linke ES 2021]]/Tabelle1[[#This Row],[Linke ZS 2021]])</f>
        <v>0.78925059272673947</v>
      </c>
      <c r="AM411" s="103">
        <v>0.13299327178845252</v>
      </c>
      <c r="AN411" s="109">
        <v>0.16348574219483789</v>
      </c>
      <c r="AO411" s="102">
        <f>IF(Tabelle1[[#This Row],[Grüne ES 2021]]="","",Tabelle1[[#This Row],[Grüne ES 2021]]/Tabelle1[[#This Row],[Grüne ZS 2021]])</f>
        <v>0.81348544529317268</v>
      </c>
      <c r="AP411" s="104">
        <v>7.5787826631200123E-2</v>
      </c>
      <c r="AQ411" s="105">
        <v>0.10711199609272269</v>
      </c>
      <c r="AR411" s="215">
        <f>IF(Tabelle1[[#This Row],[FDP ES 2021]]="","",Tabelle1[[#This Row],[FDP ES 2021]]/Tabelle1[[#This Row],[FDP ZS 2021]])</f>
        <v>0.70755685073400687</v>
      </c>
      <c r="AS411" s="216">
        <v>218.6</v>
      </c>
      <c r="AT411" s="191">
        <v>34680</v>
      </c>
      <c r="AU411" s="191">
        <v>21486</v>
      </c>
      <c r="AV411" s="191">
        <v>5.8</v>
      </c>
      <c r="AW411" s="191">
        <v>587.6</v>
      </c>
      <c r="AX411" s="191">
        <v>10.6</v>
      </c>
      <c r="AY411" s="192">
        <v>10</v>
      </c>
      <c r="AZ411" s="114" t="s">
        <v>1453</v>
      </c>
      <c r="BA411" s="6"/>
      <c r="BB411" s="6"/>
      <c r="BC411" s="6"/>
      <c r="BD411" s="6"/>
      <c r="BE411" s="6"/>
      <c r="BF411" s="6"/>
      <c r="BG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</row>
    <row r="412" spans="1:84">
      <c r="A412" s="90">
        <f>SUBTOTAL(103,$B$2:$B412)</f>
        <v>411</v>
      </c>
      <c r="B412" s="47" t="s">
        <v>751</v>
      </c>
      <c r="C412" s="205" t="s">
        <v>1159</v>
      </c>
      <c r="D412" s="199" t="s">
        <v>6</v>
      </c>
      <c r="E412" s="195" t="s">
        <v>389</v>
      </c>
      <c r="F412" s="198" t="s">
        <v>189</v>
      </c>
      <c r="G412" s="219" t="str">
        <f>""</f>
        <v/>
      </c>
      <c r="H412" s="8"/>
      <c r="I412" s="8"/>
      <c r="J412" s="8" t="s">
        <v>927</v>
      </c>
      <c r="K412" s="11"/>
      <c r="L412" s="8" t="s">
        <v>922</v>
      </c>
      <c r="M412" s="53"/>
      <c r="N412" s="53"/>
      <c r="O412" s="9"/>
      <c r="P412" s="54"/>
      <c r="Q412" s="121" t="str">
        <f>""</f>
        <v/>
      </c>
      <c r="R412" s="55"/>
      <c r="S412" s="57"/>
      <c r="T412" s="147" t="str">
        <f>IF(MAX((AA412,AD412,AG412,AJ412,AM412,AP412))=AA412,"CDU",IF(MAX(AA412,AD412,AG412,AJ412,AM412,AP412)=AD412,"SPD",IF(MAX(AA412,AD412,AG412,AJ412,AM412,AP412)=AG412,"AfD",IF(MAX(AA412,AD412,AG412,AJ412,AM412,AP412)=AJ412,"Linke",IF(MAX(AA412,AD412,AG412,AJ412,AM412,AP412)=AM412,"Grüne","FDP")))))</f>
        <v>SPD</v>
      </c>
      <c r="U412" s="148" t="str">
        <f>IF(LARGE((AA412,AD412,AG412,AJ412,AM412,AP412),2)=AA412,"CDU",IF(LARGE((AA412,AD412,AG412,AJ412,AM412,AP412),2)=AD412,"SPD",IF(LARGE((AA412,AD412,AG412,AJ412,AM412,AP412),2)=AG412,"AfD",IF(LARGE((AA412,AD412,AG412,AJ412,AM412,AP412),2)=AJ412,"Linke",IF(LARGE((AA412,AD412,AG412,AJ412,AM412,AP412),2)=AM412,"Grüne","FDP")))))</f>
        <v>CDU</v>
      </c>
      <c r="V412" s="148" t="str">
        <f>IF(LARGE((AA412,AD412,AG412,AJ412,AM412,AP412),3)=AA412,"CDU",IF(LARGE((AA412,AD412,AG412,AJ412,AM412,AP412),3)=AD412,"SPD",IF(LARGE((AA412,AD412,AG412,AJ412,AM412,AP412),3)=AG412,"AfD",IF(LARGE((AA412,AD412,AG412,AJ412,AM412,AP412),3)=AJ412,"Linke",IF(LARGE((AA412,AD412,AG412,AJ412,AM412,AP412),3)=AM412,"Grüne","FDP")))))</f>
        <v>Grüne</v>
      </c>
      <c r="W412" s="148" t="str">
        <f>IF(LARGE((AA412,AD412,AG412,AJ412,AM412,AP412),4)=AA412,"CDU",IF(LARGE((AA412,AD412,AG412,AJ412,AM412,AP412),4)=AD412,"SPD",IF(LARGE((AA412,AD412,AG412,AJ412,AM412,AP412),4)=AG412,"AfD",IF(LARGE((AA412,AD412,AG412,AJ412,AM412,AP412),4)=AJ412,"Linke",IF(LARGE((AA412,AD412,AG412,AJ412,AM412,AP412),4)=AM412,"Grüne","FDP")))))</f>
        <v>AfD</v>
      </c>
      <c r="X412" s="149">
        <f>(LARGE((AA412,AD412,AG412,AJ412,AM412,AP412),1))-(LARGE((AA412,AD412,AG412,AJ412,AM412,AP412),2))</f>
        <v>7.7045845720539741E-3</v>
      </c>
      <c r="Y412" s="148">
        <f>(LARGE((AA412,AD412,AG412,AJ412,AM412,AP412),1))-(LARGE((AA412,AD412,AG412,AJ412,AM412,AP412),3))</f>
        <v>0.17064622124862999</v>
      </c>
      <c r="Z412" s="234">
        <f>(LARGE((AA412,AD412,AG412,AJ412,AM412,AP412),1))-(LARGE((AA412,AD412,AG412,AJ412,AM412,AP412),4))</f>
        <v>0.21291190736973828</v>
      </c>
      <c r="AA412" s="236">
        <v>0.29593490846502901</v>
      </c>
      <c r="AB412" s="93">
        <v>0.226678438591877</v>
      </c>
      <c r="AC412" s="95">
        <f>IF(Tabelle1[[#This Row],[CDU ES 2021]]="","",Tabelle1[[#This Row],[CDU ES 2021]]/Tabelle1[[#This Row],[CDU ZS 2021]])</f>
        <v>1.3055273818867474</v>
      </c>
      <c r="AD412" s="97">
        <v>0.30363949303708299</v>
      </c>
      <c r="AE412" s="106">
        <v>0.27580117969718598</v>
      </c>
      <c r="AF412" s="96">
        <f>IF(Tabelle1[[#This Row],[SPD ES 2021]]="","",Tabelle1[[#This Row],[SPD ES 2021]]/Tabelle1[[#This Row],[SPD ZS 2021]])</f>
        <v>1.1009361648505707</v>
      </c>
      <c r="AG412" s="99">
        <v>9.0727585667344707E-2</v>
      </c>
      <c r="AH412" s="107">
        <v>9.2898022567031099E-2</v>
      </c>
      <c r="AI412" s="98">
        <f>IF(Tabelle1[[#This Row],[AfD ES 2021]]="","",Tabelle1[[#This Row],[AfD ES 2021]]/Tabelle1[[#This Row],[AfD ZS 2021]])</f>
        <v>0.97663634984135106</v>
      </c>
      <c r="AJ412" s="100">
        <v>3.9674542325144703E-2</v>
      </c>
      <c r="AK412" s="108">
        <v>5.0268625314648499E-2</v>
      </c>
      <c r="AL412" s="101">
        <f>IF(Tabelle1[[#This Row],[Linke ES 2021]]="","",Tabelle1[[#This Row],[Linke ES 2021]]/Tabelle1[[#This Row],[Linke ZS 2021]])</f>
        <v>0.78925059272673936</v>
      </c>
      <c r="AM412" s="103">
        <v>0.13299327178845299</v>
      </c>
      <c r="AN412" s="109">
        <v>0.163485742194838</v>
      </c>
      <c r="AO412" s="102">
        <f>IF(Tabelle1[[#This Row],[Grüne ES 2021]]="","",Tabelle1[[#This Row],[Grüne ES 2021]]/Tabelle1[[#This Row],[Grüne ZS 2021]])</f>
        <v>0.81348544529317501</v>
      </c>
      <c r="AP412" s="104">
        <v>7.5787826631200095E-2</v>
      </c>
      <c r="AQ412" s="105">
        <v>0.107111996092723</v>
      </c>
      <c r="AR412" s="215">
        <f>IF(Tabelle1[[#This Row],[FDP ES 2021]]="","",Tabelle1[[#This Row],[FDP ES 2021]]/Tabelle1[[#This Row],[FDP ZS 2021]])</f>
        <v>0.70755685073400465</v>
      </c>
      <c r="AS412" s="216">
        <v>218.6</v>
      </c>
      <c r="AT412" s="191">
        <v>34680</v>
      </c>
      <c r="AU412" s="191">
        <v>21486</v>
      </c>
      <c r="AV412" s="191">
        <v>5.8</v>
      </c>
      <c r="AW412" s="191">
        <v>587.6</v>
      </c>
      <c r="AX412" s="191">
        <v>10.6</v>
      </c>
      <c r="AY412" s="192">
        <v>10</v>
      </c>
      <c r="AZ412" s="114" t="s">
        <v>2043</v>
      </c>
      <c r="BA412" s="6"/>
      <c r="BB412" s="6"/>
      <c r="BC412" s="6"/>
      <c r="BD412" s="6"/>
      <c r="BE412" s="6"/>
      <c r="BF412" s="6"/>
      <c r="BG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</row>
    <row r="413" spans="1:84">
      <c r="A413" s="90">
        <f>SUBTOTAL(103,$B$2:$B413)</f>
        <v>412</v>
      </c>
      <c r="B413" s="44" t="s">
        <v>697</v>
      </c>
      <c r="C413" s="201" t="s">
        <v>826</v>
      </c>
      <c r="D413" s="200" t="s">
        <v>6</v>
      </c>
      <c r="E413" s="193" t="s">
        <v>390</v>
      </c>
      <c r="F413" s="222" t="s">
        <v>190</v>
      </c>
      <c r="G413" s="219" t="str">
        <f>""</f>
        <v/>
      </c>
      <c r="H413" s="10"/>
      <c r="I413" s="10"/>
      <c r="J413" s="8" t="s">
        <v>924</v>
      </c>
      <c r="K413" s="10"/>
      <c r="L413" s="10" t="s">
        <v>922</v>
      </c>
      <c r="M413" s="67"/>
      <c r="N413" s="67"/>
      <c r="O413" s="59"/>
      <c r="P413" s="83"/>
      <c r="Q413" s="121" t="str">
        <f>""</f>
        <v/>
      </c>
      <c r="R413" s="60"/>
      <c r="S413" s="61"/>
      <c r="T413" s="147" t="str">
        <f>IF(MAX((AA413,AD413,AG413,AJ413,AM413,AP413))=AA413,"CDU",IF(MAX(AA413,AD413,AG413,AJ413,AM413,AP413)=AD413,"SPD",IF(MAX(AA413,AD413,AG413,AJ413,AM413,AP413)=AG413,"AfD",IF(MAX(AA413,AD413,AG413,AJ413,AM413,AP413)=AJ413,"Linke",IF(MAX(AA413,AD413,AG413,AJ413,AM413,AP413)=AM413,"Grüne","FDP")))))</f>
        <v>CDU</v>
      </c>
      <c r="U413" s="148" t="str">
        <f>IF(LARGE((AA413,AD413,AG413,AJ413,AM413,AP413),2)=AA413,"CDU",IF(LARGE((AA413,AD413,AG413,AJ413,AM413,AP413),2)=AD413,"SPD",IF(LARGE((AA413,AD413,AG413,AJ413,AM413,AP413),2)=AG413,"AfD",IF(LARGE((AA413,AD413,AG413,AJ413,AM413,AP413),2)=AJ413,"Linke",IF(LARGE((AA413,AD413,AG413,AJ413,AM413,AP413),2)=AM413,"Grüne","FDP")))))</f>
        <v>SPD</v>
      </c>
      <c r="V413" s="148" t="str">
        <f>IF(LARGE((AA413,AD413,AG413,AJ413,AM413,AP413),3)=AA413,"CDU",IF(LARGE((AA413,AD413,AG413,AJ413,AM413,AP413),3)=AD413,"SPD",IF(LARGE((AA413,AD413,AG413,AJ413,AM413,AP413),3)=AG413,"AfD",IF(LARGE((AA413,AD413,AG413,AJ413,AM413,AP413),3)=AJ413,"Linke",IF(LARGE((AA413,AD413,AG413,AJ413,AM413,AP413),3)=AM413,"Grüne","FDP")))))</f>
        <v>AfD</v>
      </c>
      <c r="W413" s="148" t="str">
        <f>IF(LARGE((AA413,AD413,AG413,AJ413,AM413,AP413),4)=AA413,"CDU",IF(LARGE((AA413,AD413,AG413,AJ413,AM413,AP413),4)=AD413,"SPD",IF(LARGE((AA413,AD413,AG413,AJ413,AM413,AP413),4)=AG413,"AfD",IF(LARGE((AA413,AD413,AG413,AJ413,AM413,AP413),4)=AJ413,"Linke",IF(LARGE((AA413,AD413,AG413,AJ413,AM413,AP413),4)=AM413,"Grüne","FDP")))))</f>
        <v>FDP</v>
      </c>
      <c r="X413" s="148">
        <f>(LARGE((AA413,AD413,AG413,AJ413,AM413,AP413),1))-(LARGE((AA413,AD413,AG413,AJ413,AM413,AP413),2))</f>
        <v>0.16333158073794576</v>
      </c>
      <c r="Y413" s="148">
        <f>(LARGE((AA413,AD413,AG413,AJ413,AM413,AP413),1))-(LARGE((AA413,AD413,AG413,AJ413,AM413,AP413),3))</f>
        <v>0.22927040484953454</v>
      </c>
      <c r="Z413" s="234">
        <f>(LARGE((AA413,AD413,AG413,AJ413,AM413,AP413),1))-(LARGE((AA413,AD413,AG413,AJ413,AM413,AP413),4))</f>
        <v>0.29492468994525717</v>
      </c>
      <c r="AA413" s="236">
        <v>0.38086784399839174</v>
      </c>
      <c r="AB413" s="93">
        <v>0.31113639736803045</v>
      </c>
      <c r="AC413" s="95">
        <f>IF(Tabelle1[[#This Row],[CDU ES 2021]]="","",Tabelle1[[#This Row],[CDU ES 2021]]/Tabelle1[[#This Row],[CDU ZS 2021]])</f>
        <v>1.2241185769978522</v>
      </c>
      <c r="AD413" s="97">
        <v>0.21753626326044598</v>
      </c>
      <c r="AE413" s="106">
        <v>0.22475016078761192</v>
      </c>
      <c r="AF413" s="96">
        <f>IF(Tabelle1[[#This Row],[SPD ES 2021]]="","",Tabelle1[[#This Row],[SPD ES 2021]]/Tabelle1[[#This Row],[SPD ZS 2021]])</f>
        <v>0.96790259236351317</v>
      </c>
      <c r="AG413" s="99">
        <v>0.1515974391488572</v>
      </c>
      <c r="AH413" s="107">
        <v>0.13260649087221096</v>
      </c>
      <c r="AI413" s="98">
        <f>IF(Tabelle1[[#This Row],[AfD ES 2021]]="","",Tabelle1[[#This Row],[AfD ES 2021]]/Tabelle1[[#This Row],[AfD ZS 2021]])</f>
        <v>1.1432128107133706</v>
      </c>
      <c r="AJ413" s="100">
        <v>2.8750811864039834E-2</v>
      </c>
      <c r="AK413" s="108">
        <v>2.7500865779448869E-2</v>
      </c>
      <c r="AL413" s="101">
        <f>IF(Tabelle1[[#This Row],[Linke ES 2021]]="","",Tabelle1[[#This Row],[Linke ES 2021]]/Tabelle1[[#This Row],[Linke ZS 2021]])</f>
        <v>1.0454511539605795</v>
      </c>
      <c r="AM413" s="103">
        <v>8.5565830575572946E-2</v>
      </c>
      <c r="AN413" s="109">
        <v>0.10094988373818829</v>
      </c>
      <c r="AO413" s="102">
        <f>IF(Tabelle1[[#This Row],[Grüne ES 2021]]="","",Tabelle1[[#This Row],[Grüne ES 2021]]/Tabelle1[[#This Row],[Grüne ZS 2021]])</f>
        <v>0.84760702446657976</v>
      </c>
      <c r="AP413" s="104">
        <v>8.5943154053134574E-2</v>
      </c>
      <c r="AQ413" s="105">
        <v>0.12694800375995646</v>
      </c>
      <c r="AR413" s="215">
        <f>IF(Tabelle1[[#This Row],[FDP ES 2021]]="","",Tabelle1[[#This Row],[FDP ES 2021]]/Tabelle1[[#This Row],[FDP ZS 2021]])</f>
        <v>0.67699492317849153</v>
      </c>
      <c r="AS413" s="216">
        <v>128.19999999999999</v>
      </c>
      <c r="AT413" s="191">
        <v>35878</v>
      </c>
      <c r="AU413" s="191">
        <v>22678</v>
      </c>
      <c r="AV413" s="191">
        <v>3.8</v>
      </c>
      <c r="AW413" s="191">
        <v>643.29999999999995</v>
      </c>
      <c r="AX413" s="191">
        <v>8</v>
      </c>
      <c r="AY413" s="192">
        <v>11.7</v>
      </c>
      <c r="AZ413" s="114" t="s">
        <v>1713</v>
      </c>
      <c r="BA413" s="6"/>
      <c r="BB413" s="6"/>
      <c r="BC413" s="6"/>
      <c r="BD413" s="6"/>
      <c r="BE413" s="6"/>
      <c r="BF413" s="6"/>
      <c r="BG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</row>
    <row r="414" spans="1:84">
      <c r="A414" s="90">
        <f>SUBTOTAL(103,$B$2:$B414)</f>
        <v>413</v>
      </c>
      <c r="B414" s="46" t="s">
        <v>930</v>
      </c>
      <c r="C414" s="204" t="s">
        <v>1160</v>
      </c>
      <c r="D414" s="199" t="s">
        <v>6</v>
      </c>
      <c r="E414" s="195" t="s">
        <v>390</v>
      </c>
      <c r="F414" s="222" t="s">
        <v>190</v>
      </c>
      <c r="G414" s="219" t="str">
        <f>""</f>
        <v/>
      </c>
      <c r="H414" s="143" t="s">
        <v>2175</v>
      </c>
      <c r="I414" s="8"/>
      <c r="J414" s="8" t="s">
        <v>927</v>
      </c>
      <c r="K414" s="11"/>
      <c r="L414" s="11" t="s">
        <v>921</v>
      </c>
      <c r="M414" s="53"/>
      <c r="N414" s="53"/>
      <c r="O414" s="9"/>
      <c r="P414" s="54"/>
      <c r="Q414" s="121" t="str">
        <f>""</f>
        <v/>
      </c>
      <c r="R414" s="55"/>
      <c r="S414" s="57"/>
      <c r="T414" s="147" t="str">
        <f>IF(MAX((AA414,AD414,AG414,AJ414,AM414,AP414))=AA414,"CDU",IF(MAX(AA414,AD414,AG414,AJ414,AM414,AP414)=AD414,"SPD",IF(MAX(AA414,AD414,AG414,AJ414,AM414,AP414)=AG414,"AfD",IF(MAX(AA414,AD414,AG414,AJ414,AM414,AP414)=AJ414,"Linke",IF(MAX(AA414,AD414,AG414,AJ414,AM414,AP414)=AM414,"Grüne","FDP")))))</f>
        <v>CDU</v>
      </c>
      <c r="U414" s="148" t="str">
        <f>IF(LARGE((AA414,AD414,AG414,AJ414,AM414,AP414),2)=AA414,"CDU",IF(LARGE((AA414,AD414,AG414,AJ414,AM414,AP414),2)=AD414,"SPD",IF(LARGE((AA414,AD414,AG414,AJ414,AM414,AP414),2)=AG414,"AfD",IF(LARGE((AA414,AD414,AG414,AJ414,AM414,AP414),2)=AJ414,"Linke",IF(LARGE((AA414,AD414,AG414,AJ414,AM414,AP414),2)=AM414,"Grüne","FDP")))))</f>
        <v>SPD</v>
      </c>
      <c r="V414" s="148" t="str">
        <f>IF(LARGE((AA414,AD414,AG414,AJ414,AM414,AP414),3)=AA414,"CDU",IF(LARGE((AA414,AD414,AG414,AJ414,AM414,AP414),3)=AD414,"SPD",IF(LARGE((AA414,AD414,AG414,AJ414,AM414,AP414),3)=AG414,"AfD",IF(LARGE((AA414,AD414,AG414,AJ414,AM414,AP414),3)=AJ414,"Linke",IF(LARGE((AA414,AD414,AG414,AJ414,AM414,AP414),3)=AM414,"Grüne","FDP")))))</f>
        <v>AfD</v>
      </c>
      <c r="W414" s="148" t="str">
        <f>IF(LARGE((AA414,AD414,AG414,AJ414,AM414,AP414),4)=AA414,"CDU",IF(LARGE((AA414,AD414,AG414,AJ414,AM414,AP414),4)=AD414,"SPD",IF(LARGE((AA414,AD414,AG414,AJ414,AM414,AP414),4)=AG414,"AfD",IF(LARGE((AA414,AD414,AG414,AJ414,AM414,AP414),4)=AJ414,"Linke",IF(LARGE((AA414,AD414,AG414,AJ414,AM414,AP414),4)=AM414,"Grüne","FDP")))))</f>
        <v>FDP</v>
      </c>
      <c r="X414" s="148">
        <f>(LARGE((AA414,AD414,AG414,AJ414,AM414,AP414),1))-(LARGE((AA414,AD414,AG414,AJ414,AM414,AP414),2))</f>
        <v>0.16333158073794576</v>
      </c>
      <c r="Y414" s="148">
        <f>(LARGE((AA414,AD414,AG414,AJ414,AM414,AP414),1))-(LARGE((AA414,AD414,AG414,AJ414,AM414,AP414),3))</f>
        <v>0.22927040484953454</v>
      </c>
      <c r="Z414" s="234">
        <f>(LARGE((AA414,AD414,AG414,AJ414,AM414,AP414),1))-(LARGE((AA414,AD414,AG414,AJ414,AM414,AP414),4))</f>
        <v>0.29492468994525717</v>
      </c>
      <c r="AA414" s="236">
        <v>0.38086784399839174</v>
      </c>
      <c r="AB414" s="93">
        <v>0.31113639736803045</v>
      </c>
      <c r="AC414" s="95">
        <f>IF(Tabelle1[[#This Row],[CDU ES 2021]]="","",Tabelle1[[#This Row],[CDU ES 2021]]/Tabelle1[[#This Row],[CDU ZS 2021]])</f>
        <v>1.2241185769978522</v>
      </c>
      <c r="AD414" s="97">
        <v>0.21753626326044598</v>
      </c>
      <c r="AE414" s="106">
        <v>0.22475016078761192</v>
      </c>
      <c r="AF414" s="96">
        <f>IF(Tabelle1[[#This Row],[SPD ES 2021]]="","",Tabelle1[[#This Row],[SPD ES 2021]]/Tabelle1[[#This Row],[SPD ZS 2021]])</f>
        <v>0.96790259236351317</v>
      </c>
      <c r="AG414" s="99">
        <v>0.1515974391488572</v>
      </c>
      <c r="AH414" s="107">
        <v>0.13260649087221096</v>
      </c>
      <c r="AI414" s="98">
        <f>IF(Tabelle1[[#This Row],[AfD ES 2021]]="","",Tabelle1[[#This Row],[AfD ES 2021]]/Tabelle1[[#This Row],[AfD ZS 2021]])</f>
        <v>1.1432128107133706</v>
      </c>
      <c r="AJ414" s="100">
        <v>2.8750811864039834E-2</v>
      </c>
      <c r="AK414" s="108">
        <v>2.7500865779448869E-2</v>
      </c>
      <c r="AL414" s="101">
        <f>IF(Tabelle1[[#This Row],[Linke ES 2021]]="","",Tabelle1[[#This Row],[Linke ES 2021]]/Tabelle1[[#This Row],[Linke ZS 2021]])</f>
        <v>1.0454511539605795</v>
      </c>
      <c r="AM414" s="103">
        <v>8.5565830575572946E-2</v>
      </c>
      <c r="AN414" s="109">
        <v>0.10094988373818829</v>
      </c>
      <c r="AO414" s="102">
        <f>IF(Tabelle1[[#This Row],[Grüne ES 2021]]="","",Tabelle1[[#This Row],[Grüne ES 2021]]/Tabelle1[[#This Row],[Grüne ZS 2021]])</f>
        <v>0.84760702446657976</v>
      </c>
      <c r="AP414" s="104">
        <v>8.5943154053134574E-2</v>
      </c>
      <c r="AQ414" s="105">
        <v>0.12694800375995646</v>
      </c>
      <c r="AR414" s="215">
        <f>IF(Tabelle1[[#This Row],[FDP ES 2021]]="","",Tabelle1[[#This Row],[FDP ES 2021]]/Tabelle1[[#This Row],[FDP ZS 2021]])</f>
        <v>0.67699492317849153</v>
      </c>
      <c r="AS414" s="216">
        <v>128.19999999999999</v>
      </c>
      <c r="AT414" s="191">
        <v>35878</v>
      </c>
      <c r="AU414" s="191">
        <v>22678</v>
      </c>
      <c r="AV414" s="191">
        <v>3.8</v>
      </c>
      <c r="AW414" s="191">
        <v>643.29999999999995</v>
      </c>
      <c r="AX414" s="191">
        <v>8</v>
      </c>
      <c r="AY414" s="192">
        <v>11.7</v>
      </c>
      <c r="AZ414" s="115" t="s">
        <v>1617</v>
      </c>
      <c r="BA414" s="6"/>
      <c r="BB414" s="6"/>
      <c r="BC414" s="6"/>
      <c r="BD414" s="6"/>
      <c r="BE414" s="6"/>
      <c r="BF414" s="6"/>
      <c r="BG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</row>
    <row r="415" spans="1:84">
      <c r="A415" s="90">
        <f>SUBTOTAL(103,$B$2:$B415)</f>
        <v>414</v>
      </c>
      <c r="B415" s="48" t="s">
        <v>669</v>
      </c>
      <c r="C415" s="206" t="s">
        <v>827</v>
      </c>
      <c r="D415" s="199" t="s">
        <v>6</v>
      </c>
      <c r="E415" s="194" t="s">
        <v>391</v>
      </c>
      <c r="F415" s="198" t="s">
        <v>191</v>
      </c>
      <c r="G415" s="219" t="str">
        <f>""</f>
        <v/>
      </c>
      <c r="H415" s="8"/>
      <c r="I415" s="8"/>
      <c r="J415" s="8" t="s">
        <v>924</v>
      </c>
      <c r="K415" s="8"/>
      <c r="L415" s="10" t="s">
        <v>922</v>
      </c>
      <c r="M415" s="53"/>
      <c r="N415" s="53"/>
      <c r="O415" s="9"/>
      <c r="P415" s="54"/>
      <c r="Q415" s="121" t="str">
        <f>""</f>
        <v/>
      </c>
      <c r="R415" s="65" t="s">
        <v>631</v>
      </c>
      <c r="S415" s="57"/>
      <c r="T415" s="147" t="str">
        <f>IF(MAX((AA415,AD415,AG415,AJ415,AM415,AP415))=AA415,"CDU",IF(MAX(AA415,AD415,AG415,AJ415,AM415,AP415)=AD415,"SPD",IF(MAX(AA415,AD415,AG415,AJ415,AM415,AP415)=AG415,"AfD",IF(MAX(AA415,AD415,AG415,AJ415,AM415,AP415)=AJ415,"Linke",IF(MAX(AA415,AD415,AG415,AJ415,AM415,AP415)=AM415,"Grüne","FDP")))))</f>
        <v>SPD</v>
      </c>
      <c r="U415" s="148" t="str">
        <f>IF(LARGE((AA415,AD415,AG415,AJ415,AM415,AP415),2)=AA415,"CDU",IF(LARGE((AA415,AD415,AG415,AJ415,AM415,AP415),2)=AD415,"SPD",IF(LARGE((AA415,AD415,AG415,AJ415,AM415,AP415),2)=AG415,"AfD",IF(LARGE((AA415,AD415,AG415,AJ415,AM415,AP415),2)=AJ415,"Linke",IF(LARGE((AA415,AD415,AG415,AJ415,AM415,AP415),2)=AM415,"Grüne","FDP")))))</f>
        <v>CDU</v>
      </c>
      <c r="V415" s="148" t="str">
        <f>IF(LARGE((AA415,AD415,AG415,AJ415,AM415,AP415),3)=AA415,"CDU",IF(LARGE((AA415,AD415,AG415,AJ415,AM415,AP415),3)=AD415,"SPD",IF(LARGE((AA415,AD415,AG415,AJ415,AM415,AP415),3)=AG415,"AfD",IF(LARGE((AA415,AD415,AG415,AJ415,AM415,AP415),3)=AJ415,"Linke",IF(LARGE((AA415,AD415,AG415,AJ415,AM415,AP415),3)=AM415,"Grüne","FDP")))))</f>
        <v>AfD</v>
      </c>
      <c r="W415" s="148" t="str">
        <f>IF(LARGE((AA415,AD415,AG415,AJ415,AM415,AP415),4)=AA415,"CDU",IF(LARGE((AA415,AD415,AG415,AJ415,AM415,AP415),4)=AD415,"SPD",IF(LARGE((AA415,AD415,AG415,AJ415,AM415,AP415),4)=AG415,"AfD",IF(LARGE((AA415,AD415,AG415,AJ415,AM415,AP415),4)=AJ415,"Linke",IF(LARGE((AA415,AD415,AG415,AJ415,AM415,AP415),4)=AM415,"Grüne","FDP")))))</f>
        <v>FDP</v>
      </c>
      <c r="X415" s="148">
        <f>(LARGE((AA415,AD415,AG415,AJ415,AM415,AP415),1))-(LARGE((AA415,AD415,AG415,AJ415,AM415,AP415),2))</f>
        <v>2.9966489724504053E-2</v>
      </c>
      <c r="Y415" s="148">
        <f>(LARGE((AA415,AD415,AG415,AJ415,AM415,AP415),1))-(LARGE((AA415,AD415,AG415,AJ415,AM415,AP415),3))</f>
        <v>0.17477239702262687</v>
      </c>
      <c r="Z415" s="234">
        <f>(LARGE((AA415,AD415,AG415,AJ415,AM415,AP415),1))-(LARGE((AA415,AD415,AG415,AJ415,AM415,AP415),4))</f>
        <v>0.19321787610094601</v>
      </c>
      <c r="AA415" s="236">
        <v>0.27518460306633846</v>
      </c>
      <c r="AB415" s="93">
        <v>0.24204477291409021</v>
      </c>
      <c r="AC415" s="95">
        <f>IF(Tabelle1[[#This Row],[CDU ES 2021]]="","",Tabelle1[[#This Row],[CDU ES 2021]]/Tabelle1[[#This Row],[CDU ZS 2021]])</f>
        <v>1.1369161157799954</v>
      </c>
      <c r="AD415" s="97">
        <v>0.30515109279084252</v>
      </c>
      <c r="AE415" s="106">
        <v>0.27357687152410082</v>
      </c>
      <c r="AF415" s="96">
        <f>IF(Tabelle1[[#This Row],[SPD ES 2021]]="","",Tabelle1[[#This Row],[SPD ES 2021]]/Tabelle1[[#This Row],[SPD ZS 2021]])</f>
        <v>1.1154126117856427</v>
      </c>
      <c r="AG415" s="99">
        <v>0.13037869576821565</v>
      </c>
      <c r="AH415" s="107">
        <v>0.12647644719595369</v>
      </c>
      <c r="AI415" s="98">
        <f>IF(Tabelle1[[#This Row],[AfD ES 2021]]="","",Tabelle1[[#This Row],[AfD ES 2021]]/Tabelle1[[#This Row],[AfD ZS 2021]])</f>
        <v>1.0308535593683785</v>
      </c>
      <c r="AJ415" s="100">
        <v>3.0233385724029536E-2</v>
      </c>
      <c r="AK415" s="108">
        <v>3.1902367499277974E-2</v>
      </c>
      <c r="AL415" s="101">
        <f>IF(Tabelle1[[#This Row],[Linke ES 2021]]="","",Tabelle1[[#This Row],[Linke ES 2021]]/Tabelle1[[#This Row],[Linke ZS 2021]])</f>
        <v>0.94768470473903821</v>
      </c>
      <c r="AM415" s="103">
        <v>9.4088253610509764E-2</v>
      </c>
      <c r="AN415" s="109">
        <v>0.11114731518028392</v>
      </c>
      <c r="AO415" s="102">
        <f>IF(Tabelle1[[#This Row],[Grüne ES 2021]]="","",Tabelle1[[#This Row],[Grüne ES 2021]]/Tabelle1[[#This Row],[Grüne ZS 2021]])</f>
        <v>0.84651845578002582</v>
      </c>
      <c r="AP415" s="104">
        <v>0.1119332166898965</v>
      </c>
      <c r="AQ415" s="105">
        <v>0.12623206972903722</v>
      </c>
      <c r="AR415" s="215">
        <f>IF(Tabelle1[[#This Row],[FDP ES 2021]]="","",Tabelle1[[#This Row],[FDP ES 2021]]/Tabelle1[[#This Row],[FDP ZS 2021]])</f>
        <v>0.88672567066488062</v>
      </c>
      <c r="AS415" s="216">
        <v>151.9</v>
      </c>
      <c r="AT415" s="191">
        <v>34219</v>
      </c>
      <c r="AU415" s="191">
        <v>24511</v>
      </c>
      <c r="AV415" s="191">
        <v>5.2</v>
      </c>
      <c r="AW415" s="191">
        <v>618.29999999999995</v>
      </c>
      <c r="AX415" s="191">
        <v>7.2</v>
      </c>
      <c r="AY415" s="192">
        <v>11.4</v>
      </c>
      <c r="AZ415" s="114" t="s">
        <v>1959</v>
      </c>
      <c r="BA415" s="6"/>
      <c r="BB415" s="6"/>
      <c r="BC415" s="6"/>
      <c r="BD415" s="6"/>
      <c r="BE415" s="6"/>
      <c r="BF415" s="6"/>
      <c r="BG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</row>
    <row r="416" spans="1:84">
      <c r="A416" s="90">
        <f>SUBTOTAL(103,$B$2:$B416)</f>
        <v>415</v>
      </c>
      <c r="B416" s="47" t="s">
        <v>751</v>
      </c>
      <c r="C416" s="205" t="s">
        <v>1161</v>
      </c>
      <c r="D416" s="199" t="s">
        <v>6</v>
      </c>
      <c r="E416" s="195" t="s">
        <v>391</v>
      </c>
      <c r="F416" s="198" t="s">
        <v>191</v>
      </c>
      <c r="G416" s="219" t="str">
        <f>""</f>
        <v/>
      </c>
      <c r="H416" s="8"/>
      <c r="I416" s="8"/>
      <c r="J416" s="8" t="s">
        <v>927</v>
      </c>
      <c r="K416" s="11"/>
      <c r="L416" s="10" t="s">
        <v>922</v>
      </c>
      <c r="M416" s="53"/>
      <c r="N416" s="53"/>
      <c r="O416" s="9"/>
      <c r="P416" s="54"/>
      <c r="Q416" s="121" t="str">
        <f>""</f>
        <v/>
      </c>
      <c r="R416" s="55"/>
      <c r="S416" s="57"/>
      <c r="T416" s="147" t="str">
        <f>IF(MAX((AA416,AD416,AG416,AJ416,AM416,AP416))=AA416,"CDU",IF(MAX(AA416,AD416,AG416,AJ416,AM416,AP416)=AD416,"SPD",IF(MAX(AA416,AD416,AG416,AJ416,AM416,AP416)=AG416,"AfD",IF(MAX(AA416,AD416,AG416,AJ416,AM416,AP416)=AJ416,"Linke",IF(MAX(AA416,AD416,AG416,AJ416,AM416,AP416)=AM416,"Grüne","FDP")))))</f>
        <v>SPD</v>
      </c>
      <c r="U416" s="148" t="str">
        <f>IF(LARGE((AA416,AD416,AG416,AJ416,AM416,AP416),2)=AA416,"CDU",IF(LARGE((AA416,AD416,AG416,AJ416,AM416,AP416),2)=AD416,"SPD",IF(LARGE((AA416,AD416,AG416,AJ416,AM416,AP416),2)=AG416,"AfD",IF(LARGE((AA416,AD416,AG416,AJ416,AM416,AP416),2)=AJ416,"Linke",IF(LARGE((AA416,AD416,AG416,AJ416,AM416,AP416),2)=AM416,"Grüne","FDP")))))</f>
        <v>CDU</v>
      </c>
      <c r="V416" s="148" t="str">
        <f>IF(LARGE((AA416,AD416,AG416,AJ416,AM416,AP416),3)=AA416,"CDU",IF(LARGE((AA416,AD416,AG416,AJ416,AM416,AP416),3)=AD416,"SPD",IF(LARGE((AA416,AD416,AG416,AJ416,AM416,AP416),3)=AG416,"AfD",IF(LARGE((AA416,AD416,AG416,AJ416,AM416,AP416),3)=AJ416,"Linke",IF(LARGE((AA416,AD416,AG416,AJ416,AM416,AP416),3)=AM416,"Grüne","FDP")))))</f>
        <v>AfD</v>
      </c>
      <c r="W416" s="148" t="str">
        <f>IF(LARGE((AA416,AD416,AG416,AJ416,AM416,AP416),4)=AA416,"CDU",IF(LARGE((AA416,AD416,AG416,AJ416,AM416,AP416),4)=AD416,"SPD",IF(LARGE((AA416,AD416,AG416,AJ416,AM416,AP416),4)=AG416,"AfD",IF(LARGE((AA416,AD416,AG416,AJ416,AM416,AP416),4)=AJ416,"Linke",IF(LARGE((AA416,AD416,AG416,AJ416,AM416,AP416),4)=AM416,"Grüne","FDP")))))</f>
        <v>FDP</v>
      </c>
      <c r="X416" s="148">
        <f>(LARGE((AA416,AD416,AG416,AJ416,AM416,AP416),1))-(LARGE((AA416,AD416,AG416,AJ416,AM416,AP416),2))</f>
        <v>2.9966489724504053E-2</v>
      </c>
      <c r="Y416" s="148">
        <f>(LARGE((AA416,AD416,AG416,AJ416,AM416,AP416),1))-(LARGE((AA416,AD416,AG416,AJ416,AM416,AP416),3))</f>
        <v>0.17477239702262687</v>
      </c>
      <c r="Z416" s="234">
        <f>(LARGE((AA416,AD416,AG416,AJ416,AM416,AP416),1))-(LARGE((AA416,AD416,AG416,AJ416,AM416,AP416),4))</f>
        <v>0.19321787610094601</v>
      </c>
      <c r="AA416" s="236">
        <v>0.27518460306633846</v>
      </c>
      <c r="AB416" s="93">
        <v>0.24204477291409021</v>
      </c>
      <c r="AC416" s="95">
        <f>IF(Tabelle1[[#This Row],[CDU ES 2021]]="","",Tabelle1[[#This Row],[CDU ES 2021]]/Tabelle1[[#This Row],[CDU ZS 2021]])</f>
        <v>1.1369161157799954</v>
      </c>
      <c r="AD416" s="97">
        <v>0.30515109279084252</v>
      </c>
      <c r="AE416" s="106">
        <v>0.27357687152410082</v>
      </c>
      <c r="AF416" s="96">
        <f>IF(Tabelle1[[#This Row],[SPD ES 2021]]="","",Tabelle1[[#This Row],[SPD ES 2021]]/Tabelle1[[#This Row],[SPD ZS 2021]])</f>
        <v>1.1154126117856427</v>
      </c>
      <c r="AG416" s="99">
        <v>0.13037869576821565</v>
      </c>
      <c r="AH416" s="107">
        <v>0.12647644719595369</v>
      </c>
      <c r="AI416" s="98">
        <f>IF(Tabelle1[[#This Row],[AfD ES 2021]]="","",Tabelle1[[#This Row],[AfD ES 2021]]/Tabelle1[[#This Row],[AfD ZS 2021]])</f>
        <v>1.0308535593683785</v>
      </c>
      <c r="AJ416" s="100">
        <v>3.0233385724029536E-2</v>
      </c>
      <c r="AK416" s="108">
        <v>3.1902367499277974E-2</v>
      </c>
      <c r="AL416" s="101">
        <f>IF(Tabelle1[[#This Row],[Linke ES 2021]]="","",Tabelle1[[#This Row],[Linke ES 2021]]/Tabelle1[[#This Row],[Linke ZS 2021]])</f>
        <v>0.94768470473903821</v>
      </c>
      <c r="AM416" s="103">
        <v>9.4088253610509764E-2</v>
      </c>
      <c r="AN416" s="109">
        <v>0.11114731518028392</v>
      </c>
      <c r="AO416" s="102">
        <f>IF(Tabelle1[[#This Row],[Grüne ES 2021]]="","",Tabelle1[[#This Row],[Grüne ES 2021]]/Tabelle1[[#This Row],[Grüne ZS 2021]])</f>
        <v>0.84651845578002582</v>
      </c>
      <c r="AP416" s="104">
        <v>0.1119332166898965</v>
      </c>
      <c r="AQ416" s="105">
        <v>0.12623206972903722</v>
      </c>
      <c r="AR416" s="215">
        <f>IF(Tabelle1[[#This Row],[FDP ES 2021]]="","",Tabelle1[[#This Row],[FDP ES 2021]]/Tabelle1[[#This Row],[FDP ZS 2021]])</f>
        <v>0.88672567066488062</v>
      </c>
      <c r="AS416" s="216">
        <v>151.9</v>
      </c>
      <c r="AT416" s="191">
        <v>34219</v>
      </c>
      <c r="AU416" s="191">
        <v>24511</v>
      </c>
      <c r="AV416" s="191">
        <v>5.2</v>
      </c>
      <c r="AW416" s="191">
        <v>618.29999999999995</v>
      </c>
      <c r="AX416" s="191">
        <v>7.2</v>
      </c>
      <c r="AY416" s="192">
        <v>11.4</v>
      </c>
      <c r="AZ416" s="114" t="s">
        <v>2129</v>
      </c>
      <c r="BA416" s="6"/>
      <c r="BB416" s="6"/>
      <c r="BC416" s="6"/>
      <c r="BD416" s="6"/>
      <c r="BE416" s="6"/>
      <c r="BF416" s="6"/>
      <c r="BG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</row>
    <row r="417" spans="1:84">
      <c r="A417" s="90">
        <f>SUBTOTAL(103,$B$2:$B417)</f>
        <v>416</v>
      </c>
      <c r="B417" s="46" t="s">
        <v>930</v>
      </c>
      <c r="C417" s="204" t="s">
        <v>1162</v>
      </c>
      <c r="D417" s="199" t="s">
        <v>6</v>
      </c>
      <c r="E417" s="195" t="s">
        <v>392</v>
      </c>
      <c r="F417" s="222" t="s">
        <v>192</v>
      </c>
      <c r="G417" s="219" t="str">
        <f>""</f>
        <v/>
      </c>
      <c r="H417" s="8"/>
      <c r="I417" s="8"/>
      <c r="J417" s="8" t="s">
        <v>927</v>
      </c>
      <c r="K417" s="11"/>
      <c r="L417" s="11" t="s">
        <v>921</v>
      </c>
      <c r="M417" s="53"/>
      <c r="N417" s="53"/>
      <c r="O417" s="9"/>
      <c r="P417" s="54"/>
      <c r="Q417" s="121" t="str">
        <f>""</f>
        <v/>
      </c>
      <c r="R417" s="55"/>
      <c r="S417" s="57"/>
      <c r="T417" s="147" t="str">
        <f>IF(MAX((AA417,AD417,AG417,AJ417,AM417,AP417))=AA417,"CDU",IF(MAX(AA417,AD417,AG417,AJ417,AM417,AP417)=AD417,"SPD",IF(MAX(AA417,AD417,AG417,AJ417,AM417,AP417)=AG417,"AfD",IF(MAX(AA417,AD417,AG417,AJ417,AM417,AP417)=AJ417,"Linke",IF(MAX(AA417,AD417,AG417,AJ417,AM417,AP417)=AM417,"Grüne","FDP")))))</f>
        <v>CDU</v>
      </c>
      <c r="U417" s="148" t="str">
        <f>IF(LARGE((AA417,AD417,AG417,AJ417,AM417,AP417),2)=AA417,"CDU",IF(LARGE((AA417,AD417,AG417,AJ417,AM417,AP417),2)=AD417,"SPD",IF(LARGE((AA417,AD417,AG417,AJ417,AM417,AP417),2)=AG417,"AfD",IF(LARGE((AA417,AD417,AG417,AJ417,AM417,AP417),2)=AJ417,"Linke",IF(LARGE((AA417,AD417,AG417,AJ417,AM417,AP417),2)=AM417,"Grüne","FDP")))))</f>
        <v>SPD</v>
      </c>
      <c r="V417" s="148" t="str">
        <f>IF(LARGE((AA417,AD417,AG417,AJ417,AM417,AP417),3)=AA417,"CDU",IF(LARGE((AA417,AD417,AG417,AJ417,AM417,AP417),3)=AD417,"SPD",IF(LARGE((AA417,AD417,AG417,AJ417,AM417,AP417),3)=AG417,"AfD",IF(LARGE((AA417,AD417,AG417,AJ417,AM417,AP417),3)=AJ417,"Linke",IF(LARGE((AA417,AD417,AG417,AJ417,AM417,AP417),3)=AM417,"Grüne","FDP")))))</f>
        <v>Grüne</v>
      </c>
      <c r="W417" s="148" t="str">
        <f>IF(LARGE((AA417,AD417,AG417,AJ417,AM417,AP417),4)=AA417,"CDU",IF(LARGE((AA417,AD417,AG417,AJ417,AM417,AP417),4)=AD417,"SPD",IF(LARGE((AA417,AD417,AG417,AJ417,AM417,AP417),4)=AG417,"AfD",IF(LARGE((AA417,AD417,AG417,AJ417,AM417,AP417),4)=AJ417,"Linke",IF(LARGE((AA417,AD417,AG417,AJ417,AM417,AP417),4)=AM417,"Grüne","FDP")))))</f>
        <v>FDP</v>
      </c>
      <c r="X417" s="148">
        <f>(LARGE((AA417,AD417,AG417,AJ417,AM417,AP417),1))-(LARGE((AA417,AD417,AG417,AJ417,AM417,AP417),2))</f>
        <v>4.2995732015499555E-2</v>
      </c>
      <c r="Y417" s="148">
        <f>(LARGE((AA417,AD417,AG417,AJ417,AM417,AP417),1))-(LARGE((AA417,AD417,AG417,AJ417,AM417,AP417),3))</f>
        <v>0.15990902454091091</v>
      </c>
      <c r="Z417" s="234">
        <f>(LARGE((AA417,AD417,AG417,AJ417,AM417,AP417),1))-(LARGE((AA417,AD417,AG417,AJ417,AM417,AP417),4))</f>
        <v>0.19947913741786941</v>
      </c>
      <c r="AA417" s="236">
        <v>0.31272112090750831</v>
      </c>
      <c r="AB417" s="93">
        <v>0.26163776790344961</v>
      </c>
      <c r="AC417" s="95">
        <f>IF(Tabelle1[[#This Row],[CDU ES 2021]]="","",Tabelle1[[#This Row],[CDU ES 2021]]/Tabelle1[[#This Row],[CDU ZS 2021]])</f>
        <v>1.1952445681424313</v>
      </c>
      <c r="AD417" s="97">
        <v>0.26972538889200876</v>
      </c>
      <c r="AE417" s="106">
        <v>0.2464992080290436</v>
      </c>
      <c r="AF417" s="96">
        <f>IF(Tabelle1[[#This Row],[SPD ES 2021]]="","",Tabelle1[[#This Row],[SPD ES 2021]]/Tabelle1[[#This Row],[SPD ZS 2021]])</f>
        <v>1.0942241601856528</v>
      </c>
      <c r="AG417" s="99">
        <v>7.5174088841466841E-2</v>
      </c>
      <c r="AH417" s="107">
        <v>7.8187858314293326E-2</v>
      </c>
      <c r="AI417" s="98">
        <f>IF(Tabelle1[[#This Row],[AfD ES 2021]]="","",Tabelle1[[#This Row],[AfD ES 2021]]/Tabelle1[[#This Row],[AfD ZS 2021]])</f>
        <v>0.96145476372160021</v>
      </c>
      <c r="AJ417" s="100">
        <v>2.6478351210198238E-2</v>
      </c>
      <c r="AK417" s="108">
        <v>3.1125159445480159E-2</v>
      </c>
      <c r="AL417" s="101">
        <f>IF(Tabelle1[[#This Row],[Linke ES 2021]]="","",Tabelle1[[#This Row],[Linke ES 2021]]/Tabelle1[[#This Row],[Linke ZS 2021]])</f>
        <v>0.85070572109288556</v>
      </c>
      <c r="AM417" s="103">
        <v>0.1528120963665974</v>
      </c>
      <c r="AN417" s="109">
        <v>0.15759521172958046</v>
      </c>
      <c r="AO417" s="102">
        <f>IF(Tabelle1[[#This Row],[Grüne ES 2021]]="","",Tabelle1[[#This Row],[Grüne ES 2021]]/Tabelle1[[#This Row],[Grüne ZS 2021]])</f>
        <v>0.96964936110374678</v>
      </c>
      <c r="AP417" s="104">
        <v>0.1132419834896389</v>
      </c>
      <c r="AQ417" s="105">
        <v>0.15416100138770134</v>
      </c>
      <c r="AR417" s="215">
        <f>IF(Tabelle1[[#This Row],[FDP ES 2021]]="","",Tabelle1[[#This Row],[FDP ES 2021]]/Tabelle1[[#This Row],[FDP ZS 2021]])</f>
        <v>0.73456958939210115</v>
      </c>
      <c r="AS417" s="216">
        <v>310.60000000000002</v>
      </c>
      <c r="AT417" s="191">
        <v>44772</v>
      </c>
      <c r="AU417" s="191">
        <v>32099</v>
      </c>
      <c r="AV417" s="191">
        <v>5.0999999999999996</v>
      </c>
      <c r="AW417" s="191">
        <v>696.7</v>
      </c>
      <c r="AX417" s="191">
        <v>6.8</v>
      </c>
      <c r="AY417" s="192">
        <v>11.9</v>
      </c>
      <c r="AZ417" s="115" t="s">
        <v>1608</v>
      </c>
      <c r="BA417" s="6"/>
      <c r="BB417" s="6"/>
      <c r="BC417" s="6"/>
      <c r="BD417" s="6"/>
      <c r="BE417" s="6"/>
      <c r="BF417" s="6"/>
      <c r="BG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</row>
    <row r="418" spans="1:84">
      <c r="A418" s="90">
        <f>SUBTOTAL(103,$B$2:$B418)</f>
        <v>417</v>
      </c>
      <c r="B418" s="44" t="s">
        <v>697</v>
      </c>
      <c r="C418" s="201" t="s">
        <v>828</v>
      </c>
      <c r="D418" s="200" t="s">
        <v>6</v>
      </c>
      <c r="E418" s="193" t="s">
        <v>392</v>
      </c>
      <c r="F418" s="222" t="s">
        <v>192</v>
      </c>
      <c r="G418" s="219" t="str">
        <f>""</f>
        <v/>
      </c>
      <c r="H418" s="10"/>
      <c r="I418" s="10"/>
      <c r="J418" s="8" t="s">
        <v>924</v>
      </c>
      <c r="K418" s="10"/>
      <c r="L418" s="10" t="s">
        <v>922</v>
      </c>
      <c r="M418" s="67"/>
      <c r="N418" s="67"/>
      <c r="O418" s="59"/>
      <c r="P418" s="83"/>
      <c r="Q418" s="121" t="str">
        <f>""</f>
        <v/>
      </c>
      <c r="R418" s="60"/>
      <c r="S418" s="61"/>
      <c r="T418" s="147" t="str">
        <f>IF(MAX((AA418,AD418,AG418,AJ418,AM418,AP418))=AA418,"CDU",IF(MAX(AA418,AD418,AG418,AJ418,AM418,AP418)=AD418,"SPD",IF(MAX(AA418,AD418,AG418,AJ418,AM418,AP418)=AG418,"AfD",IF(MAX(AA418,AD418,AG418,AJ418,AM418,AP418)=AJ418,"Linke",IF(MAX(AA418,AD418,AG418,AJ418,AM418,AP418)=AM418,"Grüne","FDP")))))</f>
        <v>CDU</v>
      </c>
      <c r="U418" s="148" t="str">
        <f>IF(LARGE((AA418,AD418,AG418,AJ418,AM418,AP418),2)=AA418,"CDU",IF(LARGE((AA418,AD418,AG418,AJ418,AM418,AP418),2)=AD418,"SPD",IF(LARGE((AA418,AD418,AG418,AJ418,AM418,AP418),2)=AG418,"AfD",IF(LARGE((AA418,AD418,AG418,AJ418,AM418,AP418),2)=AJ418,"Linke",IF(LARGE((AA418,AD418,AG418,AJ418,AM418,AP418),2)=AM418,"Grüne","FDP")))))</f>
        <v>SPD</v>
      </c>
      <c r="V418" s="148" t="str">
        <f>IF(LARGE((AA418,AD418,AG418,AJ418,AM418,AP418),3)=AA418,"CDU",IF(LARGE((AA418,AD418,AG418,AJ418,AM418,AP418),3)=AD418,"SPD",IF(LARGE((AA418,AD418,AG418,AJ418,AM418,AP418),3)=AG418,"AfD",IF(LARGE((AA418,AD418,AG418,AJ418,AM418,AP418),3)=AJ418,"Linke",IF(LARGE((AA418,AD418,AG418,AJ418,AM418,AP418),3)=AM418,"Grüne","FDP")))))</f>
        <v>Grüne</v>
      </c>
      <c r="W418" s="148" t="str">
        <f>IF(LARGE((AA418,AD418,AG418,AJ418,AM418,AP418),4)=AA418,"CDU",IF(LARGE((AA418,AD418,AG418,AJ418,AM418,AP418),4)=AD418,"SPD",IF(LARGE((AA418,AD418,AG418,AJ418,AM418,AP418),4)=AG418,"AfD",IF(LARGE((AA418,AD418,AG418,AJ418,AM418,AP418),4)=AJ418,"Linke",IF(LARGE((AA418,AD418,AG418,AJ418,AM418,AP418),4)=AM418,"Grüne","FDP")))))</f>
        <v>FDP</v>
      </c>
      <c r="X418" s="148">
        <f>(LARGE((AA418,AD418,AG418,AJ418,AM418,AP418),1))-(LARGE((AA418,AD418,AG418,AJ418,AM418,AP418),2))</f>
        <v>4.2995732015499555E-2</v>
      </c>
      <c r="Y418" s="148">
        <f>(LARGE((AA418,AD418,AG418,AJ418,AM418,AP418),1))-(LARGE((AA418,AD418,AG418,AJ418,AM418,AP418),3))</f>
        <v>0.15990902454091091</v>
      </c>
      <c r="Z418" s="234">
        <f>(LARGE((AA418,AD418,AG418,AJ418,AM418,AP418),1))-(LARGE((AA418,AD418,AG418,AJ418,AM418,AP418),4))</f>
        <v>0.19947913741786941</v>
      </c>
      <c r="AA418" s="236">
        <v>0.31272112090750831</v>
      </c>
      <c r="AB418" s="93">
        <v>0.26163776790344961</v>
      </c>
      <c r="AC418" s="95">
        <f>IF(Tabelle1[[#This Row],[CDU ES 2021]]="","",Tabelle1[[#This Row],[CDU ES 2021]]/Tabelle1[[#This Row],[CDU ZS 2021]])</f>
        <v>1.1952445681424313</v>
      </c>
      <c r="AD418" s="97">
        <v>0.26972538889200876</v>
      </c>
      <c r="AE418" s="106">
        <v>0.2464992080290436</v>
      </c>
      <c r="AF418" s="96">
        <f>IF(Tabelle1[[#This Row],[SPD ES 2021]]="","",Tabelle1[[#This Row],[SPD ES 2021]]/Tabelle1[[#This Row],[SPD ZS 2021]])</f>
        <v>1.0942241601856528</v>
      </c>
      <c r="AG418" s="99">
        <v>7.5174088841466841E-2</v>
      </c>
      <c r="AH418" s="107">
        <v>7.8187858314293326E-2</v>
      </c>
      <c r="AI418" s="98">
        <f>IF(Tabelle1[[#This Row],[AfD ES 2021]]="","",Tabelle1[[#This Row],[AfD ES 2021]]/Tabelle1[[#This Row],[AfD ZS 2021]])</f>
        <v>0.96145476372160021</v>
      </c>
      <c r="AJ418" s="100">
        <v>2.6478351210198238E-2</v>
      </c>
      <c r="AK418" s="108">
        <v>3.1125159445480159E-2</v>
      </c>
      <c r="AL418" s="101">
        <f>IF(Tabelle1[[#This Row],[Linke ES 2021]]="","",Tabelle1[[#This Row],[Linke ES 2021]]/Tabelle1[[#This Row],[Linke ZS 2021]])</f>
        <v>0.85070572109288556</v>
      </c>
      <c r="AM418" s="103">
        <v>0.1528120963665974</v>
      </c>
      <c r="AN418" s="109">
        <v>0.15759521172958046</v>
      </c>
      <c r="AO418" s="102">
        <f>IF(Tabelle1[[#This Row],[Grüne ES 2021]]="","",Tabelle1[[#This Row],[Grüne ES 2021]]/Tabelle1[[#This Row],[Grüne ZS 2021]])</f>
        <v>0.96964936110374678</v>
      </c>
      <c r="AP418" s="104">
        <v>0.1132419834896389</v>
      </c>
      <c r="AQ418" s="105">
        <v>0.15416100138770134</v>
      </c>
      <c r="AR418" s="215">
        <f>IF(Tabelle1[[#This Row],[FDP ES 2021]]="","",Tabelle1[[#This Row],[FDP ES 2021]]/Tabelle1[[#This Row],[FDP ZS 2021]])</f>
        <v>0.73456958939210115</v>
      </c>
      <c r="AS418" s="216">
        <v>310.60000000000002</v>
      </c>
      <c r="AT418" s="191">
        <v>44772</v>
      </c>
      <c r="AU418" s="191">
        <v>32099</v>
      </c>
      <c r="AV418" s="191">
        <v>5.0999999999999996</v>
      </c>
      <c r="AW418" s="191">
        <v>696.7</v>
      </c>
      <c r="AX418" s="191">
        <v>6.8</v>
      </c>
      <c r="AY418" s="192">
        <v>11.9</v>
      </c>
      <c r="AZ418" s="114" t="s">
        <v>1890</v>
      </c>
      <c r="BA418" s="6"/>
      <c r="BB418" s="6"/>
      <c r="BC418" s="6"/>
      <c r="BD418" s="6"/>
      <c r="BE418" s="6"/>
      <c r="BF418" s="6"/>
      <c r="BG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</row>
    <row r="419" spans="1:84">
      <c r="A419" s="90">
        <f>SUBTOTAL(103,$B$2:$B419)</f>
        <v>418</v>
      </c>
      <c r="B419" s="48" t="s">
        <v>669</v>
      </c>
      <c r="C419" s="206" t="s">
        <v>829</v>
      </c>
      <c r="D419" s="199" t="s">
        <v>6</v>
      </c>
      <c r="E419" s="194" t="s">
        <v>393</v>
      </c>
      <c r="F419" s="198" t="s">
        <v>193</v>
      </c>
      <c r="G419" s="219" t="str">
        <f>""</f>
        <v/>
      </c>
      <c r="H419" s="14" t="s">
        <v>2179</v>
      </c>
      <c r="I419" s="8"/>
      <c r="J419" s="8" t="s">
        <v>924</v>
      </c>
      <c r="K419" s="14" t="s">
        <v>631</v>
      </c>
      <c r="L419" s="10" t="s">
        <v>921</v>
      </c>
      <c r="M419" s="9"/>
      <c r="N419" s="9"/>
      <c r="O419" s="9"/>
      <c r="P419" s="54"/>
      <c r="Q419" s="121" t="str">
        <f>""</f>
        <v/>
      </c>
      <c r="R419" s="65" t="s">
        <v>631</v>
      </c>
      <c r="S419" s="57"/>
      <c r="T419" s="147" t="str">
        <f>IF(MAX((AA419,AD419,AG419,AJ419,AM419,AP419))=AA419,"CDU",IF(MAX(AA419,AD419,AG419,AJ419,AM419,AP419)=AD419,"SPD",IF(MAX(AA419,AD419,AG419,AJ419,AM419,AP419)=AG419,"AfD",IF(MAX(AA419,AD419,AG419,AJ419,AM419,AP419)=AJ419,"Linke",IF(MAX(AA419,AD419,AG419,AJ419,AM419,AP419)=AM419,"Grüne","FDP")))))</f>
        <v>SPD</v>
      </c>
      <c r="U419" s="148" t="str">
        <f>IF(LARGE((AA419,AD419,AG419,AJ419,AM419,AP419),2)=AA419,"CDU",IF(LARGE((AA419,AD419,AG419,AJ419,AM419,AP419),2)=AD419,"SPD",IF(LARGE((AA419,AD419,AG419,AJ419,AM419,AP419),2)=AG419,"AfD",IF(LARGE((AA419,AD419,AG419,AJ419,AM419,AP419),2)=AJ419,"Linke",IF(LARGE((AA419,AD419,AG419,AJ419,AM419,AP419),2)=AM419,"Grüne","FDP")))))</f>
        <v>CDU</v>
      </c>
      <c r="V419" s="148" t="str">
        <f>IF(LARGE((AA419,AD419,AG419,AJ419,AM419,AP419),3)=AA419,"CDU",IF(LARGE((AA419,AD419,AG419,AJ419,AM419,AP419),3)=AD419,"SPD",IF(LARGE((AA419,AD419,AG419,AJ419,AM419,AP419),3)=AG419,"AfD",IF(LARGE((AA419,AD419,AG419,AJ419,AM419,AP419),3)=AJ419,"Linke",IF(LARGE((AA419,AD419,AG419,AJ419,AM419,AP419),3)=AM419,"Grüne","FDP")))))</f>
        <v>Grüne</v>
      </c>
      <c r="W419" s="148" t="str">
        <f>IF(LARGE((AA419,AD419,AG419,AJ419,AM419,AP419),4)=AA419,"CDU",IF(LARGE((AA419,AD419,AG419,AJ419,AM419,AP419),4)=AD419,"SPD",IF(LARGE((AA419,AD419,AG419,AJ419,AM419,AP419),4)=AG419,"AfD",IF(LARGE((AA419,AD419,AG419,AJ419,AM419,AP419),4)=AJ419,"Linke",IF(LARGE((AA419,AD419,AG419,AJ419,AM419,AP419),4)=AM419,"Grüne","FDP")))))</f>
        <v>FDP</v>
      </c>
      <c r="X419" s="148">
        <f>(LARGE((AA419,AD419,AG419,AJ419,AM419,AP419),1))-(LARGE((AA419,AD419,AG419,AJ419,AM419,AP419),2))</f>
        <v>1.3226218732882988E-2</v>
      </c>
      <c r="Y419" s="148">
        <f>(LARGE((AA419,AD419,AG419,AJ419,AM419,AP419),1))-(LARGE((AA419,AD419,AG419,AJ419,AM419,AP419),3))</f>
        <v>0.15791126529121782</v>
      </c>
      <c r="Z419" s="234">
        <f>(LARGE((AA419,AD419,AG419,AJ419,AM419,AP419),1))-(LARGE((AA419,AD419,AG419,AJ419,AM419,AP419),4))</f>
        <v>0.18709512506846815</v>
      </c>
      <c r="AA419" s="236">
        <v>0.28341792952346173</v>
      </c>
      <c r="AB419" s="93">
        <v>0.236191961065738</v>
      </c>
      <c r="AC419" s="95">
        <f>IF(Tabelle1[[#This Row],[CDU ES 2021]]="","",Tabelle1[[#This Row],[CDU ES 2021]]/Tabelle1[[#This Row],[CDU ZS 2021]])</f>
        <v>1.1999473997532861</v>
      </c>
      <c r="AD419" s="97">
        <v>0.29664414825634472</v>
      </c>
      <c r="AE419" s="106">
        <v>0.2616187152567811</v>
      </c>
      <c r="AF419" s="96">
        <f>IF(Tabelle1[[#This Row],[SPD ES 2021]]="","",Tabelle1[[#This Row],[SPD ES 2021]]/Tabelle1[[#This Row],[SPD ZS 2021]])</f>
        <v>1.133879691921833</v>
      </c>
      <c r="AG419" s="99">
        <v>8.2658389629359133E-2</v>
      </c>
      <c r="AH419" s="107">
        <v>8.5095842106413522E-2</v>
      </c>
      <c r="AI419" s="98">
        <f>IF(Tabelle1[[#This Row],[AfD ES 2021]]="","",Tabelle1[[#This Row],[AfD ES 2021]]/Tabelle1[[#This Row],[AfD ZS 2021]])</f>
        <v>0.97135638573261518</v>
      </c>
      <c r="AJ419" s="100">
        <v>2.8511959101698011E-2</v>
      </c>
      <c r="AK419" s="108">
        <v>3.5735882322941635E-2</v>
      </c>
      <c r="AL419" s="101">
        <f>IF(Tabelle1[[#This Row],[Linke ES 2021]]="","",Tabelle1[[#This Row],[Linke ES 2021]]/Tabelle1[[#This Row],[Linke ZS 2021]])</f>
        <v>0.79785238948455939</v>
      </c>
      <c r="AM419" s="103">
        <v>0.1387328829651269</v>
      </c>
      <c r="AN419" s="109">
        <v>0.15967855919916651</v>
      </c>
      <c r="AO419" s="102">
        <f>IF(Tabelle1[[#This Row],[Grüne ES 2021]]="","",Tabelle1[[#This Row],[Grüne ES 2021]]/Tabelle1[[#This Row],[Grüne ZS 2021]])</f>
        <v>0.86882599430325425</v>
      </c>
      <c r="AP419" s="104">
        <v>0.10954902318787657</v>
      </c>
      <c r="AQ419" s="105">
        <v>0.13873973640688636</v>
      </c>
      <c r="AR419" s="215">
        <f>IF(Tabelle1[[#This Row],[FDP ES 2021]]="","",Tabelle1[[#This Row],[FDP ES 2021]]/Tabelle1[[#This Row],[FDP ZS 2021]])</f>
        <v>0.78960091769670604</v>
      </c>
      <c r="AS419" s="216">
        <v>325.89999999999998</v>
      </c>
      <c r="AT419" s="191">
        <v>29667</v>
      </c>
      <c r="AU419" s="191">
        <v>24647</v>
      </c>
      <c r="AV419" s="191">
        <v>4.8</v>
      </c>
      <c r="AW419" s="191">
        <v>619.6</v>
      </c>
      <c r="AX419" s="191">
        <v>7.3</v>
      </c>
      <c r="AY419" s="192">
        <v>11.1</v>
      </c>
      <c r="AZ419" s="114" t="s">
        <v>1502</v>
      </c>
      <c r="BA419" s="6"/>
      <c r="BB419" s="6"/>
      <c r="BC419" s="6"/>
      <c r="BD419" s="6"/>
      <c r="BE419" s="6"/>
      <c r="BF419" s="6"/>
      <c r="BG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</row>
    <row r="420" spans="1:84">
      <c r="A420" s="90">
        <f>SUBTOTAL(103,$B$2:$B420)</f>
        <v>419</v>
      </c>
      <c r="B420" s="46" t="s">
        <v>930</v>
      </c>
      <c r="C420" s="204" t="s">
        <v>1163</v>
      </c>
      <c r="D420" s="199" t="s">
        <v>6</v>
      </c>
      <c r="E420" s="195" t="s">
        <v>393</v>
      </c>
      <c r="F420" s="198" t="s">
        <v>193</v>
      </c>
      <c r="G420" s="219" t="str">
        <f>""</f>
        <v/>
      </c>
      <c r="H420" s="8"/>
      <c r="I420" s="8"/>
      <c r="J420" s="8" t="s">
        <v>927</v>
      </c>
      <c r="K420" s="11"/>
      <c r="L420" s="10" t="s">
        <v>922</v>
      </c>
      <c r="M420" s="53"/>
      <c r="N420" s="53"/>
      <c r="O420" s="9"/>
      <c r="P420" s="54"/>
      <c r="Q420" s="121" t="str">
        <f>""</f>
        <v/>
      </c>
      <c r="R420" s="55"/>
      <c r="S420" s="57"/>
      <c r="T420" s="147" t="str">
        <f>IF(MAX((AA420,AD420,AG420,AJ420,AM420,AP420))=AA420,"CDU",IF(MAX(AA420,AD420,AG420,AJ420,AM420,AP420)=AD420,"SPD",IF(MAX(AA420,AD420,AG420,AJ420,AM420,AP420)=AG420,"AfD",IF(MAX(AA420,AD420,AG420,AJ420,AM420,AP420)=AJ420,"Linke",IF(MAX(AA420,AD420,AG420,AJ420,AM420,AP420)=AM420,"Grüne","FDP")))))</f>
        <v>SPD</v>
      </c>
      <c r="U420" s="148" t="str">
        <f>IF(LARGE((AA420,AD420,AG420,AJ420,AM420,AP420),2)=AA420,"CDU",IF(LARGE((AA420,AD420,AG420,AJ420,AM420,AP420),2)=AD420,"SPD",IF(LARGE((AA420,AD420,AG420,AJ420,AM420,AP420),2)=AG420,"AfD",IF(LARGE((AA420,AD420,AG420,AJ420,AM420,AP420),2)=AJ420,"Linke",IF(LARGE((AA420,AD420,AG420,AJ420,AM420,AP420),2)=AM420,"Grüne","FDP")))))</f>
        <v>CDU</v>
      </c>
      <c r="V420" s="148" t="str">
        <f>IF(LARGE((AA420,AD420,AG420,AJ420,AM420,AP420),3)=AA420,"CDU",IF(LARGE((AA420,AD420,AG420,AJ420,AM420,AP420),3)=AD420,"SPD",IF(LARGE((AA420,AD420,AG420,AJ420,AM420,AP420),3)=AG420,"AfD",IF(LARGE((AA420,AD420,AG420,AJ420,AM420,AP420),3)=AJ420,"Linke",IF(LARGE((AA420,AD420,AG420,AJ420,AM420,AP420),3)=AM420,"Grüne","FDP")))))</f>
        <v>Grüne</v>
      </c>
      <c r="W420" s="148" t="str">
        <f>IF(LARGE((AA420,AD420,AG420,AJ420,AM420,AP420),4)=AA420,"CDU",IF(LARGE((AA420,AD420,AG420,AJ420,AM420,AP420),4)=AD420,"SPD",IF(LARGE((AA420,AD420,AG420,AJ420,AM420,AP420),4)=AG420,"AfD",IF(LARGE((AA420,AD420,AG420,AJ420,AM420,AP420),4)=AJ420,"Linke",IF(LARGE((AA420,AD420,AG420,AJ420,AM420,AP420),4)=AM420,"Grüne","FDP")))))</f>
        <v>FDP</v>
      </c>
      <c r="X420" s="148">
        <f>(LARGE((AA420,AD420,AG420,AJ420,AM420,AP420),1))-(LARGE((AA420,AD420,AG420,AJ420,AM420,AP420),2))</f>
        <v>1.3226218732882988E-2</v>
      </c>
      <c r="Y420" s="148">
        <f>(LARGE((AA420,AD420,AG420,AJ420,AM420,AP420),1))-(LARGE((AA420,AD420,AG420,AJ420,AM420,AP420),3))</f>
        <v>0.15791126529121782</v>
      </c>
      <c r="Z420" s="234">
        <f>(LARGE((AA420,AD420,AG420,AJ420,AM420,AP420),1))-(LARGE((AA420,AD420,AG420,AJ420,AM420,AP420),4))</f>
        <v>0.18709512506846815</v>
      </c>
      <c r="AA420" s="236">
        <v>0.28341792952346173</v>
      </c>
      <c r="AB420" s="93">
        <v>0.236191961065738</v>
      </c>
      <c r="AC420" s="95">
        <f>IF(Tabelle1[[#This Row],[CDU ES 2021]]="","",Tabelle1[[#This Row],[CDU ES 2021]]/Tabelle1[[#This Row],[CDU ZS 2021]])</f>
        <v>1.1999473997532861</v>
      </c>
      <c r="AD420" s="97">
        <v>0.29664414825634472</v>
      </c>
      <c r="AE420" s="106">
        <v>0.2616187152567811</v>
      </c>
      <c r="AF420" s="96">
        <f>IF(Tabelle1[[#This Row],[SPD ES 2021]]="","",Tabelle1[[#This Row],[SPD ES 2021]]/Tabelle1[[#This Row],[SPD ZS 2021]])</f>
        <v>1.133879691921833</v>
      </c>
      <c r="AG420" s="99">
        <v>8.2658389629359133E-2</v>
      </c>
      <c r="AH420" s="107">
        <v>8.5095842106413522E-2</v>
      </c>
      <c r="AI420" s="98">
        <f>IF(Tabelle1[[#This Row],[AfD ES 2021]]="","",Tabelle1[[#This Row],[AfD ES 2021]]/Tabelle1[[#This Row],[AfD ZS 2021]])</f>
        <v>0.97135638573261518</v>
      </c>
      <c r="AJ420" s="100">
        <v>2.8511959101698011E-2</v>
      </c>
      <c r="AK420" s="108">
        <v>3.5735882322941635E-2</v>
      </c>
      <c r="AL420" s="101">
        <f>IF(Tabelle1[[#This Row],[Linke ES 2021]]="","",Tabelle1[[#This Row],[Linke ES 2021]]/Tabelle1[[#This Row],[Linke ZS 2021]])</f>
        <v>0.79785238948455939</v>
      </c>
      <c r="AM420" s="103">
        <v>0.1387328829651269</v>
      </c>
      <c r="AN420" s="109">
        <v>0.15967855919916651</v>
      </c>
      <c r="AO420" s="102">
        <f>IF(Tabelle1[[#This Row],[Grüne ES 2021]]="","",Tabelle1[[#This Row],[Grüne ES 2021]]/Tabelle1[[#This Row],[Grüne ZS 2021]])</f>
        <v>0.86882599430325425</v>
      </c>
      <c r="AP420" s="104">
        <v>0.10954902318787657</v>
      </c>
      <c r="AQ420" s="105">
        <v>0.13873973640688636</v>
      </c>
      <c r="AR420" s="215">
        <f>IF(Tabelle1[[#This Row],[FDP ES 2021]]="","",Tabelle1[[#This Row],[FDP ES 2021]]/Tabelle1[[#This Row],[FDP ZS 2021]])</f>
        <v>0.78960091769670604</v>
      </c>
      <c r="AS420" s="216">
        <v>325.89999999999998</v>
      </c>
      <c r="AT420" s="191">
        <v>29667</v>
      </c>
      <c r="AU420" s="191">
        <v>24647</v>
      </c>
      <c r="AV420" s="191">
        <v>4.8</v>
      </c>
      <c r="AW420" s="191">
        <v>619.6</v>
      </c>
      <c r="AX420" s="191">
        <v>7.3</v>
      </c>
      <c r="AY420" s="192">
        <v>11.1</v>
      </c>
      <c r="AZ420" s="114" t="s">
        <v>1820</v>
      </c>
      <c r="BA420" s="6"/>
      <c r="BB420" s="6"/>
      <c r="BC420" s="6"/>
      <c r="BD420" s="6"/>
      <c r="BE420" s="6"/>
      <c r="BF420" s="6"/>
      <c r="BG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</row>
    <row r="421" spans="1:84">
      <c r="A421" s="90">
        <f>SUBTOTAL(103,$B$2:$B421)</f>
        <v>420</v>
      </c>
      <c r="B421" s="45" t="s">
        <v>932</v>
      </c>
      <c r="C421" s="203" t="s">
        <v>1164</v>
      </c>
      <c r="D421" s="199" t="s">
        <v>6</v>
      </c>
      <c r="E421" s="195" t="s">
        <v>394</v>
      </c>
      <c r="F421" s="222" t="s">
        <v>194</v>
      </c>
      <c r="G421" s="225" t="s">
        <v>2167</v>
      </c>
      <c r="H421" s="8"/>
      <c r="I421" s="8"/>
      <c r="J421" s="8" t="s">
        <v>927</v>
      </c>
      <c r="K421" s="11"/>
      <c r="L421" s="11" t="s">
        <v>921</v>
      </c>
      <c r="M421" s="53"/>
      <c r="N421" s="53"/>
      <c r="O421" s="9"/>
      <c r="P421" s="54"/>
      <c r="Q421" s="121" t="str">
        <f>""</f>
        <v/>
      </c>
      <c r="R421" s="55"/>
      <c r="S421" s="57"/>
      <c r="T421" s="147" t="str">
        <f>IF(MAX((AA421,AD421,AG421,AJ421,AM421,AP421))=AA421,"CDU",IF(MAX(AA421,AD421,AG421,AJ421,AM421,AP421)=AD421,"SPD",IF(MAX(AA421,AD421,AG421,AJ421,AM421,AP421)=AG421,"AfD",IF(MAX(AA421,AD421,AG421,AJ421,AM421,AP421)=AJ421,"Linke",IF(MAX(AA421,AD421,AG421,AJ421,AM421,AP421)=AM421,"Grüne","FDP")))))</f>
        <v>CDU</v>
      </c>
      <c r="U421" s="148" t="str">
        <f>IF(LARGE((AA421,AD421,AG421,AJ421,AM421,AP421),2)=AA421,"CDU",IF(LARGE((AA421,AD421,AG421,AJ421,AM421,AP421),2)=AD421,"SPD",IF(LARGE((AA421,AD421,AG421,AJ421,AM421,AP421),2)=AG421,"AfD",IF(LARGE((AA421,AD421,AG421,AJ421,AM421,AP421),2)=AJ421,"Linke",IF(LARGE((AA421,AD421,AG421,AJ421,AM421,AP421),2)=AM421,"Grüne","FDP")))))</f>
        <v>SPD</v>
      </c>
      <c r="V421" s="148" t="str">
        <f>IF(LARGE((AA421,AD421,AG421,AJ421,AM421,AP421),3)=AA421,"CDU",IF(LARGE((AA421,AD421,AG421,AJ421,AM421,AP421),3)=AD421,"SPD",IF(LARGE((AA421,AD421,AG421,AJ421,AM421,AP421),3)=AG421,"AfD",IF(LARGE((AA421,AD421,AG421,AJ421,AM421,AP421),3)=AJ421,"Linke",IF(LARGE((AA421,AD421,AG421,AJ421,AM421,AP421),3)=AM421,"Grüne","FDP")))))</f>
        <v>Grüne</v>
      </c>
      <c r="W421" s="148" t="str">
        <f>IF(LARGE((AA421,AD421,AG421,AJ421,AM421,AP421),4)=AA421,"CDU",IF(LARGE((AA421,AD421,AG421,AJ421,AM421,AP421),4)=AD421,"SPD",IF(LARGE((AA421,AD421,AG421,AJ421,AM421,AP421),4)=AG421,"AfD",IF(LARGE((AA421,AD421,AG421,AJ421,AM421,AP421),4)=AJ421,"Linke",IF(LARGE((AA421,AD421,AG421,AJ421,AM421,AP421),4)=AM421,"Grüne","FDP")))))</f>
        <v>FDP</v>
      </c>
      <c r="X421" s="148">
        <f>(LARGE((AA421,AD421,AG421,AJ421,AM421,AP421),1))-(LARGE((AA421,AD421,AG421,AJ421,AM421,AP421),2))</f>
        <v>1.6925520649488157E-2</v>
      </c>
      <c r="Y421" s="148">
        <f>(LARGE((AA421,AD421,AG421,AJ421,AM421,AP421),1))-(LARGE((AA421,AD421,AG421,AJ421,AM421,AP421),3))</f>
        <v>0.15825391222496762</v>
      </c>
      <c r="Z421" s="234">
        <f>(LARGE((AA421,AD421,AG421,AJ421,AM421,AP421),1))-(LARGE((AA421,AD421,AG421,AJ421,AM421,AP421),4))</f>
        <v>0.19527003176844332</v>
      </c>
      <c r="AA421" s="236">
        <v>0.30190610660077655</v>
      </c>
      <c r="AB421" s="93">
        <v>0.2605143064957004</v>
      </c>
      <c r="AC421" s="95">
        <f>IF(Tabelle1[[#This Row],[CDU ES 2021]]="","",Tabelle1[[#This Row],[CDU ES 2021]]/Tabelle1[[#This Row],[CDU ZS 2021]])</f>
        <v>1.1588849405695087</v>
      </c>
      <c r="AD421" s="97">
        <v>0.28498058595128839</v>
      </c>
      <c r="AE421" s="106">
        <v>0.25637897256015296</v>
      </c>
      <c r="AF421" s="96">
        <f>IF(Tabelle1[[#This Row],[SPD ES 2021]]="","",Tabelle1[[#This Row],[SPD ES 2021]]/Tabelle1[[#This Row],[SPD ZS 2021]])</f>
        <v>1.1115599033162704</v>
      </c>
      <c r="AG421" s="99">
        <v>7.9697611483703967E-2</v>
      </c>
      <c r="AH421" s="107">
        <v>8.5187879072277428E-2</v>
      </c>
      <c r="AI421" s="98">
        <f>IF(Tabelle1[[#This Row],[AfD ES 2021]]="","",Tabelle1[[#This Row],[AfD ES 2021]]/Tabelle1[[#This Row],[AfD ZS 2021]])</f>
        <v>0.93555107078185085</v>
      </c>
      <c r="AJ421" s="100">
        <v>2.6844334627603248E-2</v>
      </c>
      <c r="AK421" s="108">
        <v>3.1645569620253167E-2</v>
      </c>
      <c r="AL421" s="101">
        <f>IF(Tabelle1[[#This Row],[Linke ES 2021]]="","",Tabelle1[[#This Row],[Linke ES 2021]]/Tabelle1[[#This Row],[Linke ZS 2021]])</f>
        <v>0.84828097423226256</v>
      </c>
      <c r="AM421" s="103">
        <v>0.14365219437580892</v>
      </c>
      <c r="AN421" s="109">
        <v>0.14856700414119967</v>
      </c>
      <c r="AO421" s="102">
        <f>IF(Tabelle1[[#This Row],[Grüne ES 2021]]="","",Tabelle1[[#This Row],[Grüne ES 2021]]/Tabelle1[[#This Row],[Grüne ZS 2021]])</f>
        <v>0.96691856449686731</v>
      </c>
      <c r="AP421" s="104">
        <v>0.10663607483233321</v>
      </c>
      <c r="AQ421" s="105">
        <v>0.13928156638237468</v>
      </c>
      <c r="AR421" s="215">
        <f>IF(Tabelle1[[#This Row],[FDP ES 2021]]="","",Tabelle1[[#This Row],[FDP ES 2021]]/Tabelle1[[#This Row],[FDP ZS 2021]])</f>
        <v>0.7656151320095107</v>
      </c>
      <c r="AS421" s="216">
        <v>254.5</v>
      </c>
      <c r="AT421" s="191">
        <v>27636</v>
      </c>
      <c r="AU421" s="191">
        <v>24946</v>
      </c>
      <c r="AV421" s="191">
        <v>5.0999999999999996</v>
      </c>
      <c r="AW421" s="191">
        <v>648.9</v>
      </c>
      <c r="AX421" s="191">
        <v>7.3</v>
      </c>
      <c r="AY421" s="192">
        <v>11.7</v>
      </c>
      <c r="AZ421" s="115" t="s">
        <v>1578</v>
      </c>
      <c r="BA421" s="6"/>
      <c r="BB421" s="6"/>
      <c r="BC421" s="6"/>
      <c r="BD421" s="6"/>
      <c r="BE421" s="6"/>
      <c r="BF421" s="6"/>
      <c r="BG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</row>
    <row r="422" spans="1:84">
      <c r="A422" s="90">
        <f>SUBTOTAL(103,$B$2:$B422)</f>
        <v>421</v>
      </c>
      <c r="B422" s="46" t="s">
        <v>930</v>
      </c>
      <c r="C422" s="204" t="s">
        <v>1165</v>
      </c>
      <c r="D422" s="199" t="s">
        <v>6</v>
      </c>
      <c r="E422" s="195" t="s">
        <v>394</v>
      </c>
      <c r="F422" s="222" t="s">
        <v>194</v>
      </c>
      <c r="G422" s="219" t="str">
        <f>""</f>
        <v/>
      </c>
      <c r="H422" s="8"/>
      <c r="I422" s="8"/>
      <c r="J422" s="8" t="s">
        <v>927</v>
      </c>
      <c r="K422" s="11"/>
      <c r="L422" s="10" t="s">
        <v>922</v>
      </c>
      <c r="M422" s="53"/>
      <c r="N422" s="53"/>
      <c r="O422" s="9"/>
      <c r="P422" s="54"/>
      <c r="Q422" s="121" t="str">
        <f>""</f>
        <v/>
      </c>
      <c r="R422" s="55"/>
      <c r="S422" s="57"/>
      <c r="T422" s="147" t="str">
        <f>IF(MAX((AA422,AD422,AG422,AJ422,AM422,AP422))=AA422,"CDU",IF(MAX(AA422,AD422,AG422,AJ422,AM422,AP422)=AD422,"SPD",IF(MAX(AA422,AD422,AG422,AJ422,AM422,AP422)=AG422,"AfD",IF(MAX(AA422,AD422,AG422,AJ422,AM422,AP422)=AJ422,"Linke",IF(MAX(AA422,AD422,AG422,AJ422,AM422,AP422)=AM422,"Grüne","FDP")))))</f>
        <v>CDU</v>
      </c>
      <c r="U422" s="148" t="str">
        <f>IF(LARGE((AA422,AD422,AG422,AJ422,AM422,AP422),2)=AA422,"CDU",IF(LARGE((AA422,AD422,AG422,AJ422,AM422,AP422),2)=AD422,"SPD",IF(LARGE((AA422,AD422,AG422,AJ422,AM422,AP422),2)=AG422,"AfD",IF(LARGE((AA422,AD422,AG422,AJ422,AM422,AP422),2)=AJ422,"Linke",IF(LARGE((AA422,AD422,AG422,AJ422,AM422,AP422),2)=AM422,"Grüne","FDP")))))</f>
        <v>SPD</v>
      </c>
      <c r="V422" s="148" t="str">
        <f>IF(LARGE((AA422,AD422,AG422,AJ422,AM422,AP422),3)=AA422,"CDU",IF(LARGE((AA422,AD422,AG422,AJ422,AM422,AP422),3)=AD422,"SPD",IF(LARGE((AA422,AD422,AG422,AJ422,AM422,AP422),3)=AG422,"AfD",IF(LARGE((AA422,AD422,AG422,AJ422,AM422,AP422),3)=AJ422,"Linke",IF(LARGE((AA422,AD422,AG422,AJ422,AM422,AP422),3)=AM422,"Grüne","FDP")))))</f>
        <v>Grüne</v>
      </c>
      <c r="W422" s="148" t="str">
        <f>IF(LARGE((AA422,AD422,AG422,AJ422,AM422,AP422),4)=AA422,"CDU",IF(LARGE((AA422,AD422,AG422,AJ422,AM422,AP422),4)=AD422,"SPD",IF(LARGE((AA422,AD422,AG422,AJ422,AM422,AP422),4)=AG422,"AfD",IF(LARGE((AA422,AD422,AG422,AJ422,AM422,AP422),4)=AJ422,"Linke",IF(LARGE((AA422,AD422,AG422,AJ422,AM422,AP422),4)=AM422,"Grüne","FDP")))))</f>
        <v>FDP</v>
      </c>
      <c r="X422" s="148">
        <f>(LARGE((AA422,AD422,AG422,AJ422,AM422,AP422),1))-(LARGE((AA422,AD422,AG422,AJ422,AM422,AP422),2))</f>
        <v>1.692552064948899E-2</v>
      </c>
      <c r="Y422" s="148">
        <f>(LARGE((AA422,AD422,AG422,AJ422,AM422,AP422),1))-(LARGE((AA422,AD422,AG422,AJ422,AM422,AP422),3))</f>
        <v>0.15825391222496799</v>
      </c>
      <c r="Z422" s="234">
        <f>(LARGE((AA422,AD422,AG422,AJ422,AM422,AP422),1))-(LARGE((AA422,AD422,AG422,AJ422,AM422,AP422),4))</f>
        <v>0.19527003176844399</v>
      </c>
      <c r="AA422" s="236">
        <v>0.30190610660077699</v>
      </c>
      <c r="AB422" s="93">
        <v>0.26051430649570001</v>
      </c>
      <c r="AC422" s="95">
        <f>IF(Tabelle1[[#This Row],[CDU ES 2021]]="","",Tabelle1[[#This Row],[CDU ES 2021]]/Tabelle1[[#This Row],[CDU ZS 2021]])</f>
        <v>1.1588849405695123</v>
      </c>
      <c r="AD422" s="97">
        <v>0.284980585951288</v>
      </c>
      <c r="AE422" s="106">
        <v>0.25637897256015302</v>
      </c>
      <c r="AF422" s="96">
        <f>IF(Tabelle1[[#This Row],[SPD ES 2021]]="","",Tabelle1[[#This Row],[SPD ES 2021]]/Tabelle1[[#This Row],[SPD ZS 2021]])</f>
        <v>1.1115599033162686</v>
      </c>
      <c r="AG422" s="99">
        <v>7.9697611483703995E-2</v>
      </c>
      <c r="AH422" s="107">
        <v>8.51878790722774E-2</v>
      </c>
      <c r="AI422" s="98">
        <f>IF(Tabelle1[[#This Row],[AfD ES 2021]]="","",Tabelle1[[#This Row],[AfD ES 2021]]/Tabelle1[[#This Row],[AfD ZS 2021]])</f>
        <v>0.9355510707818514</v>
      </c>
      <c r="AJ422" s="100">
        <v>2.68443346276032E-2</v>
      </c>
      <c r="AK422" s="108">
        <v>3.1645569620253201E-2</v>
      </c>
      <c r="AL422" s="101">
        <f>IF(Tabelle1[[#This Row],[Linke ES 2021]]="","",Tabelle1[[#This Row],[Linke ES 2021]]/Tabelle1[[#This Row],[Linke ZS 2021]])</f>
        <v>0.84828097423226012</v>
      </c>
      <c r="AM422" s="103">
        <v>0.14365219437580901</v>
      </c>
      <c r="AN422" s="109">
        <v>0.1485670041412</v>
      </c>
      <c r="AO422" s="102">
        <f>IF(Tabelle1[[#This Row],[Grüne ES 2021]]="","",Tabelle1[[#This Row],[Grüne ES 2021]]/Tabelle1[[#This Row],[Grüne ZS 2021]])</f>
        <v>0.96691856449686575</v>
      </c>
      <c r="AP422" s="104">
        <v>0.10663607483233301</v>
      </c>
      <c r="AQ422" s="105">
        <v>0.13928156638237499</v>
      </c>
      <c r="AR422" s="215">
        <f>IF(Tabelle1[[#This Row],[FDP ES 2021]]="","",Tabelle1[[#This Row],[FDP ES 2021]]/Tabelle1[[#This Row],[FDP ZS 2021]])</f>
        <v>0.76561513200950748</v>
      </c>
      <c r="AS422" s="216">
        <v>254.5</v>
      </c>
      <c r="AT422" s="191">
        <v>27636</v>
      </c>
      <c r="AU422" s="191">
        <v>24946</v>
      </c>
      <c r="AV422" s="191">
        <v>5.0999999999999996</v>
      </c>
      <c r="AW422" s="191">
        <v>648.9</v>
      </c>
      <c r="AX422" s="191">
        <v>7.3</v>
      </c>
      <c r="AY422" s="192">
        <v>11.7</v>
      </c>
      <c r="AZ422" s="114" t="s">
        <v>1957</v>
      </c>
      <c r="BA422" s="6"/>
      <c r="BB422" s="6"/>
      <c r="BC422" s="6"/>
      <c r="BD422" s="6"/>
      <c r="BE422" s="6"/>
      <c r="BF422" s="6"/>
      <c r="BG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</row>
    <row r="423" spans="1:84">
      <c r="A423" s="90">
        <f>SUBTOTAL(103,$B$2:$B423)</f>
        <v>422</v>
      </c>
      <c r="B423" s="44" t="s">
        <v>697</v>
      </c>
      <c r="C423" s="201" t="s">
        <v>830</v>
      </c>
      <c r="D423" s="200" t="s">
        <v>6</v>
      </c>
      <c r="E423" s="193" t="s">
        <v>394</v>
      </c>
      <c r="F423" s="222" t="s">
        <v>194</v>
      </c>
      <c r="G423" s="219" t="str">
        <f>""</f>
        <v/>
      </c>
      <c r="H423" s="12" t="s">
        <v>2177</v>
      </c>
      <c r="I423" s="10"/>
      <c r="J423" s="8" t="s">
        <v>924</v>
      </c>
      <c r="K423" s="10"/>
      <c r="L423" s="10" t="s">
        <v>922</v>
      </c>
      <c r="M423" s="67" t="s">
        <v>615</v>
      </c>
      <c r="N423" s="73" t="s">
        <v>631</v>
      </c>
      <c r="O423" s="59"/>
      <c r="P423" s="87"/>
      <c r="Q423" s="121" t="str">
        <f>""</f>
        <v/>
      </c>
      <c r="R423" s="60"/>
      <c r="S423" s="61" t="s">
        <v>615</v>
      </c>
      <c r="T423" s="147" t="str">
        <f>IF(MAX((AA423,AD423,AG423,AJ423,AM423,AP423))=AA423,"CDU",IF(MAX(AA423,AD423,AG423,AJ423,AM423,AP423)=AD423,"SPD",IF(MAX(AA423,AD423,AG423,AJ423,AM423,AP423)=AG423,"AfD",IF(MAX(AA423,AD423,AG423,AJ423,AM423,AP423)=AJ423,"Linke",IF(MAX(AA423,AD423,AG423,AJ423,AM423,AP423)=AM423,"Grüne","FDP")))))</f>
        <v>CDU</v>
      </c>
      <c r="U423" s="148" t="str">
        <f>IF(LARGE((AA423,AD423,AG423,AJ423,AM423,AP423),2)=AA423,"CDU",IF(LARGE((AA423,AD423,AG423,AJ423,AM423,AP423),2)=AD423,"SPD",IF(LARGE((AA423,AD423,AG423,AJ423,AM423,AP423),2)=AG423,"AfD",IF(LARGE((AA423,AD423,AG423,AJ423,AM423,AP423),2)=AJ423,"Linke",IF(LARGE((AA423,AD423,AG423,AJ423,AM423,AP423),2)=AM423,"Grüne","FDP")))))</f>
        <v>SPD</v>
      </c>
      <c r="V423" s="148" t="str">
        <f>IF(LARGE((AA423,AD423,AG423,AJ423,AM423,AP423),3)=AA423,"CDU",IF(LARGE((AA423,AD423,AG423,AJ423,AM423,AP423),3)=AD423,"SPD",IF(LARGE((AA423,AD423,AG423,AJ423,AM423,AP423),3)=AG423,"AfD",IF(LARGE((AA423,AD423,AG423,AJ423,AM423,AP423),3)=AJ423,"Linke",IF(LARGE((AA423,AD423,AG423,AJ423,AM423,AP423),3)=AM423,"Grüne","FDP")))))</f>
        <v>Grüne</v>
      </c>
      <c r="W423" s="148" t="str">
        <f>IF(LARGE((AA423,AD423,AG423,AJ423,AM423,AP423),4)=AA423,"CDU",IF(LARGE((AA423,AD423,AG423,AJ423,AM423,AP423),4)=AD423,"SPD",IF(LARGE((AA423,AD423,AG423,AJ423,AM423,AP423),4)=AG423,"AfD",IF(LARGE((AA423,AD423,AG423,AJ423,AM423,AP423),4)=AJ423,"Linke",IF(LARGE((AA423,AD423,AG423,AJ423,AM423,AP423),4)=AM423,"Grüne","FDP")))))</f>
        <v>FDP</v>
      </c>
      <c r="X423" s="148">
        <f>(LARGE((AA423,AD423,AG423,AJ423,AM423,AP423),1))-(LARGE((AA423,AD423,AG423,AJ423,AM423,AP423),2))</f>
        <v>1.6925520649488157E-2</v>
      </c>
      <c r="Y423" s="148">
        <f>(LARGE((AA423,AD423,AG423,AJ423,AM423,AP423),1))-(LARGE((AA423,AD423,AG423,AJ423,AM423,AP423),3))</f>
        <v>0.15825391222496762</v>
      </c>
      <c r="Z423" s="234">
        <f>(LARGE((AA423,AD423,AG423,AJ423,AM423,AP423),1))-(LARGE((AA423,AD423,AG423,AJ423,AM423,AP423),4))</f>
        <v>0.19527003176844332</v>
      </c>
      <c r="AA423" s="236">
        <v>0.30190610660077655</v>
      </c>
      <c r="AB423" s="93">
        <v>0.2605143064957004</v>
      </c>
      <c r="AC423" s="95">
        <f>IF(Tabelle1[[#This Row],[CDU ES 2021]]="","",Tabelle1[[#This Row],[CDU ES 2021]]/Tabelle1[[#This Row],[CDU ZS 2021]])</f>
        <v>1.1588849405695087</v>
      </c>
      <c r="AD423" s="97">
        <v>0.28498058595128839</v>
      </c>
      <c r="AE423" s="106">
        <v>0.25637897256015296</v>
      </c>
      <c r="AF423" s="96">
        <f>IF(Tabelle1[[#This Row],[SPD ES 2021]]="","",Tabelle1[[#This Row],[SPD ES 2021]]/Tabelle1[[#This Row],[SPD ZS 2021]])</f>
        <v>1.1115599033162704</v>
      </c>
      <c r="AG423" s="99">
        <v>7.9697611483703967E-2</v>
      </c>
      <c r="AH423" s="107">
        <v>8.5187879072277428E-2</v>
      </c>
      <c r="AI423" s="98">
        <f>IF(Tabelle1[[#This Row],[AfD ES 2021]]="","",Tabelle1[[#This Row],[AfD ES 2021]]/Tabelle1[[#This Row],[AfD ZS 2021]])</f>
        <v>0.93555107078185085</v>
      </c>
      <c r="AJ423" s="100">
        <v>2.6844334627603248E-2</v>
      </c>
      <c r="AK423" s="108">
        <v>3.1645569620253167E-2</v>
      </c>
      <c r="AL423" s="101">
        <f>IF(Tabelle1[[#This Row],[Linke ES 2021]]="","",Tabelle1[[#This Row],[Linke ES 2021]]/Tabelle1[[#This Row],[Linke ZS 2021]])</f>
        <v>0.84828097423226256</v>
      </c>
      <c r="AM423" s="103">
        <v>0.14365219437580892</v>
      </c>
      <c r="AN423" s="109">
        <v>0.14856700414119967</v>
      </c>
      <c r="AO423" s="102">
        <f>IF(Tabelle1[[#This Row],[Grüne ES 2021]]="","",Tabelle1[[#This Row],[Grüne ES 2021]]/Tabelle1[[#This Row],[Grüne ZS 2021]])</f>
        <v>0.96691856449686731</v>
      </c>
      <c r="AP423" s="104">
        <v>0.10663607483233321</v>
      </c>
      <c r="AQ423" s="105">
        <v>0.13928156638237468</v>
      </c>
      <c r="AR423" s="215">
        <f>IF(Tabelle1[[#This Row],[FDP ES 2021]]="","",Tabelle1[[#This Row],[FDP ES 2021]]/Tabelle1[[#This Row],[FDP ZS 2021]])</f>
        <v>0.7656151320095107</v>
      </c>
      <c r="AS423" s="216">
        <v>254.5</v>
      </c>
      <c r="AT423" s="191">
        <v>27636</v>
      </c>
      <c r="AU423" s="191">
        <v>24946</v>
      </c>
      <c r="AV423" s="191">
        <v>5.0999999999999996</v>
      </c>
      <c r="AW423" s="191">
        <v>648.9</v>
      </c>
      <c r="AX423" s="191">
        <v>7.3</v>
      </c>
      <c r="AY423" s="192">
        <v>11.7</v>
      </c>
      <c r="AZ423" s="114" t="s">
        <v>2116</v>
      </c>
      <c r="BA423" s="6"/>
      <c r="BB423" s="6"/>
      <c r="BC423" s="6"/>
      <c r="BD423" s="6"/>
      <c r="BE423" s="6"/>
      <c r="BF423" s="6"/>
      <c r="BG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</row>
    <row r="424" spans="1:84">
      <c r="A424" s="90">
        <f>SUBTOTAL(103,$B$2:$B424)</f>
        <v>423</v>
      </c>
      <c r="B424" s="44" t="s">
        <v>697</v>
      </c>
      <c r="C424" s="201" t="s">
        <v>831</v>
      </c>
      <c r="D424" s="199" t="s">
        <v>6</v>
      </c>
      <c r="E424" s="194" t="s">
        <v>395</v>
      </c>
      <c r="F424" s="198" t="s">
        <v>195</v>
      </c>
      <c r="G424" s="219" t="str">
        <f>""</f>
        <v/>
      </c>
      <c r="H424" s="8"/>
      <c r="I424" s="8"/>
      <c r="J424" s="8" t="s">
        <v>924</v>
      </c>
      <c r="K424" s="8"/>
      <c r="L424" s="10" t="s">
        <v>922</v>
      </c>
      <c r="M424" s="53"/>
      <c r="N424" s="53"/>
      <c r="O424" s="9"/>
      <c r="P424" s="54"/>
      <c r="Q424" s="121" t="str">
        <f>""</f>
        <v/>
      </c>
      <c r="R424" s="55"/>
      <c r="S424" s="57"/>
      <c r="T424" s="147" t="str">
        <f>IF(MAX((AA424,AD424,AG424,AJ424,AM424,AP424))=AA424,"CDU",IF(MAX(AA424,AD424,AG424,AJ424,AM424,AP424)=AD424,"SPD",IF(MAX(AA424,AD424,AG424,AJ424,AM424,AP424)=AG424,"AfD",IF(MAX(AA424,AD424,AG424,AJ424,AM424,AP424)=AJ424,"Linke",IF(MAX(AA424,AD424,AG424,AJ424,AM424,AP424)=AM424,"Grüne","FDP")))))</f>
        <v>CDU</v>
      </c>
      <c r="U424" s="148" t="str">
        <f>IF(LARGE((AA424,AD424,AG424,AJ424,AM424,AP424),2)=AA424,"CDU",IF(LARGE((AA424,AD424,AG424,AJ424,AM424,AP424),2)=AD424,"SPD",IF(LARGE((AA424,AD424,AG424,AJ424,AM424,AP424),2)=AG424,"AfD",IF(LARGE((AA424,AD424,AG424,AJ424,AM424,AP424),2)=AJ424,"Linke",IF(LARGE((AA424,AD424,AG424,AJ424,AM424,AP424),2)=AM424,"Grüne","FDP")))))</f>
        <v>SPD</v>
      </c>
      <c r="V424" s="148" t="str">
        <f>IF(LARGE((AA424,AD424,AG424,AJ424,AM424,AP424),3)=AA424,"CDU",IF(LARGE((AA424,AD424,AG424,AJ424,AM424,AP424),3)=AD424,"SPD",IF(LARGE((AA424,AD424,AG424,AJ424,AM424,AP424),3)=AG424,"AfD",IF(LARGE((AA424,AD424,AG424,AJ424,AM424,AP424),3)=AJ424,"Linke",IF(LARGE((AA424,AD424,AG424,AJ424,AM424,AP424),3)=AM424,"Grüne","FDP")))))</f>
        <v>Grüne</v>
      </c>
      <c r="W424" s="148" t="str">
        <f>IF(LARGE((AA424,AD424,AG424,AJ424,AM424,AP424),4)=AA424,"CDU",IF(LARGE((AA424,AD424,AG424,AJ424,AM424,AP424),4)=AD424,"SPD",IF(LARGE((AA424,AD424,AG424,AJ424,AM424,AP424),4)=AG424,"AfD",IF(LARGE((AA424,AD424,AG424,AJ424,AM424,AP424),4)=AJ424,"Linke",IF(LARGE((AA424,AD424,AG424,AJ424,AM424,AP424),4)=AM424,"Grüne","FDP")))))</f>
        <v>FDP</v>
      </c>
      <c r="X424" s="149">
        <f>(LARGE((AA424,AD424,AG424,AJ424,AM424,AP424),1))-(LARGE((AA424,AD424,AG424,AJ424,AM424,AP424),2))</f>
        <v>4.6431463445437693E-3</v>
      </c>
      <c r="Y424" s="148">
        <f>(LARGE((AA424,AD424,AG424,AJ424,AM424,AP424),1))-(LARGE((AA424,AD424,AG424,AJ424,AM424,AP424),3))</f>
        <v>7.1051282622746237E-2</v>
      </c>
      <c r="Z424" s="234">
        <f>(LARGE((AA424,AD424,AG424,AJ424,AM424,AP424),1))-(LARGE((AA424,AD424,AG424,AJ424,AM424,AP424),4))</f>
        <v>0.15883275015415249</v>
      </c>
      <c r="AA424" s="236">
        <v>0.26280208310117603</v>
      </c>
      <c r="AB424" s="93">
        <v>0.21149140628475671</v>
      </c>
      <c r="AC424" s="95">
        <f>IF(Tabelle1[[#This Row],[CDU ES 2021]]="","",Tabelle1[[#This Row],[CDU ES 2021]]/Tabelle1[[#This Row],[CDU ZS 2021]])</f>
        <v>1.2426135308180488</v>
      </c>
      <c r="AD424" s="97">
        <v>0.25815893675663226</v>
      </c>
      <c r="AE424" s="106">
        <v>0.24873578218379724</v>
      </c>
      <c r="AF424" s="96">
        <f>IF(Tabelle1[[#This Row],[SPD ES 2021]]="","",Tabelle1[[#This Row],[SPD ES 2021]]/Tabelle1[[#This Row],[SPD ZS 2021]])</f>
        <v>1.0378841937822683</v>
      </c>
      <c r="AG424" s="99">
        <v>6.8287681918473786E-2</v>
      </c>
      <c r="AH424" s="107">
        <v>7.1092788397372209E-2</v>
      </c>
      <c r="AI424" s="98">
        <f>IF(Tabelle1[[#This Row],[AfD ES 2021]]="","",Tabelle1[[#This Row],[AfD ES 2021]]/Tabelle1[[#This Row],[AfD ZS 2021]])</f>
        <v>0.96054302353117282</v>
      </c>
      <c r="AJ424" s="100">
        <v>4.9417935174247994E-2</v>
      </c>
      <c r="AK424" s="108">
        <v>5.2852460961250423E-2</v>
      </c>
      <c r="AL424" s="101">
        <f>IF(Tabelle1[[#This Row],[Linke ES 2021]]="","",Tabelle1[[#This Row],[Linke ES 2021]]/Tabelle1[[#This Row],[Linke ZS 2021]])</f>
        <v>0.93501672912600031</v>
      </c>
      <c r="AM424" s="103">
        <v>0.19175080047842979</v>
      </c>
      <c r="AN424" s="109">
        <v>0.19884922812272923</v>
      </c>
      <c r="AO424" s="102">
        <f>IF(Tabelle1[[#This Row],[Grüne ES 2021]]="","",Tabelle1[[#This Row],[Grüne ES 2021]]/Tabelle1[[#This Row],[Grüne ZS 2021]])</f>
        <v>0.96430246317115043</v>
      </c>
      <c r="AP424" s="104">
        <v>0.10396933294702355</v>
      </c>
      <c r="AQ424" s="105">
        <v>0.14048759509438999</v>
      </c>
      <c r="AR424" s="215">
        <f>IF(Tabelle1[[#This Row],[FDP ES 2021]]="","",Tabelle1[[#This Row],[FDP ES 2021]]/Tabelle1[[#This Row],[FDP ZS 2021]])</f>
        <v>0.74006059308773309</v>
      </c>
      <c r="AS424" s="216">
        <v>1365.9</v>
      </c>
      <c r="AT424" s="191">
        <v>63527</v>
      </c>
      <c r="AU424" s="191">
        <v>25338</v>
      </c>
      <c r="AV424" s="191">
        <v>8.1</v>
      </c>
      <c r="AW424" s="191">
        <v>588.9</v>
      </c>
      <c r="AX424" s="191">
        <v>8.1</v>
      </c>
      <c r="AY424" s="192">
        <v>10.9</v>
      </c>
      <c r="AZ424" s="114" t="s">
        <v>1858</v>
      </c>
      <c r="BA424" s="6"/>
      <c r="BB424" s="6"/>
      <c r="BC424" s="6"/>
      <c r="BD424" s="6"/>
      <c r="BE424" s="6"/>
      <c r="BF424" s="6"/>
      <c r="BG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</row>
    <row r="425" spans="1:84">
      <c r="A425" s="90">
        <f>SUBTOTAL(103,$B$2:$B425)</f>
        <v>424</v>
      </c>
      <c r="B425" s="44" t="s">
        <v>697</v>
      </c>
      <c r="C425" s="201" t="s">
        <v>1166</v>
      </c>
      <c r="D425" s="199" t="s">
        <v>6</v>
      </c>
      <c r="E425" s="195" t="s">
        <v>396</v>
      </c>
      <c r="F425" s="198" t="s">
        <v>196</v>
      </c>
      <c r="G425" s="219" t="str">
        <f>""</f>
        <v/>
      </c>
      <c r="H425" s="8"/>
      <c r="I425" s="8"/>
      <c r="J425" s="8" t="s">
        <v>927</v>
      </c>
      <c r="K425" s="11"/>
      <c r="L425" s="10" t="s">
        <v>922</v>
      </c>
      <c r="M425" s="53"/>
      <c r="N425" s="53"/>
      <c r="O425" s="9"/>
      <c r="P425" s="54"/>
      <c r="Q425" s="121" t="str">
        <f>""</f>
        <v/>
      </c>
      <c r="R425" s="55"/>
      <c r="S425" s="57"/>
      <c r="T425" s="147" t="str">
        <f>IF(MAX((AA425,AD425,AG425,AJ425,AM425,AP425))=AA425,"CDU",IF(MAX(AA425,AD425,AG425,AJ425,AM425,AP425)=AD425,"SPD",IF(MAX(AA425,AD425,AG425,AJ425,AM425,AP425)=AG425,"AfD",IF(MAX(AA425,AD425,AG425,AJ425,AM425,AP425)=AJ425,"Linke",IF(MAX(AA425,AD425,AG425,AJ425,AM425,AP425)=AM425,"Grüne","FDP")))))</f>
        <v>SPD</v>
      </c>
      <c r="U425" s="148" t="str">
        <f>IF(LARGE((AA425,AD425,AG425,AJ425,AM425,AP425),2)=AA425,"CDU",IF(LARGE((AA425,AD425,AG425,AJ425,AM425,AP425),2)=AD425,"SPD",IF(LARGE((AA425,AD425,AG425,AJ425,AM425,AP425),2)=AG425,"AfD",IF(LARGE((AA425,AD425,AG425,AJ425,AM425,AP425),2)=AJ425,"Linke",IF(LARGE((AA425,AD425,AG425,AJ425,AM425,AP425),2)=AM425,"Grüne","FDP")))))</f>
        <v>CDU</v>
      </c>
      <c r="V425" s="148" t="str">
        <f>IF(LARGE((AA425,AD425,AG425,AJ425,AM425,AP425),3)=AA425,"CDU",IF(LARGE((AA425,AD425,AG425,AJ425,AM425,AP425),3)=AD425,"SPD",IF(LARGE((AA425,AD425,AG425,AJ425,AM425,AP425),3)=AG425,"AfD",IF(LARGE((AA425,AD425,AG425,AJ425,AM425,AP425),3)=AJ425,"Linke",IF(LARGE((AA425,AD425,AG425,AJ425,AM425,AP425),3)=AM425,"Grüne","FDP")))))</f>
        <v>Grüne</v>
      </c>
      <c r="W425" s="148" t="str">
        <f>IF(LARGE((AA425,AD425,AG425,AJ425,AM425,AP425),4)=AA425,"CDU",IF(LARGE((AA425,AD425,AG425,AJ425,AM425,AP425),4)=AD425,"SPD",IF(LARGE((AA425,AD425,AG425,AJ425,AM425,AP425),4)=AG425,"AfD",IF(LARGE((AA425,AD425,AG425,AJ425,AM425,AP425),4)=AJ425,"Linke",IF(LARGE((AA425,AD425,AG425,AJ425,AM425,AP425),4)=AM425,"Grüne","FDP")))))</f>
        <v>AfD</v>
      </c>
      <c r="X425" s="148">
        <f>(LARGE((AA425,AD425,AG425,AJ425,AM425,AP425),1))-(LARGE((AA425,AD425,AG425,AJ425,AM425,AP425),2))</f>
        <v>3.302003462775166E-2</v>
      </c>
      <c r="Y425" s="148">
        <f>(LARGE((AA425,AD425,AG425,AJ425,AM425,AP425),1))-(LARGE((AA425,AD425,AG425,AJ425,AM425,AP425),3))</f>
        <v>0.1877937175364828</v>
      </c>
      <c r="Z425" s="234">
        <f>(LARGE((AA425,AD425,AG425,AJ425,AM425,AP425),1))-(LARGE((AA425,AD425,AG425,AJ425,AM425,AP425),4))</f>
        <v>0.20812979223348999</v>
      </c>
      <c r="AA425" s="236">
        <v>0.27840557754142964</v>
      </c>
      <c r="AB425" s="93">
        <v>0.22539567457501619</v>
      </c>
      <c r="AC425" s="95">
        <f>IF(Tabelle1[[#This Row],[CDU ES 2021]]="","",Tabelle1[[#This Row],[CDU ES 2021]]/Tabelle1[[#This Row],[CDU ZS 2021]])</f>
        <v>1.2351859815693611</v>
      </c>
      <c r="AD425" s="97">
        <v>0.3114256121691813</v>
      </c>
      <c r="AE425" s="106">
        <v>0.27565328726128407</v>
      </c>
      <c r="AF425" s="96">
        <f>IF(Tabelle1[[#This Row],[SPD ES 2021]]="","",Tabelle1[[#This Row],[SPD ES 2021]]/Tabelle1[[#This Row],[SPD ZS 2021]])</f>
        <v>1.1297728942879961</v>
      </c>
      <c r="AG425" s="99">
        <v>0.10329581993569131</v>
      </c>
      <c r="AH425" s="107">
        <v>0.10225064017523833</v>
      </c>
      <c r="AI425" s="98">
        <f>IF(Tabelle1[[#This Row],[AfD ES 2021]]="","",Tabelle1[[#This Row],[AfD ES 2021]]/Tabelle1[[#This Row],[AfD ZS 2021]])</f>
        <v>1.0102217429510636</v>
      </c>
      <c r="AJ425" s="100">
        <v>3.4488622310165716E-2</v>
      </c>
      <c r="AK425" s="108">
        <v>3.8163699750100269E-2</v>
      </c>
      <c r="AL425" s="101">
        <f>IF(Tabelle1[[#This Row],[Linke ES 2021]]="","",Tabelle1[[#This Row],[Linke ES 2021]]/Tabelle1[[#This Row],[Linke ZS 2021]])</f>
        <v>0.90370227561794769</v>
      </c>
      <c r="AM425" s="103">
        <v>0.1236318946326985</v>
      </c>
      <c r="AN425" s="109">
        <v>0.14082312652330856</v>
      </c>
      <c r="AO425" s="102">
        <f>IF(Tabelle1[[#This Row],[Grüne ES 2021]]="","",Tabelle1[[#This Row],[Grüne ES 2021]]/Tabelle1[[#This Row],[Grüne ZS 2021]])</f>
        <v>0.87792323381085691</v>
      </c>
      <c r="AP425" s="104">
        <v>0.10130163245115013</v>
      </c>
      <c r="AQ425" s="105">
        <v>0.13233887637676242</v>
      </c>
      <c r="AR425" s="215">
        <f>IF(Tabelle1[[#This Row],[FDP ES 2021]]="","",Tabelle1[[#This Row],[FDP ES 2021]]/Tabelle1[[#This Row],[FDP ZS 2021]])</f>
        <v>0.7654714564958921</v>
      </c>
      <c r="AS425" s="216">
        <v>756.8</v>
      </c>
      <c r="AT425" s="191">
        <v>36533</v>
      </c>
      <c r="AU425" s="191">
        <v>24607</v>
      </c>
      <c r="AV425" s="191">
        <v>5.5</v>
      </c>
      <c r="AW425" s="191">
        <v>613.9</v>
      </c>
      <c r="AX425" s="191">
        <v>7.5</v>
      </c>
      <c r="AY425" s="192">
        <v>10.7</v>
      </c>
      <c r="AZ425" s="114" t="s">
        <v>1913</v>
      </c>
      <c r="BA425" s="6"/>
      <c r="BB425" s="6"/>
      <c r="BC425" s="6"/>
      <c r="BD425" s="6"/>
      <c r="BE425" s="6"/>
      <c r="BF425" s="6"/>
      <c r="BG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</row>
    <row r="426" spans="1:84">
      <c r="A426" s="90">
        <f>SUBTOTAL(103,$B$2:$B426)</f>
        <v>425</v>
      </c>
      <c r="B426" s="48" t="s">
        <v>669</v>
      </c>
      <c r="C426" s="206" t="s">
        <v>832</v>
      </c>
      <c r="D426" s="200" t="s">
        <v>6</v>
      </c>
      <c r="E426" s="193" t="s">
        <v>396</v>
      </c>
      <c r="F426" s="222" t="s">
        <v>196</v>
      </c>
      <c r="G426" s="219" t="str">
        <f>""</f>
        <v/>
      </c>
      <c r="H426" s="42" t="s">
        <v>2187</v>
      </c>
      <c r="I426" s="10"/>
      <c r="J426" s="8" t="s">
        <v>924</v>
      </c>
      <c r="K426" s="42" t="s">
        <v>631</v>
      </c>
      <c r="L426" s="10" t="s">
        <v>921</v>
      </c>
      <c r="M426" s="67"/>
      <c r="N426" s="67"/>
      <c r="O426" s="59"/>
      <c r="P426" s="83"/>
      <c r="Q426" s="121" t="str">
        <f>""</f>
        <v/>
      </c>
      <c r="R426" s="60"/>
      <c r="S426" s="61"/>
      <c r="T426" s="147" t="str">
        <f>IF(MAX((AA426,AD426,AG426,AJ426,AM426,AP426))=AA426,"CDU",IF(MAX(AA426,AD426,AG426,AJ426,AM426,AP426)=AD426,"SPD",IF(MAX(AA426,AD426,AG426,AJ426,AM426,AP426)=AG426,"AfD",IF(MAX(AA426,AD426,AG426,AJ426,AM426,AP426)=AJ426,"Linke",IF(MAX(AA426,AD426,AG426,AJ426,AM426,AP426)=AM426,"Grüne","FDP")))))</f>
        <v>SPD</v>
      </c>
      <c r="U426" s="148" t="str">
        <f>IF(LARGE((AA426,AD426,AG426,AJ426,AM426,AP426),2)=AA426,"CDU",IF(LARGE((AA426,AD426,AG426,AJ426,AM426,AP426),2)=AD426,"SPD",IF(LARGE((AA426,AD426,AG426,AJ426,AM426,AP426),2)=AG426,"AfD",IF(LARGE((AA426,AD426,AG426,AJ426,AM426,AP426),2)=AJ426,"Linke",IF(LARGE((AA426,AD426,AG426,AJ426,AM426,AP426),2)=AM426,"Grüne","FDP")))))</f>
        <v>CDU</v>
      </c>
      <c r="V426" s="148" t="str">
        <f>IF(LARGE((AA426,AD426,AG426,AJ426,AM426,AP426),3)=AA426,"CDU",IF(LARGE((AA426,AD426,AG426,AJ426,AM426,AP426),3)=AD426,"SPD",IF(LARGE((AA426,AD426,AG426,AJ426,AM426,AP426),3)=AG426,"AfD",IF(LARGE((AA426,AD426,AG426,AJ426,AM426,AP426),3)=AJ426,"Linke",IF(LARGE((AA426,AD426,AG426,AJ426,AM426,AP426),3)=AM426,"Grüne","FDP")))))</f>
        <v>Grüne</v>
      </c>
      <c r="W426" s="148" t="str">
        <f>IF(LARGE((AA426,AD426,AG426,AJ426,AM426,AP426),4)=AA426,"CDU",IF(LARGE((AA426,AD426,AG426,AJ426,AM426,AP426),4)=AD426,"SPD",IF(LARGE((AA426,AD426,AG426,AJ426,AM426,AP426),4)=AG426,"AfD",IF(LARGE((AA426,AD426,AG426,AJ426,AM426,AP426),4)=AJ426,"Linke",IF(LARGE((AA426,AD426,AG426,AJ426,AM426,AP426),4)=AM426,"Grüne","FDP")))))</f>
        <v>AfD</v>
      </c>
      <c r="X426" s="148">
        <f>(LARGE((AA426,AD426,AG426,AJ426,AM426,AP426),1))-(LARGE((AA426,AD426,AG426,AJ426,AM426,AP426),2))</f>
        <v>3.302003462775166E-2</v>
      </c>
      <c r="Y426" s="148">
        <f>(LARGE((AA426,AD426,AG426,AJ426,AM426,AP426),1))-(LARGE((AA426,AD426,AG426,AJ426,AM426,AP426),3))</f>
        <v>0.1877937175364828</v>
      </c>
      <c r="Z426" s="234">
        <f>(LARGE((AA426,AD426,AG426,AJ426,AM426,AP426),1))-(LARGE((AA426,AD426,AG426,AJ426,AM426,AP426),4))</f>
        <v>0.20812979223348999</v>
      </c>
      <c r="AA426" s="236">
        <v>0.27840557754142964</v>
      </c>
      <c r="AB426" s="93">
        <v>0.22539567457501619</v>
      </c>
      <c r="AC426" s="95">
        <f>IF(Tabelle1[[#This Row],[CDU ES 2021]]="","",Tabelle1[[#This Row],[CDU ES 2021]]/Tabelle1[[#This Row],[CDU ZS 2021]])</f>
        <v>1.2351859815693611</v>
      </c>
      <c r="AD426" s="97">
        <v>0.3114256121691813</v>
      </c>
      <c r="AE426" s="106">
        <v>0.27565328726128407</v>
      </c>
      <c r="AF426" s="96">
        <f>IF(Tabelle1[[#This Row],[SPD ES 2021]]="","",Tabelle1[[#This Row],[SPD ES 2021]]/Tabelle1[[#This Row],[SPD ZS 2021]])</f>
        <v>1.1297728942879961</v>
      </c>
      <c r="AG426" s="99">
        <v>0.10329581993569131</v>
      </c>
      <c r="AH426" s="107">
        <v>0.10225064017523833</v>
      </c>
      <c r="AI426" s="98">
        <f>IF(Tabelle1[[#This Row],[AfD ES 2021]]="","",Tabelle1[[#This Row],[AfD ES 2021]]/Tabelle1[[#This Row],[AfD ZS 2021]])</f>
        <v>1.0102217429510636</v>
      </c>
      <c r="AJ426" s="100">
        <v>3.4488622310165716E-2</v>
      </c>
      <c r="AK426" s="108">
        <v>3.8163699750100269E-2</v>
      </c>
      <c r="AL426" s="101">
        <f>IF(Tabelle1[[#This Row],[Linke ES 2021]]="","",Tabelle1[[#This Row],[Linke ES 2021]]/Tabelle1[[#This Row],[Linke ZS 2021]])</f>
        <v>0.90370227561794769</v>
      </c>
      <c r="AM426" s="103">
        <v>0.1236318946326985</v>
      </c>
      <c r="AN426" s="109">
        <v>0.14082312652330856</v>
      </c>
      <c r="AO426" s="102">
        <f>IF(Tabelle1[[#This Row],[Grüne ES 2021]]="","",Tabelle1[[#This Row],[Grüne ES 2021]]/Tabelle1[[#This Row],[Grüne ZS 2021]])</f>
        <v>0.87792323381085691</v>
      </c>
      <c r="AP426" s="104">
        <v>0.10130163245115013</v>
      </c>
      <c r="AQ426" s="105">
        <v>0.13233887637676242</v>
      </c>
      <c r="AR426" s="215">
        <f>IF(Tabelle1[[#This Row],[FDP ES 2021]]="","",Tabelle1[[#This Row],[FDP ES 2021]]/Tabelle1[[#This Row],[FDP ZS 2021]])</f>
        <v>0.7654714564958921</v>
      </c>
      <c r="AS426" s="216">
        <v>756.8</v>
      </c>
      <c r="AT426" s="191">
        <v>36533</v>
      </c>
      <c r="AU426" s="191">
        <v>24607</v>
      </c>
      <c r="AV426" s="191">
        <v>5.5</v>
      </c>
      <c r="AW426" s="191">
        <v>613.9</v>
      </c>
      <c r="AX426" s="191">
        <v>7.5</v>
      </c>
      <c r="AY426" s="192">
        <v>10.7</v>
      </c>
      <c r="AZ426" s="115" t="s">
        <v>2151</v>
      </c>
      <c r="BA426" s="6"/>
      <c r="BB426" s="6"/>
      <c r="BC426" s="6"/>
      <c r="BD426" s="6"/>
      <c r="BE426" s="6"/>
      <c r="BF426" s="6"/>
      <c r="BG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</row>
    <row r="427" spans="1:84">
      <c r="A427" s="90">
        <f>SUBTOTAL(103,$B$2:$B427)</f>
        <v>426</v>
      </c>
      <c r="B427" s="44" t="s">
        <v>697</v>
      </c>
      <c r="C427" s="201" t="s">
        <v>648</v>
      </c>
      <c r="D427" s="199" t="s">
        <v>6</v>
      </c>
      <c r="E427" s="194" t="s">
        <v>397</v>
      </c>
      <c r="F427" s="198" t="s">
        <v>197</v>
      </c>
      <c r="G427" s="219" t="str">
        <f>""</f>
        <v/>
      </c>
      <c r="H427" s="8"/>
      <c r="I427" s="8"/>
      <c r="J427" s="8" t="s">
        <v>924</v>
      </c>
      <c r="K427" s="8"/>
      <c r="L427" s="10" t="s">
        <v>922</v>
      </c>
      <c r="M427" s="53"/>
      <c r="N427" s="53"/>
      <c r="O427" s="9"/>
      <c r="P427" s="54"/>
      <c r="Q427" s="121" t="str">
        <f>""</f>
        <v/>
      </c>
      <c r="R427" s="55"/>
      <c r="S427" s="57"/>
      <c r="T427" s="147" t="str">
        <f>IF(MAX((AA427,AD427,AG427,AJ427,AM427,AP427))=AA427,"CDU",IF(MAX(AA427,AD427,AG427,AJ427,AM427,AP427)=AD427,"SPD",IF(MAX(AA427,AD427,AG427,AJ427,AM427,AP427)=AG427,"AfD",IF(MAX(AA427,AD427,AG427,AJ427,AM427,AP427)=AJ427,"Linke",IF(MAX(AA427,AD427,AG427,AJ427,AM427,AP427)=AM427,"Grüne","FDP")))))</f>
        <v>CDU</v>
      </c>
      <c r="U427" s="148" t="str">
        <f>IF(LARGE((AA427,AD427,AG427,AJ427,AM427,AP427),2)=AA427,"CDU",IF(LARGE((AA427,AD427,AG427,AJ427,AM427,AP427),2)=AD427,"SPD",IF(LARGE((AA427,AD427,AG427,AJ427,AM427,AP427),2)=AG427,"AfD",IF(LARGE((AA427,AD427,AG427,AJ427,AM427,AP427),2)=AJ427,"Linke",IF(LARGE((AA427,AD427,AG427,AJ427,AM427,AP427),2)=AM427,"Grüne","FDP")))))</f>
        <v>SPD</v>
      </c>
      <c r="V427" s="148" t="str">
        <f>IF(LARGE((AA427,AD427,AG427,AJ427,AM427,AP427),3)=AA427,"CDU",IF(LARGE((AA427,AD427,AG427,AJ427,AM427,AP427),3)=AD427,"SPD",IF(LARGE((AA427,AD427,AG427,AJ427,AM427,AP427),3)=AG427,"AfD",IF(LARGE((AA427,AD427,AG427,AJ427,AM427,AP427),3)=AJ427,"Linke",IF(LARGE((AA427,AD427,AG427,AJ427,AM427,AP427),3)=AM427,"Grüne","FDP")))))</f>
        <v>Grüne</v>
      </c>
      <c r="W427" s="148" t="str">
        <f>IF(LARGE((AA427,AD427,AG427,AJ427,AM427,AP427),4)=AA427,"CDU",IF(LARGE((AA427,AD427,AG427,AJ427,AM427,AP427),4)=AD427,"SPD",IF(LARGE((AA427,AD427,AG427,AJ427,AM427,AP427),4)=AG427,"AfD",IF(LARGE((AA427,AD427,AG427,AJ427,AM427,AP427),4)=AJ427,"Linke",IF(LARGE((AA427,AD427,AG427,AJ427,AM427,AP427),4)=AM427,"Grüne","FDP")))))</f>
        <v>FDP</v>
      </c>
      <c r="X427" s="148">
        <f>(LARGE((AA427,AD427,AG427,AJ427,AM427,AP427),1))-(LARGE((AA427,AD427,AG427,AJ427,AM427,AP427),2))</f>
        <v>0.10576133798481427</v>
      </c>
      <c r="Y427" s="148">
        <f>(LARGE((AA427,AD427,AG427,AJ427,AM427,AP427),1))-(LARGE((AA427,AD427,AG427,AJ427,AM427,AP427),3))</f>
        <v>0.16424687051097883</v>
      </c>
      <c r="Z427" s="234">
        <f>(LARGE((AA427,AD427,AG427,AJ427,AM427,AP427),1))-(LARGE((AA427,AD427,AG427,AJ427,AM427,AP427),4))</f>
        <v>0.20322439975374509</v>
      </c>
      <c r="AA427" s="236">
        <v>0.33337394828647648</v>
      </c>
      <c r="AB427" s="93">
        <v>0.27041035058644364</v>
      </c>
      <c r="AC427" s="95">
        <f>IF(Tabelle1[[#This Row],[CDU ES 2021]]="","",Tabelle1[[#This Row],[CDU ES 2021]]/Tabelle1[[#This Row],[CDU ZS 2021]])</f>
        <v>1.232844628778013</v>
      </c>
      <c r="AD427" s="97">
        <v>0.22761261030166222</v>
      </c>
      <c r="AE427" s="106">
        <v>0.22055144259378939</v>
      </c>
      <c r="AF427" s="96">
        <f>IF(Tabelle1[[#This Row],[SPD ES 2021]]="","",Tabelle1[[#This Row],[SPD ES 2021]]/Tabelle1[[#This Row],[SPD ZS 2021]])</f>
        <v>1.032015966999944</v>
      </c>
      <c r="AG427" s="99">
        <v>6.789965113892879E-2</v>
      </c>
      <c r="AH427" s="107">
        <v>6.6719562838732802E-2</v>
      </c>
      <c r="AI427" s="98">
        <f>IF(Tabelle1[[#This Row],[AfD ES 2021]]="","",Tabelle1[[#This Row],[AfD ES 2021]]/Tabelle1[[#This Row],[AfD ZS 2021]])</f>
        <v>1.0176872906533931</v>
      </c>
      <c r="AJ427" s="100">
        <v>2.7395854709624461E-2</v>
      </c>
      <c r="AK427" s="108">
        <v>3.0125223155725904E-2</v>
      </c>
      <c r="AL427" s="101">
        <f>IF(Tabelle1[[#This Row],[Linke ES 2021]]="","",Tabelle1[[#This Row],[Linke ES 2021]]/Tabelle1[[#This Row],[Linke ZS 2021]])</f>
        <v>0.90939922894537395</v>
      </c>
      <c r="AM427" s="103">
        <v>0.16912707777549765</v>
      </c>
      <c r="AN427" s="109">
        <v>0.17130041399786283</v>
      </c>
      <c r="AO427" s="102">
        <f>IF(Tabelle1[[#This Row],[Grüne ES 2021]]="","",Tabelle1[[#This Row],[Grüne ES 2021]]/Tabelle1[[#This Row],[Grüne ZS 2021]])</f>
        <v>0.98731272054957031</v>
      </c>
      <c r="AP427" s="104">
        <v>0.13014954853273139</v>
      </c>
      <c r="AQ427" s="105">
        <v>0.16851056750340732</v>
      </c>
      <c r="AR427" s="215">
        <f>IF(Tabelle1[[#This Row],[FDP ES 2021]]="","",Tabelle1[[#This Row],[FDP ES 2021]]/Tabelle1[[#This Row],[FDP ZS 2021]])</f>
        <v>0.77235244329765695</v>
      </c>
      <c r="AS427" s="216">
        <v>1050.4000000000001</v>
      </c>
      <c r="AT427" s="191">
        <v>54338</v>
      </c>
      <c r="AU427" s="191">
        <v>29595</v>
      </c>
      <c r="AV427" s="191">
        <v>4.8</v>
      </c>
      <c r="AW427" s="191">
        <v>791.6</v>
      </c>
      <c r="AX427" s="191">
        <v>6.7</v>
      </c>
      <c r="AY427" s="192">
        <v>12.1</v>
      </c>
      <c r="AZ427" s="114" t="s">
        <v>1681</v>
      </c>
      <c r="BA427" s="6"/>
      <c r="BB427" s="6"/>
      <c r="BC427" s="6"/>
      <c r="BD427" s="6"/>
      <c r="BE427" s="6"/>
      <c r="BF427" s="6"/>
      <c r="BG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</row>
    <row r="428" spans="1:84">
      <c r="A428" s="90">
        <f>SUBTOTAL(103,$B$2:$B428)</f>
        <v>427</v>
      </c>
      <c r="B428" s="46" t="s">
        <v>930</v>
      </c>
      <c r="C428" s="204" t="s">
        <v>1168</v>
      </c>
      <c r="D428" s="199" t="s">
        <v>6</v>
      </c>
      <c r="E428" s="195" t="s">
        <v>397</v>
      </c>
      <c r="F428" s="198" t="s">
        <v>197</v>
      </c>
      <c r="G428" s="224" t="s">
        <v>2163</v>
      </c>
      <c r="H428" s="8"/>
      <c r="I428" s="8"/>
      <c r="J428" s="8" t="s">
        <v>927</v>
      </c>
      <c r="K428" s="11"/>
      <c r="L428" s="11" t="s">
        <v>922</v>
      </c>
      <c r="M428" s="53"/>
      <c r="N428" s="53"/>
      <c r="O428" s="9"/>
      <c r="P428" s="54"/>
      <c r="Q428" s="121" t="str">
        <f>""</f>
        <v/>
      </c>
      <c r="R428" s="55"/>
      <c r="S428" s="57"/>
      <c r="T428" s="147" t="str">
        <f>IF(MAX((AA428,AD428,AG428,AJ428,AM428,AP428))=AA428,"CDU",IF(MAX(AA428,AD428,AG428,AJ428,AM428,AP428)=AD428,"SPD",IF(MAX(AA428,AD428,AG428,AJ428,AM428,AP428)=AG428,"AfD",IF(MAX(AA428,AD428,AG428,AJ428,AM428,AP428)=AJ428,"Linke",IF(MAX(AA428,AD428,AG428,AJ428,AM428,AP428)=AM428,"Grüne","FDP")))))</f>
        <v>CDU</v>
      </c>
      <c r="U428" s="148" t="str">
        <f>IF(LARGE((AA428,AD428,AG428,AJ428,AM428,AP428),2)=AA428,"CDU",IF(LARGE((AA428,AD428,AG428,AJ428,AM428,AP428),2)=AD428,"SPD",IF(LARGE((AA428,AD428,AG428,AJ428,AM428,AP428),2)=AG428,"AfD",IF(LARGE((AA428,AD428,AG428,AJ428,AM428,AP428),2)=AJ428,"Linke",IF(LARGE((AA428,AD428,AG428,AJ428,AM428,AP428),2)=AM428,"Grüne","FDP")))))</f>
        <v>SPD</v>
      </c>
      <c r="V428" s="148" t="str">
        <f>IF(LARGE((AA428,AD428,AG428,AJ428,AM428,AP428),3)=AA428,"CDU",IF(LARGE((AA428,AD428,AG428,AJ428,AM428,AP428),3)=AD428,"SPD",IF(LARGE((AA428,AD428,AG428,AJ428,AM428,AP428),3)=AG428,"AfD",IF(LARGE((AA428,AD428,AG428,AJ428,AM428,AP428),3)=AJ428,"Linke",IF(LARGE((AA428,AD428,AG428,AJ428,AM428,AP428),3)=AM428,"Grüne","FDP")))))</f>
        <v>Grüne</v>
      </c>
      <c r="W428" s="148" t="str">
        <f>IF(LARGE((AA428,AD428,AG428,AJ428,AM428,AP428),4)=AA428,"CDU",IF(LARGE((AA428,AD428,AG428,AJ428,AM428,AP428),4)=AD428,"SPD",IF(LARGE((AA428,AD428,AG428,AJ428,AM428,AP428),4)=AG428,"AfD",IF(LARGE((AA428,AD428,AG428,AJ428,AM428,AP428),4)=AJ428,"Linke",IF(LARGE((AA428,AD428,AG428,AJ428,AM428,AP428),4)=AM428,"Grüne","FDP")))))</f>
        <v>FDP</v>
      </c>
      <c r="X428" s="148">
        <f>(LARGE((AA428,AD428,AG428,AJ428,AM428,AP428),1))-(LARGE((AA428,AD428,AG428,AJ428,AM428,AP428),2))</f>
        <v>0.10576133798481399</v>
      </c>
      <c r="Y428" s="148">
        <f>(LARGE((AA428,AD428,AG428,AJ428,AM428,AP428),1))-(LARGE((AA428,AD428,AG428,AJ428,AM428,AP428),3))</f>
        <v>0.16424687051097797</v>
      </c>
      <c r="Z428" s="234">
        <f>(LARGE((AA428,AD428,AG428,AJ428,AM428,AP428),1))-(LARGE((AA428,AD428,AG428,AJ428,AM428,AP428),4))</f>
        <v>0.20322439975374498</v>
      </c>
      <c r="AA428" s="236">
        <v>0.33337394828647599</v>
      </c>
      <c r="AB428" s="93">
        <v>0.27041035058644403</v>
      </c>
      <c r="AC428" s="95">
        <f>IF(Tabelle1[[#This Row],[CDU ES 2021]]="","",Tabelle1[[#This Row],[CDU ES 2021]]/Tabelle1[[#This Row],[CDU ZS 2021]])</f>
        <v>1.2328446287780095</v>
      </c>
      <c r="AD428" s="97">
        <v>0.22761261030166199</v>
      </c>
      <c r="AE428" s="106">
        <v>0.220551442593789</v>
      </c>
      <c r="AF428" s="96">
        <f>IF(Tabelle1[[#This Row],[SPD ES 2021]]="","",Tabelle1[[#This Row],[SPD ES 2021]]/Tabelle1[[#This Row],[SPD ZS 2021]])</f>
        <v>1.0320159669999449</v>
      </c>
      <c r="AG428" s="99">
        <v>6.7899651138928804E-2</v>
      </c>
      <c r="AH428" s="107">
        <v>6.6719562838732802E-2</v>
      </c>
      <c r="AI428" s="98">
        <f>IF(Tabelle1[[#This Row],[AfD ES 2021]]="","",Tabelle1[[#This Row],[AfD ES 2021]]/Tabelle1[[#This Row],[AfD ZS 2021]])</f>
        <v>1.0176872906533934</v>
      </c>
      <c r="AJ428" s="100">
        <v>2.7395854709624499E-2</v>
      </c>
      <c r="AK428" s="108">
        <v>3.0125223155725901E-2</v>
      </c>
      <c r="AL428" s="101">
        <f>IF(Tabelle1[[#This Row],[Linke ES 2021]]="","",Tabelle1[[#This Row],[Linke ES 2021]]/Tabelle1[[#This Row],[Linke ZS 2021]])</f>
        <v>0.90939922894537528</v>
      </c>
      <c r="AM428" s="103">
        <v>0.16912707777549801</v>
      </c>
      <c r="AN428" s="109">
        <v>0.171300413997863</v>
      </c>
      <c r="AO428" s="102">
        <f>IF(Tabelle1[[#This Row],[Grüne ES 2021]]="","",Tabelle1[[#This Row],[Grüne ES 2021]]/Tabelle1[[#This Row],[Grüne ZS 2021]])</f>
        <v>0.98731272054957153</v>
      </c>
      <c r="AP428" s="104">
        <v>0.130149548532731</v>
      </c>
      <c r="AQ428" s="105">
        <v>0.16851056750340701</v>
      </c>
      <c r="AR428" s="215">
        <f>IF(Tabelle1[[#This Row],[FDP ES 2021]]="","",Tabelle1[[#This Row],[FDP ES 2021]]/Tabelle1[[#This Row],[FDP ZS 2021]])</f>
        <v>0.77235244329765607</v>
      </c>
      <c r="AS428" s="216">
        <v>1050.4000000000001</v>
      </c>
      <c r="AT428" s="191">
        <v>54338</v>
      </c>
      <c r="AU428" s="191">
        <v>29595</v>
      </c>
      <c r="AV428" s="191">
        <v>4.8</v>
      </c>
      <c r="AW428" s="191">
        <v>791.6</v>
      </c>
      <c r="AX428" s="191">
        <v>6.7</v>
      </c>
      <c r="AY428" s="192">
        <v>12.1</v>
      </c>
      <c r="AZ428" s="114" t="s">
        <v>2063</v>
      </c>
      <c r="BA428" s="6"/>
      <c r="BB428" s="6"/>
      <c r="BC428" s="6"/>
      <c r="BD428" s="6"/>
      <c r="BE428" s="6"/>
      <c r="BF428" s="6"/>
      <c r="BG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</row>
    <row r="429" spans="1:84">
      <c r="A429" s="90">
        <f>SUBTOTAL(103,$B$2:$B429)</f>
        <v>428</v>
      </c>
      <c r="B429" s="45" t="s">
        <v>932</v>
      </c>
      <c r="C429" s="203" t="s">
        <v>1167</v>
      </c>
      <c r="D429" s="199" t="s">
        <v>6</v>
      </c>
      <c r="E429" s="195" t="s">
        <v>397</v>
      </c>
      <c r="F429" s="198" t="s">
        <v>197</v>
      </c>
      <c r="G429" s="219" t="str">
        <f>""</f>
        <v/>
      </c>
      <c r="H429" s="8"/>
      <c r="I429" s="8"/>
      <c r="J429" s="8" t="s">
        <v>927</v>
      </c>
      <c r="K429" s="11"/>
      <c r="L429" s="11" t="s">
        <v>922</v>
      </c>
      <c r="M429" s="53"/>
      <c r="N429" s="53"/>
      <c r="O429" s="9"/>
      <c r="P429" s="54"/>
      <c r="Q429" s="121" t="str">
        <f>""</f>
        <v/>
      </c>
      <c r="R429" s="58" t="s">
        <v>631</v>
      </c>
      <c r="S429" s="57"/>
      <c r="T429" s="147" t="str">
        <f>IF(MAX((AA429,AD429,AG429,AJ429,AM429,AP429))=AA429,"CDU",IF(MAX(AA429,AD429,AG429,AJ429,AM429,AP429)=AD429,"SPD",IF(MAX(AA429,AD429,AG429,AJ429,AM429,AP429)=AG429,"AfD",IF(MAX(AA429,AD429,AG429,AJ429,AM429,AP429)=AJ429,"Linke",IF(MAX(AA429,AD429,AG429,AJ429,AM429,AP429)=AM429,"Grüne","FDP")))))</f>
        <v>CDU</v>
      </c>
      <c r="U429" s="148" t="str">
        <f>IF(LARGE((AA429,AD429,AG429,AJ429,AM429,AP429),2)=AA429,"CDU",IF(LARGE((AA429,AD429,AG429,AJ429,AM429,AP429),2)=AD429,"SPD",IF(LARGE((AA429,AD429,AG429,AJ429,AM429,AP429),2)=AG429,"AfD",IF(LARGE((AA429,AD429,AG429,AJ429,AM429,AP429),2)=AJ429,"Linke",IF(LARGE((AA429,AD429,AG429,AJ429,AM429,AP429),2)=AM429,"Grüne","FDP")))))</f>
        <v>SPD</v>
      </c>
      <c r="V429" s="148" t="str">
        <f>IF(LARGE((AA429,AD429,AG429,AJ429,AM429,AP429),3)=AA429,"CDU",IF(LARGE((AA429,AD429,AG429,AJ429,AM429,AP429),3)=AD429,"SPD",IF(LARGE((AA429,AD429,AG429,AJ429,AM429,AP429),3)=AG429,"AfD",IF(LARGE((AA429,AD429,AG429,AJ429,AM429,AP429),3)=AJ429,"Linke",IF(LARGE((AA429,AD429,AG429,AJ429,AM429,AP429),3)=AM429,"Grüne","FDP")))))</f>
        <v>Grüne</v>
      </c>
      <c r="W429" s="148" t="str">
        <f>IF(LARGE((AA429,AD429,AG429,AJ429,AM429,AP429),4)=AA429,"CDU",IF(LARGE((AA429,AD429,AG429,AJ429,AM429,AP429),4)=AD429,"SPD",IF(LARGE((AA429,AD429,AG429,AJ429,AM429,AP429),4)=AG429,"AfD",IF(LARGE((AA429,AD429,AG429,AJ429,AM429,AP429),4)=AJ429,"Linke",IF(LARGE((AA429,AD429,AG429,AJ429,AM429,AP429),4)=AM429,"Grüne","FDP")))))</f>
        <v>FDP</v>
      </c>
      <c r="X429" s="148">
        <f>(LARGE((AA429,AD429,AG429,AJ429,AM429,AP429),1))-(LARGE((AA429,AD429,AG429,AJ429,AM429,AP429),2))</f>
        <v>0.10576133798481427</v>
      </c>
      <c r="Y429" s="148">
        <f>(LARGE((AA429,AD429,AG429,AJ429,AM429,AP429),1))-(LARGE((AA429,AD429,AG429,AJ429,AM429,AP429),3))</f>
        <v>0.16424687051097883</v>
      </c>
      <c r="Z429" s="234">
        <f>(LARGE((AA429,AD429,AG429,AJ429,AM429,AP429),1))-(LARGE((AA429,AD429,AG429,AJ429,AM429,AP429),4))</f>
        <v>0.20322439975374509</v>
      </c>
      <c r="AA429" s="236">
        <v>0.33337394828647648</v>
      </c>
      <c r="AB429" s="93">
        <v>0.27041035058644364</v>
      </c>
      <c r="AC429" s="95">
        <f>IF(Tabelle1[[#This Row],[CDU ES 2021]]="","",Tabelle1[[#This Row],[CDU ES 2021]]/Tabelle1[[#This Row],[CDU ZS 2021]])</f>
        <v>1.232844628778013</v>
      </c>
      <c r="AD429" s="97">
        <v>0.22761261030166222</v>
      </c>
      <c r="AE429" s="106">
        <v>0.22055144259378939</v>
      </c>
      <c r="AF429" s="96">
        <f>IF(Tabelle1[[#This Row],[SPD ES 2021]]="","",Tabelle1[[#This Row],[SPD ES 2021]]/Tabelle1[[#This Row],[SPD ZS 2021]])</f>
        <v>1.032015966999944</v>
      </c>
      <c r="AG429" s="99">
        <v>6.789965113892879E-2</v>
      </c>
      <c r="AH429" s="107">
        <v>6.6719562838732802E-2</v>
      </c>
      <c r="AI429" s="98">
        <f>IF(Tabelle1[[#This Row],[AfD ES 2021]]="","",Tabelle1[[#This Row],[AfD ES 2021]]/Tabelle1[[#This Row],[AfD ZS 2021]])</f>
        <v>1.0176872906533931</v>
      </c>
      <c r="AJ429" s="100">
        <v>2.7395854709624461E-2</v>
      </c>
      <c r="AK429" s="108">
        <v>3.0125223155725904E-2</v>
      </c>
      <c r="AL429" s="101">
        <f>IF(Tabelle1[[#This Row],[Linke ES 2021]]="","",Tabelle1[[#This Row],[Linke ES 2021]]/Tabelle1[[#This Row],[Linke ZS 2021]])</f>
        <v>0.90939922894537395</v>
      </c>
      <c r="AM429" s="103">
        <v>0.16912707777549765</v>
      </c>
      <c r="AN429" s="109">
        <v>0.17130041399786283</v>
      </c>
      <c r="AO429" s="102">
        <f>IF(Tabelle1[[#This Row],[Grüne ES 2021]]="","",Tabelle1[[#This Row],[Grüne ES 2021]]/Tabelle1[[#This Row],[Grüne ZS 2021]])</f>
        <v>0.98731272054957031</v>
      </c>
      <c r="AP429" s="104">
        <v>0.13014954853273139</v>
      </c>
      <c r="AQ429" s="105">
        <v>0.16851056750340732</v>
      </c>
      <c r="AR429" s="215">
        <f>IF(Tabelle1[[#This Row],[FDP ES 2021]]="","",Tabelle1[[#This Row],[FDP ES 2021]]/Tabelle1[[#This Row],[FDP ZS 2021]])</f>
        <v>0.77235244329765695</v>
      </c>
      <c r="AS429" s="216">
        <v>1050.4000000000001</v>
      </c>
      <c r="AT429" s="191">
        <v>54338</v>
      </c>
      <c r="AU429" s="191">
        <v>29595</v>
      </c>
      <c r="AV429" s="191">
        <v>4.8</v>
      </c>
      <c r="AW429" s="191">
        <v>791.6</v>
      </c>
      <c r="AX429" s="191">
        <v>6.7</v>
      </c>
      <c r="AY429" s="192">
        <v>12.1</v>
      </c>
      <c r="AZ429" s="114" t="s">
        <v>2042</v>
      </c>
      <c r="BA429" s="6"/>
      <c r="BB429" s="6"/>
      <c r="BC429" s="6"/>
      <c r="BD429" s="6"/>
      <c r="BE429" s="6"/>
      <c r="BF429" s="6"/>
      <c r="BG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</row>
    <row r="430" spans="1:84">
      <c r="A430" s="90">
        <f>SUBTOTAL(103,$B$2:$B430)</f>
        <v>429</v>
      </c>
      <c r="B430" s="48" t="s">
        <v>669</v>
      </c>
      <c r="C430" s="206" t="s">
        <v>833</v>
      </c>
      <c r="D430" s="200" t="s">
        <v>6</v>
      </c>
      <c r="E430" s="193" t="s">
        <v>398</v>
      </c>
      <c r="F430" s="222" t="s">
        <v>198</v>
      </c>
      <c r="G430" s="219" t="str">
        <f>""</f>
        <v/>
      </c>
      <c r="H430" s="10"/>
      <c r="I430" s="10"/>
      <c r="J430" s="8" t="s">
        <v>924</v>
      </c>
      <c r="K430" s="10"/>
      <c r="L430" s="10" t="s">
        <v>921</v>
      </c>
      <c r="M430" s="67"/>
      <c r="N430" s="67"/>
      <c r="O430" s="69" t="s">
        <v>631</v>
      </c>
      <c r="P430" s="171" t="s">
        <v>1416</v>
      </c>
      <c r="Q430" s="121" t="str">
        <f>""</f>
        <v/>
      </c>
      <c r="R430" s="82" t="s">
        <v>631</v>
      </c>
      <c r="S430" s="61"/>
      <c r="T430" s="147" t="str">
        <f>IF(MAX((AA430,AD430,AG430,AJ430,AM430,AP430))=AA430,"CDU",IF(MAX(AA430,AD430,AG430,AJ430,AM430,AP430)=AD430,"SPD",IF(MAX(AA430,AD430,AG430,AJ430,AM430,AP430)=AG430,"AfD",IF(MAX(AA430,AD430,AG430,AJ430,AM430,AP430)=AJ430,"Linke",IF(MAX(AA430,AD430,AG430,AJ430,AM430,AP430)=AM430,"Grüne","FDP")))))</f>
        <v>SPD</v>
      </c>
      <c r="U430" s="148" t="str">
        <f>IF(LARGE((AA430,AD430,AG430,AJ430,AM430,AP430),2)=AA430,"CDU",IF(LARGE((AA430,AD430,AG430,AJ430,AM430,AP430),2)=AD430,"SPD",IF(LARGE((AA430,AD430,AG430,AJ430,AM430,AP430),2)=AG430,"AfD",IF(LARGE((AA430,AD430,AG430,AJ430,AM430,AP430),2)=AJ430,"Linke",IF(LARGE((AA430,AD430,AG430,AJ430,AM430,AP430),2)=AM430,"Grüne","FDP")))))</f>
        <v>CDU</v>
      </c>
      <c r="V430" s="148" t="str">
        <f>IF(LARGE((AA430,AD430,AG430,AJ430,AM430,AP430),3)=AA430,"CDU",IF(LARGE((AA430,AD430,AG430,AJ430,AM430,AP430),3)=AD430,"SPD",IF(LARGE((AA430,AD430,AG430,AJ430,AM430,AP430),3)=AG430,"AfD",IF(LARGE((AA430,AD430,AG430,AJ430,AM430,AP430),3)=AJ430,"Linke",IF(LARGE((AA430,AD430,AG430,AJ430,AM430,AP430),3)=AM430,"Grüne","FDP")))))</f>
        <v>Grüne</v>
      </c>
      <c r="W430" s="148" t="str">
        <f>IF(LARGE((AA430,AD430,AG430,AJ430,AM430,AP430),4)=AA430,"CDU",IF(LARGE((AA430,AD430,AG430,AJ430,AM430,AP430),4)=AD430,"SPD",IF(LARGE((AA430,AD430,AG430,AJ430,AM430,AP430),4)=AG430,"AfD",IF(LARGE((AA430,AD430,AG430,AJ430,AM430,AP430),4)=AJ430,"Linke",IF(LARGE((AA430,AD430,AG430,AJ430,AM430,AP430),4)=AM430,"Grüne","FDP")))))</f>
        <v>FDP</v>
      </c>
      <c r="X430" s="148">
        <f>(LARGE((AA430,AD430,AG430,AJ430,AM430,AP430),1))-(LARGE((AA430,AD430,AG430,AJ430,AM430,AP430),2))</f>
        <v>7.2758060807091129E-2</v>
      </c>
      <c r="Y430" s="148">
        <f>(LARGE((AA430,AD430,AG430,AJ430,AM430,AP430),1))-(LARGE((AA430,AD430,AG430,AJ430,AM430,AP430),3))</f>
        <v>0.10231144993484453</v>
      </c>
      <c r="Z430" s="234">
        <f>(LARGE((AA430,AD430,AG430,AJ430,AM430,AP430),1))-(LARGE((AA430,AD430,AG430,AJ430,AM430,AP430),4))</f>
        <v>0.17584998223033663</v>
      </c>
      <c r="AA430" s="236">
        <v>0.21715922315212921</v>
      </c>
      <c r="AB430" s="93">
        <v>0.18026195891849781</v>
      </c>
      <c r="AC430" s="95">
        <f>IF(Tabelle1[[#This Row],[CDU ES 2021]]="","",Tabelle1[[#This Row],[CDU ES 2021]]/Tabelle1[[#This Row],[CDU ZS 2021]])</f>
        <v>1.2046869148377215</v>
      </c>
      <c r="AD430" s="97">
        <v>0.28991728395922034</v>
      </c>
      <c r="AE430" s="106">
        <v>0.22605955635316458</v>
      </c>
      <c r="AF430" s="96">
        <f>IF(Tabelle1[[#This Row],[SPD ES 2021]]="","",Tabelle1[[#This Row],[SPD ES 2021]]/Tabelle1[[#This Row],[SPD ZS 2021]])</f>
        <v>1.2824818761755561</v>
      </c>
      <c r="AG430" s="99">
        <v>5.5113830372884191E-2</v>
      </c>
      <c r="AH430" s="107">
        <v>5.4575934002490209E-2</v>
      </c>
      <c r="AI430" s="98">
        <f>IF(Tabelle1[[#This Row],[AfD ES 2021]]="","",Tabelle1[[#This Row],[AfD ES 2021]]/Tabelle1[[#This Row],[AfD ZS 2021]])</f>
        <v>1.0098559260638478</v>
      </c>
      <c r="AJ430" s="100">
        <v>8.7538239618683927E-2</v>
      </c>
      <c r="AK430" s="108">
        <v>7.2229989635719902E-2</v>
      </c>
      <c r="AL430" s="101">
        <f>IF(Tabelle1[[#This Row],[Linke ES 2021]]="","",Tabelle1[[#This Row],[Linke ES 2021]]/Tabelle1[[#This Row],[Linke ZS 2021]])</f>
        <v>1.2119375907454601</v>
      </c>
      <c r="AM430" s="103">
        <v>0.18760583402437581</v>
      </c>
      <c r="AN430" s="109">
        <v>0.23525524648205728</v>
      </c>
      <c r="AO430" s="102">
        <f>IF(Tabelle1[[#This Row],[Grüne ES 2021]]="","",Tabelle1[[#This Row],[Grüne ES 2021]]/Tabelle1[[#This Row],[Grüne ZS 2021]])</f>
        <v>0.79745653637817737</v>
      </c>
      <c r="AP430" s="104">
        <v>0.11406730172888371</v>
      </c>
      <c r="AQ430" s="105">
        <v>0.148584823633341</v>
      </c>
      <c r="AR430" s="215">
        <f>IF(Tabelle1[[#This Row],[FDP ES 2021]]="","",Tabelle1[[#This Row],[FDP ES 2021]]/Tabelle1[[#This Row],[FDP ZS 2021]])</f>
        <v>0.76769147036419216</v>
      </c>
      <c r="AS430" s="216">
        <v>4467</v>
      </c>
      <c r="AT430" s="191">
        <v>94190</v>
      </c>
      <c r="AU430" s="191">
        <v>23436</v>
      </c>
      <c r="AV430" s="191">
        <v>7.3</v>
      </c>
      <c r="AW430" s="191">
        <v>445.8</v>
      </c>
      <c r="AX430" s="191">
        <v>7.6</v>
      </c>
      <c r="AY430" s="192">
        <v>7.9</v>
      </c>
      <c r="AZ430" s="115" t="s">
        <v>1535</v>
      </c>
      <c r="BA430" s="6"/>
      <c r="BB430" s="6"/>
      <c r="BC430" s="6"/>
      <c r="BD430" s="6"/>
      <c r="BE430" s="6"/>
      <c r="BF430" s="6"/>
      <c r="BG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</row>
    <row r="431" spans="1:84">
      <c r="A431" s="90">
        <f>SUBTOTAL(103,$B$2:$B431)</f>
        <v>430</v>
      </c>
      <c r="B431" s="45" t="s">
        <v>932</v>
      </c>
      <c r="C431" s="203" t="s">
        <v>1169</v>
      </c>
      <c r="D431" s="199" t="s">
        <v>6</v>
      </c>
      <c r="E431" s="195" t="s">
        <v>398</v>
      </c>
      <c r="F431" s="222" t="s">
        <v>198</v>
      </c>
      <c r="G431" s="219" t="str">
        <f>""</f>
        <v/>
      </c>
      <c r="H431" s="8"/>
      <c r="I431" s="8"/>
      <c r="J431" s="8" t="s">
        <v>927</v>
      </c>
      <c r="K431" s="17" t="s">
        <v>631</v>
      </c>
      <c r="L431" s="11" t="s">
        <v>921</v>
      </c>
      <c r="M431" s="53"/>
      <c r="N431" s="53"/>
      <c r="O431" s="9"/>
      <c r="P431" s="155" t="s">
        <v>1416</v>
      </c>
      <c r="Q431" s="121" t="str">
        <f>""</f>
        <v/>
      </c>
      <c r="R431" s="55"/>
      <c r="S431" s="57"/>
      <c r="T431" s="147" t="str">
        <f>IF(MAX((AA431,AD431,AG431,AJ431,AM431,AP431))=AA431,"CDU",IF(MAX(AA431,AD431,AG431,AJ431,AM431,AP431)=AD431,"SPD",IF(MAX(AA431,AD431,AG431,AJ431,AM431,AP431)=AG431,"AfD",IF(MAX(AA431,AD431,AG431,AJ431,AM431,AP431)=AJ431,"Linke",IF(MAX(AA431,AD431,AG431,AJ431,AM431,AP431)=AM431,"Grüne","FDP")))))</f>
        <v>SPD</v>
      </c>
      <c r="U431" s="148" t="str">
        <f>IF(LARGE((AA431,AD431,AG431,AJ431,AM431,AP431),2)=AA431,"CDU",IF(LARGE((AA431,AD431,AG431,AJ431,AM431,AP431),2)=AD431,"SPD",IF(LARGE((AA431,AD431,AG431,AJ431,AM431,AP431),2)=AG431,"AfD",IF(LARGE((AA431,AD431,AG431,AJ431,AM431,AP431),2)=AJ431,"Linke",IF(LARGE((AA431,AD431,AG431,AJ431,AM431,AP431),2)=AM431,"Grüne","FDP")))))</f>
        <v>CDU</v>
      </c>
      <c r="V431" s="148" t="str">
        <f>IF(LARGE((AA431,AD431,AG431,AJ431,AM431,AP431),3)=AA431,"CDU",IF(LARGE((AA431,AD431,AG431,AJ431,AM431,AP431),3)=AD431,"SPD",IF(LARGE((AA431,AD431,AG431,AJ431,AM431,AP431),3)=AG431,"AfD",IF(LARGE((AA431,AD431,AG431,AJ431,AM431,AP431),3)=AJ431,"Linke",IF(LARGE((AA431,AD431,AG431,AJ431,AM431,AP431),3)=AM431,"Grüne","FDP")))))</f>
        <v>Grüne</v>
      </c>
      <c r="W431" s="148" t="str">
        <f>IF(LARGE((AA431,AD431,AG431,AJ431,AM431,AP431),4)=AA431,"CDU",IF(LARGE((AA431,AD431,AG431,AJ431,AM431,AP431),4)=AD431,"SPD",IF(LARGE((AA431,AD431,AG431,AJ431,AM431,AP431),4)=AG431,"AfD",IF(LARGE((AA431,AD431,AG431,AJ431,AM431,AP431),4)=AJ431,"Linke",IF(LARGE((AA431,AD431,AG431,AJ431,AM431,AP431),4)=AM431,"Grüne","FDP")))))</f>
        <v>FDP</v>
      </c>
      <c r="X431" s="148">
        <f>(LARGE((AA431,AD431,AG431,AJ431,AM431,AP431),1))-(LARGE((AA431,AD431,AG431,AJ431,AM431,AP431),2))</f>
        <v>7.2758060807091129E-2</v>
      </c>
      <c r="Y431" s="148">
        <f>(LARGE((AA431,AD431,AG431,AJ431,AM431,AP431),1))-(LARGE((AA431,AD431,AG431,AJ431,AM431,AP431),3))</f>
        <v>0.10231144993484453</v>
      </c>
      <c r="Z431" s="234">
        <f>(LARGE((AA431,AD431,AG431,AJ431,AM431,AP431),1))-(LARGE((AA431,AD431,AG431,AJ431,AM431,AP431),4))</f>
        <v>0.17584998223033663</v>
      </c>
      <c r="AA431" s="236">
        <v>0.21715922315212921</v>
      </c>
      <c r="AB431" s="93">
        <v>0.18026195891849781</v>
      </c>
      <c r="AC431" s="95">
        <f>IF(Tabelle1[[#This Row],[CDU ES 2021]]="","",Tabelle1[[#This Row],[CDU ES 2021]]/Tabelle1[[#This Row],[CDU ZS 2021]])</f>
        <v>1.2046869148377215</v>
      </c>
      <c r="AD431" s="97">
        <v>0.28991728395922034</v>
      </c>
      <c r="AE431" s="106">
        <v>0.22605955635316458</v>
      </c>
      <c r="AF431" s="96">
        <f>IF(Tabelle1[[#This Row],[SPD ES 2021]]="","",Tabelle1[[#This Row],[SPD ES 2021]]/Tabelle1[[#This Row],[SPD ZS 2021]])</f>
        <v>1.2824818761755561</v>
      </c>
      <c r="AG431" s="99">
        <v>5.5113830372884191E-2</v>
      </c>
      <c r="AH431" s="107">
        <v>5.4575934002490209E-2</v>
      </c>
      <c r="AI431" s="98">
        <f>IF(Tabelle1[[#This Row],[AfD ES 2021]]="","",Tabelle1[[#This Row],[AfD ES 2021]]/Tabelle1[[#This Row],[AfD ZS 2021]])</f>
        <v>1.0098559260638478</v>
      </c>
      <c r="AJ431" s="100">
        <v>8.7538239618683927E-2</v>
      </c>
      <c r="AK431" s="108">
        <v>7.2229989635719902E-2</v>
      </c>
      <c r="AL431" s="101">
        <f>IF(Tabelle1[[#This Row],[Linke ES 2021]]="","",Tabelle1[[#This Row],[Linke ES 2021]]/Tabelle1[[#This Row],[Linke ZS 2021]])</f>
        <v>1.2119375907454601</v>
      </c>
      <c r="AM431" s="103">
        <v>0.18760583402437581</v>
      </c>
      <c r="AN431" s="109">
        <v>0.23525524648205728</v>
      </c>
      <c r="AO431" s="102">
        <f>IF(Tabelle1[[#This Row],[Grüne ES 2021]]="","",Tabelle1[[#This Row],[Grüne ES 2021]]/Tabelle1[[#This Row],[Grüne ZS 2021]])</f>
        <v>0.79745653637817737</v>
      </c>
      <c r="AP431" s="104">
        <v>0.11406730172888371</v>
      </c>
      <c r="AQ431" s="105">
        <v>0.148584823633341</v>
      </c>
      <c r="AR431" s="215">
        <f>IF(Tabelle1[[#This Row],[FDP ES 2021]]="","",Tabelle1[[#This Row],[FDP ES 2021]]/Tabelle1[[#This Row],[FDP ZS 2021]])</f>
        <v>0.76769147036419216</v>
      </c>
      <c r="AS431" s="216">
        <v>4467</v>
      </c>
      <c r="AT431" s="191">
        <v>94190</v>
      </c>
      <c r="AU431" s="191">
        <v>23436</v>
      </c>
      <c r="AV431" s="191">
        <v>7.3</v>
      </c>
      <c r="AW431" s="191">
        <v>445.8</v>
      </c>
      <c r="AX431" s="191">
        <v>7.6</v>
      </c>
      <c r="AY431" s="192">
        <v>7.9</v>
      </c>
      <c r="AZ431" s="115" t="s">
        <v>1556</v>
      </c>
      <c r="BA431" s="6"/>
      <c r="BB431" s="6"/>
      <c r="BC431" s="6"/>
      <c r="BD431" s="6"/>
      <c r="BE431" s="6"/>
      <c r="BF431" s="6"/>
      <c r="BG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</row>
    <row r="432" spans="1:84">
      <c r="A432" s="90">
        <f>SUBTOTAL(103,$B$2:$B432)</f>
        <v>431</v>
      </c>
      <c r="B432" s="49" t="s">
        <v>941</v>
      </c>
      <c r="C432" s="207" t="s">
        <v>2206</v>
      </c>
      <c r="D432" s="199" t="s">
        <v>6</v>
      </c>
      <c r="E432" s="195" t="s">
        <v>398</v>
      </c>
      <c r="F432" s="222" t="s">
        <v>198</v>
      </c>
      <c r="G432" s="221" t="s">
        <v>2189</v>
      </c>
      <c r="H432" s="184" t="s">
        <v>2187</v>
      </c>
      <c r="I432" s="8"/>
      <c r="J432" s="8" t="s">
        <v>927</v>
      </c>
      <c r="K432" s="11"/>
      <c r="L432" s="11" t="s">
        <v>921</v>
      </c>
      <c r="M432" s="53"/>
      <c r="N432" s="53"/>
      <c r="O432" s="9"/>
      <c r="P432" s="181" t="s">
        <v>1416</v>
      </c>
      <c r="Q432" s="121" t="str">
        <f>""</f>
        <v/>
      </c>
      <c r="R432" s="55"/>
      <c r="S432" s="57"/>
      <c r="T432" s="147" t="str">
        <f>IF(MAX((AA432,AD432,AG432,AJ432,AM432,AP432))=AA432,"CDU",IF(MAX(AA432,AD432,AG432,AJ432,AM432,AP432)=AD432,"SPD",IF(MAX(AA432,AD432,AG432,AJ432,AM432,AP432)=AG432,"AfD",IF(MAX(AA432,AD432,AG432,AJ432,AM432,AP432)=AJ432,"Linke",IF(MAX(AA432,AD432,AG432,AJ432,AM432,AP432)=AM432,"Grüne","FDP")))))</f>
        <v>SPD</v>
      </c>
      <c r="U432" s="148" t="str">
        <f>IF(LARGE((AA432,AD432,AG432,AJ432,AM432,AP432),2)=AA432,"CDU",IF(LARGE((AA432,AD432,AG432,AJ432,AM432,AP432),2)=AD432,"SPD",IF(LARGE((AA432,AD432,AG432,AJ432,AM432,AP432),2)=AG432,"AfD",IF(LARGE((AA432,AD432,AG432,AJ432,AM432,AP432),2)=AJ432,"Linke",IF(LARGE((AA432,AD432,AG432,AJ432,AM432,AP432),2)=AM432,"Grüne","FDP")))))</f>
        <v>CDU</v>
      </c>
      <c r="V432" s="148" t="str">
        <f>IF(LARGE((AA432,AD432,AG432,AJ432,AM432,AP432),3)=AA432,"CDU",IF(LARGE((AA432,AD432,AG432,AJ432,AM432,AP432),3)=AD432,"SPD",IF(LARGE((AA432,AD432,AG432,AJ432,AM432,AP432),3)=AG432,"AfD",IF(LARGE((AA432,AD432,AG432,AJ432,AM432,AP432),3)=AJ432,"Linke",IF(LARGE((AA432,AD432,AG432,AJ432,AM432,AP432),3)=AM432,"Grüne","FDP")))))</f>
        <v>Grüne</v>
      </c>
      <c r="W432" s="148" t="str">
        <f>IF(LARGE((AA432,AD432,AG432,AJ432,AM432,AP432),4)=AA432,"CDU",IF(LARGE((AA432,AD432,AG432,AJ432,AM432,AP432),4)=AD432,"SPD",IF(LARGE((AA432,AD432,AG432,AJ432,AM432,AP432),4)=AG432,"AfD",IF(LARGE((AA432,AD432,AG432,AJ432,AM432,AP432),4)=AJ432,"Linke",IF(LARGE((AA432,AD432,AG432,AJ432,AM432,AP432),4)=AM432,"Grüne","FDP")))))</f>
        <v>FDP</v>
      </c>
      <c r="X432" s="148">
        <f>(LARGE((AA432,AD432,AG432,AJ432,AM432,AP432),1))-(LARGE((AA432,AD432,AG432,AJ432,AM432,AP432),2))</f>
        <v>7.2758060807091129E-2</v>
      </c>
      <c r="Y432" s="148">
        <f>(LARGE((AA432,AD432,AG432,AJ432,AM432,AP432),1))-(LARGE((AA432,AD432,AG432,AJ432,AM432,AP432),3))</f>
        <v>0.10231144993484453</v>
      </c>
      <c r="Z432" s="234">
        <f>(LARGE((AA432,AD432,AG432,AJ432,AM432,AP432),1))-(LARGE((AA432,AD432,AG432,AJ432,AM432,AP432),4))</f>
        <v>0.17584998223033663</v>
      </c>
      <c r="AA432" s="236">
        <v>0.21715922315212921</v>
      </c>
      <c r="AB432" s="93">
        <v>0.18026195891849781</v>
      </c>
      <c r="AC432" s="95">
        <f>IF(Tabelle1[[#This Row],[CDU ES 2021]]="","",Tabelle1[[#This Row],[CDU ES 2021]]/Tabelle1[[#This Row],[CDU ZS 2021]])</f>
        <v>1.2046869148377215</v>
      </c>
      <c r="AD432" s="97">
        <v>0.28991728395922034</v>
      </c>
      <c r="AE432" s="106">
        <v>0.22605955635316458</v>
      </c>
      <c r="AF432" s="96">
        <f>IF(Tabelle1[[#This Row],[SPD ES 2021]]="","",Tabelle1[[#This Row],[SPD ES 2021]]/Tabelle1[[#This Row],[SPD ZS 2021]])</f>
        <v>1.2824818761755561</v>
      </c>
      <c r="AG432" s="99">
        <v>5.5113830372884191E-2</v>
      </c>
      <c r="AH432" s="107">
        <v>5.4575934002490209E-2</v>
      </c>
      <c r="AI432" s="98">
        <f>IF(Tabelle1[[#This Row],[AfD ES 2021]]="","",Tabelle1[[#This Row],[AfD ES 2021]]/Tabelle1[[#This Row],[AfD ZS 2021]])</f>
        <v>1.0098559260638478</v>
      </c>
      <c r="AJ432" s="100">
        <v>8.7538239618683927E-2</v>
      </c>
      <c r="AK432" s="108">
        <v>7.2229989635719902E-2</v>
      </c>
      <c r="AL432" s="101">
        <f>IF(Tabelle1[[#This Row],[Linke ES 2021]]="","",Tabelle1[[#This Row],[Linke ES 2021]]/Tabelle1[[#This Row],[Linke ZS 2021]])</f>
        <v>1.2119375907454601</v>
      </c>
      <c r="AM432" s="103">
        <v>0.18760583402437581</v>
      </c>
      <c r="AN432" s="109">
        <v>0.23525524648205728</v>
      </c>
      <c r="AO432" s="102">
        <f>IF(Tabelle1[[#This Row],[Grüne ES 2021]]="","",Tabelle1[[#This Row],[Grüne ES 2021]]/Tabelle1[[#This Row],[Grüne ZS 2021]])</f>
        <v>0.79745653637817737</v>
      </c>
      <c r="AP432" s="104">
        <v>0.11406730172888371</v>
      </c>
      <c r="AQ432" s="105">
        <v>0.148584823633341</v>
      </c>
      <c r="AR432" s="215">
        <f>IF(Tabelle1[[#This Row],[FDP ES 2021]]="","",Tabelle1[[#This Row],[FDP ES 2021]]/Tabelle1[[#This Row],[FDP ZS 2021]])</f>
        <v>0.76769147036419216</v>
      </c>
      <c r="AS432" s="216">
        <v>4467</v>
      </c>
      <c r="AT432" s="191">
        <v>94190</v>
      </c>
      <c r="AU432" s="191">
        <v>23436</v>
      </c>
      <c r="AV432" s="191">
        <v>7.3</v>
      </c>
      <c r="AW432" s="191">
        <v>445.8</v>
      </c>
      <c r="AX432" s="191">
        <v>7.6</v>
      </c>
      <c r="AY432" s="192">
        <v>7.9</v>
      </c>
      <c r="AZ432" s="115" t="s">
        <v>1545</v>
      </c>
      <c r="BA432" s="6"/>
      <c r="BB432" s="6"/>
      <c r="BC432" s="6"/>
      <c r="BD432" s="6"/>
      <c r="BE432" s="6"/>
      <c r="BF432" s="6"/>
      <c r="BG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</row>
    <row r="433" spans="1:84">
      <c r="A433" s="90">
        <f>SUBTOTAL(103,$B$2:$B433)</f>
        <v>432</v>
      </c>
      <c r="B433" s="47" t="s">
        <v>751</v>
      </c>
      <c r="C433" s="205" t="s">
        <v>1170</v>
      </c>
      <c r="D433" s="199" t="s">
        <v>6</v>
      </c>
      <c r="E433" s="195" t="s">
        <v>399</v>
      </c>
      <c r="F433" s="198" t="s">
        <v>199</v>
      </c>
      <c r="G433" s="219" t="str">
        <f>""</f>
        <v/>
      </c>
      <c r="H433" s="8"/>
      <c r="I433" s="8"/>
      <c r="J433" s="8" t="s">
        <v>927</v>
      </c>
      <c r="K433" s="11"/>
      <c r="L433" s="11" t="s">
        <v>922</v>
      </c>
      <c r="M433" s="53"/>
      <c r="N433" s="53"/>
      <c r="O433" s="9"/>
      <c r="P433" s="174" t="s">
        <v>1416</v>
      </c>
      <c r="Q433" s="121" t="str">
        <f>""</f>
        <v/>
      </c>
      <c r="R433" s="55"/>
      <c r="S433" s="57"/>
      <c r="T433" s="147" t="str">
        <f>IF(MAX((AA433,AD433,AG433,AJ433,AM433,AP433))=AA433,"CDU",IF(MAX(AA433,AD433,AG433,AJ433,AM433,AP433)=AD433,"SPD",IF(MAX(AA433,AD433,AG433,AJ433,AM433,AP433)=AG433,"AfD",IF(MAX(AA433,AD433,AG433,AJ433,AM433,AP433)=AJ433,"Linke",IF(MAX(AA433,AD433,AG433,AJ433,AM433,AP433)=AM433,"Grüne","FDP")))))</f>
        <v>Grüne</v>
      </c>
      <c r="U433" s="148" t="str">
        <f>IF(LARGE((AA433,AD433,AG433,AJ433,AM433,AP433),2)=AA433,"CDU",IF(LARGE((AA433,AD433,AG433,AJ433,AM433,AP433),2)=AD433,"SPD",IF(LARGE((AA433,AD433,AG433,AJ433,AM433,AP433),2)=AG433,"AfD",IF(LARGE((AA433,AD433,AG433,AJ433,AM433,AP433),2)=AJ433,"Linke",IF(LARGE((AA433,AD433,AG433,AJ433,AM433,AP433),2)=AM433,"Grüne","FDP")))))</f>
        <v>SPD</v>
      </c>
      <c r="V433" s="148" t="str">
        <f>IF(LARGE((AA433,AD433,AG433,AJ433,AM433,AP433),3)=AA433,"CDU",IF(LARGE((AA433,AD433,AG433,AJ433,AM433,AP433),3)=AD433,"SPD",IF(LARGE((AA433,AD433,AG433,AJ433,AM433,AP433),3)=AG433,"AfD",IF(LARGE((AA433,AD433,AG433,AJ433,AM433,AP433),3)=AJ433,"Linke",IF(LARGE((AA433,AD433,AG433,AJ433,AM433,AP433),3)=AM433,"Grüne","FDP")))))</f>
        <v>CDU</v>
      </c>
      <c r="W433" s="148" t="str">
        <f>IF(LARGE((AA433,AD433,AG433,AJ433,AM433,AP433),4)=AA433,"CDU",IF(LARGE((AA433,AD433,AG433,AJ433,AM433,AP433),4)=AD433,"SPD",IF(LARGE((AA433,AD433,AG433,AJ433,AM433,AP433),4)=AG433,"AfD",IF(LARGE((AA433,AD433,AG433,AJ433,AM433,AP433),4)=AJ433,"Linke",IF(LARGE((AA433,AD433,AG433,AJ433,AM433,AP433),4)=AM433,"Grüne","FDP")))))</f>
        <v>FDP</v>
      </c>
      <c r="X433" s="148">
        <f>(LARGE((AA433,AD433,AG433,AJ433,AM433,AP433),1))-(LARGE((AA433,AD433,AG433,AJ433,AM433,AP433),2))</f>
        <v>5.655923163946161E-2</v>
      </c>
      <c r="Y433" s="148">
        <f>(LARGE((AA433,AD433,AG433,AJ433,AM433,AP433),1))-(LARGE((AA433,AD433,AG433,AJ433,AM433,AP433),3))</f>
        <v>6.4847736245469051E-2</v>
      </c>
      <c r="Z433" s="234">
        <f>(LARGE((AA433,AD433,AG433,AJ433,AM433,AP433),1))-(LARGE((AA433,AD433,AG433,AJ433,AM433,AP433),4))</f>
        <v>0.17583635398148362</v>
      </c>
      <c r="AA433" s="236">
        <v>0.22507676679057095</v>
      </c>
      <c r="AB433" s="93">
        <v>0.18231971022337909</v>
      </c>
      <c r="AC433" s="95">
        <f>IF(Tabelle1[[#This Row],[CDU ES 2021]]="","",Tabelle1[[#This Row],[CDU ES 2021]]/Tabelle1[[#This Row],[CDU ZS 2021]])</f>
        <v>1.2345169181917066</v>
      </c>
      <c r="AD433" s="97">
        <v>0.23336527139657839</v>
      </c>
      <c r="AE433" s="106">
        <v>0.22330421362387778</v>
      </c>
      <c r="AF433" s="96">
        <f>IF(Tabelle1[[#This Row],[SPD ES 2021]]="","",Tabelle1[[#This Row],[SPD ES 2021]]/Tabelle1[[#This Row],[SPD ZS 2021]])</f>
        <v>1.0450553870409582</v>
      </c>
      <c r="AG433" s="99">
        <v>4.6117793733982872E-2</v>
      </c>
      <c r="AH433" s="107">
        <v>4.7152046345831582E-2</v>
      </c>
      <c r="AI433" s="98">
        <f>IF(Tabelle1[[#This Row],[AfD ES 2021]]="","",Tabelle1[[#This Row],[AfD ES 2021]]/Tabelle1[[#This Row],[AfD ZS 2021]])</f>
        <v>0.97806558374448704</v>
      </c>
      <c r="AJ433" s="100">
        <v>6.1349941126220768E-2</v>
      </c>
      <c r="AK433" s="108">
        <v>6.8534013625029519E-2</v>
      </c>
      <c r="AL433" s="101">
        <f>IF(Tabelle1[[#This Row],[Linke ES 2021]]="","",Tabelle1[[#This Row],[Linke ES 2021]]/Tabelle1[[#This Row],[Linke ZS 2021]])</f>
        <v>0.89517507995205126</v>
      </c>
      <c r="AM433" s="103">
        <v>0.28992450303604</v>
      </c>
      <c r="AN433" s="109">
        <v>0.25551249344950505</v>
      </c>
      <c r="AO433" s="102">
        <f>IF(Tabelle1[[#This Row],[Grüne ES 2021]]="","",Tabelle1[[#This Row],[Grüne ES 2021]]/Tabelle1[[#This Row],[Grüne ZS 2021]])</f>
        <v>1.1346783835183993</v>
      </c>
      <c r="AP433" s="104">
        <v>0.11408814905455637</v>
      </c>
      <c r="AQ433" s="105">
        <v>0.14701902090975577</v>
      </c>
      <c r="AR433" s="215">
        <f>IF(Tabelle1[[#This Row],[FDP ES 2021]]="","",Tabelle1[[#This Row],[FDP ES 2021]]/Tabelle1[[#This Row],[FDP ZS 2021]])</f>
        <v>0.77600944659117777</v>
      </c>
      <c r="AS433" s="216">
        <v>2348.1</v>
      </c>
      <c r="AT433" s="191">
        <v>94190</v>
      </c>
      <c r="AU433" s="191">
        <v>23436</v>
      </c>
      <c r="AV433" s="191">
        <v>7.3</v>
      </c>
      <c r="AW433" s="191">
        <v>445.8</v>
      </c>
      <c r="AX433" s="191">
        <v>7.6</v>
      </c>
      <c r="AY433" s="192">
        <v>7.9</v>
      </c>
      <c r="AZ433" s="114" t="s">
        <v>1738</v>
      </c>
      <c r="BA433" s="6"/>
      <c r="BB433" s="6"/>
      <c r="BC433" s="6"/>
      <c r="BD433" s="6"/>
      <c r="BE433" s="6"/>
      <c r="BF433" s="6"/>
      <c r="BG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</row>
    <row r="434" spans="1:84">
      <c r="A434" s="90">
        <f>SUBTOTAL(103,$B$2:$B434)</f>
        <v>433</v>
      </c>
      <c r="B434" s="46" t="s">
        <v>930</v>
      </c>
      <c r="C434" s="204" t="s">
        <v>1171</v>
      </c>
      <c r="D434" s="199" t="s">
        <v>6</v>
      </c>
      <c r="E434" s="195" t="s">
        <v>399</v>
      </c>
      <c r="F434" s="198" t="s">
        <v>199</v>
      </c>
      <c r="G434" s="219" t="str">
        <f>""</f>
        <v/>
      </c>
      <c r="H434" s="8"/>
      <c r="I434" s="8"/>
      <c r="J434" s="8" t="s">
        <v>927</v>
      </c>
      <c r="K434" s="11"/>
      <c r="L434" s="11" t="s">
        <v>921</v>
      </c>
      <c r="M434" s="53"/>
      <c r="N434" s="53"/>
      <c r="O434" s="9"/>
      <c r="P434" s="166" t="s">
        <v>1416</v>
      </c>
      <c r="Q434" s="121" t="str">
        <f>""</f>
        <v/>
      </c>
      <c r="R434" s="55"/>
      <c r="S434" s="57"/>
      <c r="T434" s="147" t="str">
        <f>IF(MAX((AA434,AD434,AG434,AJ434,AM434,AP434))=AA434,"CDU",IF(MAX(AA434,AD434,AG434,AJ434,AM434,AP434)=AD434,"SPD",IF(MAX(AA434,AD434,AG434,AJ434,AM434,AP434)=AG434,"AfD",IF(MAX(AA434,AD434,AG434,AJ434,AM434,AP434)=AJ434,"Linke",IF(MAX(AA434,AD434,AG434,AJ434,AM434,AP434)=AM434,"Grüne","FDP")))))</f>
        <v>Grüne</v>
      </c>
      <c r="U434" s="148" t="str">
        <f>IF(LARGE((AA434,AD434,AG434,AJ434,AM434,AP434),2)=AA434,"CDU",IF(LARGE((AA434,AD434,AG434,AJ434,AM434,AP434),2)=AD434,"SPD",IF(LARGE((AA434,AD434,AG434,AJ434,AM434,AP434),2)=AG434,"AfD",IF(LARGE((AA434,AD434,AG434,AJ434,AM434,AP434),2)=AJ434,"Linke",IF(LARGE((AA434,AD434,AG434,AJ434,AM434,AP434),2)=AM434,"Grüne","FDP")))))</f>
        <v>SPD</v>
      </c>
      <c r="V434" s="148" t="str">
        <f>IF(LARGE((AA434,AD434,AG434,AJ434,AM434,AP434),3)=AA434,"CDU",IF(LARGE((AA434,AD434,AG434,AJ434,AM434,AP434),3)=AD434,"SPD",IF(LARGE((AA434,AD434,AG434,AJ434,AM434,AP434),3)=AG434,"AfD",IF(LARGE((AA434,AD434,AG434,AJ434,AM434,AP434),3)=AJ434,"Linke",IF(LARGE((AA434,AD434,AG434,AJ434,AM434,AP434),3)=AM434,"Grüne","FDP")))))</f>
        <v>CDU</v>
      </c>
      <c r="W434" s="148" t="str">
        <f>IF(LARGE((AA434,AD434,AG434,AJ434,AM434,AP434),4)=AA434,"CDU",IF(LARGE((AA434,AD434,AG434,AJ434,AM434,AP434),4)=AD434,"SPD",IF(LARGE((AA434,AD434,AG434,AJ434,AM434,AP434),4)=AG434,"AfD",IF(LARGE((AA434,AD434,AG434,AJ434,AM434,AP434),4)=AJ434,"Linke",IF(LARGE((AA434,AD434,AG434,AJ434,AM434,AP434),4)=AM434,"Grüne","FDP")))))</f>
        <v>FDP</v>
      </c>
      <c r="X434" s="148">
        <f>(LARGE((AA434,AD434,AG434,AJ434,AM434,AP434),1))-(LARGE((AA434,AD434,AG434,AJ434,AM434,AP434),2))</f>
        <v>5.655923163946161E-2</v>
      </c>
      <c r="Y434" s="148">
        <f>(LARGE((AA434,AD434,AG434,AJ434,AM434,AP434),1))-(LARGE((AA434,AD434,AG434,AJ434,AM434,AP434),3))</f>
        <v>6.4847736245469051E-2</v>
      </c>
      <c r="Z434" s="234">
        <f>(LARGE((AA434,AD434,AG434,AJ434,AM434,AP434),1))-(LARGE((AA434,AD434,AG434,AJ434,AM434,AP434),4))</f>
        <v>0.17583635398148362</v>
      </c>
      <c r="AA434" s="236">
        <v>0.22507676679057095</v>
      </c>
      <c r="AB434" s="93">
        <v>0.18231971022337909</v>
      </c>
      <c r="AC434" s="95">
        <f>IF(Tabelle1[[#This Row],[CDU ES 2021]]="","",Tabelle1[[#This Row],[CDU ES 2021]]/Tabelle1[[#This Row],[CDU ZS 2021]])</f>
        <v>1.2345169181917066</v>
      </c>
      <c r="AD434" s="97">
        <v>0.23336527139657839</v>
      </c>
      <c r="AE434" s="106">
        <v>0.22330421362387778</v>
      </c>
      <c r="AF434" s="96">
        <f>IF(Tabelle1[[#This Row],[SPD ES 2021]]="","",Tabelle1[[#This Row],[SPD ES 2021]]/Tabelle1[[#This Row],[SPD ZS 2021]])</f>
        <v>1.0450553870409582</v>
      </c>
      <c r="AG434" s="99">
        <v>4.6117793733982872E-2</v>
      </c>
      <c r="AH434" s="107">
        <v>4.7152046345831582E-2</v>
      </c>
      <c r="AI434" s="98">
        <f>IF(Tabelle1[[#This Row],[AfD ES 2021]]="","",Tabelle1[[#This Row],[AfD ES 2021]]/Tabelle1[[#This Row],[AfD ZS 2021]])</f>
        <v>0.97806558374448704</v>
      </c>
      <c r="AJ434" s="100">
        <v>6.1349941126220768E-2</v>
      </c>
      <c r="AK434" s="108">
        <v>6.8534013625029519E-2</v>
      </c>
      <c r="AL434" s="101">
        <f>IF(Tabelle1[[#This Row],[Linke ES 2021]]="","",Tabelle1[[#This Row],[Linke ES 2021]]/Tabelle1[[#This Row],[Linke ZS 2021]])</f>
        <v>0.89517507995205126</v>
      </c>
      <c r="AM434" s="103">
        <v>0.28992450303604</v>
      </c>
      <c r="AN434" s="109">
        <v>0.25551249344950505</v>
      </c>
      <c r="AO434" s="102">
        <f>IF(Tabelle1[[#This Row],[Grüne ES 2021]]="","",Tabelle1[[#This Row],[Grüne ES 2021]]/Tabelle1[[#This Row],[Grüne ZS 2021]])</f>
        <v>1.1346783835183993</v>
      </c>
      <c r="AP434" s="104">
        <v>0.11408814905455637</v>
      </c>
      <c r="AQ434" s="105">
        <v>0.14701902090975577</v>
      </c>
      <c r="AR434" s="215">
        <f>IF(Tabelle1[[#This Row],[FDP ES 2021]]="","",Tabelle1[[#This Row],[FDP ES 2021]]/Tabelle1[[#This Row],[FDP ZS 2021]])</f>
        <v>0.77600944659117777</v>
      </c>
      <c r="AS434" s="216">
        <v>2348.1</v>
      </c>
      <c r="AT434" s="191">
        <v>94190</v>
      </c>
      <c r="AU434" s="191">
        <v>23436</v>
      </c>
      <c r="AV434" s="191">
        <v>7.3</v>
      </c>
      <c r="AW434" s="191">
        <v>445.8</v>
      </c>
      <c r="AX434" s="191">
        <v>7.6</v>
      </c>
      <c r="AY434" s="192">
        <v>7.9</v>
      </c>
      <c r="AZ434" s="114" t="s">
        <v>1618</v>
      </c>
      <c r="BA434" s="6"/>
      <c r="BB434" s="6"/>
      <c r="BC434" s="6"/>
      <c r="BD434" s="6"/>
      <c r="BE434" s="6"/>
      <c r="BF434" s="6"/>
      <c r="BG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</row>
    <row r="435" spans="1:84">
      <c r="A435" s="90">
        <f>SUBTOTAL(103,$B$2:$B435)</f>
        <v>434</v>
      </c>
      <c r="B435" s="48" t="s">
        <v>669</v>
      </c>
      <c r="C435" s="206" t="s">
        <v>1172</v>
      </c>
      <c r="D435" s="199" t="s">
        <v>6</v>
      </c>
      <c r="E435" s="195" t="s">
        <v>399</v>
      </c>
      <c r="F435" s="198" t="s">
        <v>199</v>
      </c>
      <c r="G435" s="219" t="str">
        <f>""</f>
        <v/>
      </c>
      <c r="H435" s="8"/>
      <c r="I435" s="8"/>
      <c r="J435" s="8" t="s">
        <v>927</v>
      </c>
      <c r="K435" s="11"/>
      <c r="L435" s="11" t="s">
        <v>921</v>
      </c>
      <c r="M435" s="53"/>
      <c r="N435" s="53"/>
      <c r="O435" s="9"/>
      <c r="P435" s="169" t="s">
        <v>1416</v>
      </c>
      <c r="Q435" s="121" t="str">
        <f>""</f>
        <v/>
      </c>
      <c r="R435" s="55"/>
      <c r="S435" s="57"/>
      <c r="T435" s="147" t="str">
        <f>IF(MAX((AA435,AD435,AG435,AJ435,AM435,AP435))=AA435,"CDU",IF(MAX(AA435,AD435,AG435,AJ435,AM435,AP435)=AD435,"SPD",IF(MAX(AA435,AD435,AG435,AJ435,AM435,AP435)=AG435,"AfD",IF(MAX(AA435,AD435,AG435,AJ435,AM435,AP435)=AJ435,"Linke",IF(MAX(AA435,AD435,AG435,AJ435,AM435,AP435)=AM435,"Grüne","FDP")))))</f>
        <v>Grüne</v>
      </c>
      <c r="U435" s="148" t="str">
        <f>IF(LARGE((AA435,AD435,AG435,AJ435,AM435,AP435),2)=AA435,"CDU",IF(LARGE((AA435,AD435,AG435,AJ435,AM435,AP435),2)=AD435,"SPD",IF(LARGE((AA435,AD435,AG435,AJ435,AM435,AP435),2)=AG435,"AfD",IF(LARGE((AA435,AD435,AG435,AJ435,AM435,AP435),2)=AJ435,"Linke",IF(LARGE((AA435,AD435,AG435,AJ435,AM435,AP435),2)=AM435,"Grüne","FDP")))))</f>
        <v>SPD</v>
      </c>
      <c r="V435" s="148" t="str">
        <f>IF(LARGE((AA435,AD435,AG435,AJ435,AM435,AP435),3)=AA435,"CDU",IF(LARGE((AA435,AD435,AG435,AJ435,AM435,AP435),3)=AD435,"SPD",IF(LARGE((AA435,AD435,AG435,AJ435,AM435,AP435),3)=AG435,"AfD",IF(LARGE((AA435,AD435,AG435,AJ435,AM435,AP435),3)=AJ435,"Linke",IF(LARGE((AA435,AD435,AG435,AJ435,AM435,AP435),3)=AM435,"Grüne","FDP")))))</f>
        <v>CDU</v>
      </c>
      <c r="W435" s="148" t="str">
        <f>IF(LARGE((AA435,AD435,AG435,AJ435,AM435,AP435),4)=AA435,"CDU",IF(LARGE((AA435,AD435,AG435,AJ435,AM435,AP435),4)=AD435,"SPD",IF(LARGE((AA435,AD435,AG435,AJ435,AM435,AP435),4)=AG435,"AfD",IF(LARGE((AA435,AD435,AG435,AJ435,AM435,AP435),4)=AJ435,"Linke",IF(LARGE((AA435,AD435,AG435,AJ435,AM435,AP435),4)=AM435,"Grüne","FDP")))))</f>
        <v>FDP</v>
      </c>
      <c r="X435" s="148">
        <f>(LARGE((AA435,AD435,AG435,AJ435,AM435,AP435),1))-(LARGE((AA435,AD435,AG435,AJ435,AM435,AP435),2))</f>
        <v>5.655923163946161E-2</v>
      </c>
      <c r="Y435" s="148">
        <f>(LARGE((AA435,AD435,AG435,AJ435,AM435,AP435),1))-(LARGE((AA435,AD435,AG435,AJ435,AM435,AP435),3))</f>
        <v>6.4847736245469051E-2</v>
      </c>
      <c r="Z435" s="234">
        <f>(LARGE((AA435,AD435,AG435,AJ435,AM435,AP435),1))-(LARGE((AA435,AD435,AG435,AJ435,AM435,AP435),4))</f>
        <v>0.17583635398148362</v>
      </c>
      <c r="AA435" s="236">
        <v>0.22507676679057095</v>
      </c>
      <c r="AB435" s="93">
        <v>0.18231971022337909</v>
      </c>
      <c r="AC435" s="95">
        <f>IF(Tabelle1[[#This Row],[CDU ES 2021]]="","",Tabelle1[[#This Row],[CDU ES 2021]]/Tabelle1[[#This Row],[CDU ZS 2021]])</f>
        <v>1.2345169181917066</v>
      </c>
      <c r="AD435" s="97">
        <v>0.23336527139657839</v>
      </c>
      <c r="AE435" s="106">
        <v>0.22330421362387778</v>
      </c>
      <c r="AF435" s="96">
        <f>IF(Tabelle1[[#This Row],[SPD ES 2021]]="","",Tabelle1[[#This Row],[SPD ES 2021]]/Tabelle1[[#This Row],[SPD ZS 2021]])</f>
        <v>1.0450553870409582</v>
      </c>
      <c r="AG435" s="99">
        <v>4.6117793733982872E-2</v>
      </c>
      <c r="AH435" s="107">
        <v>4.7152046345831582E-2</v>
      </c>
      <c r="AI435" s="98">
        <f>IF(Tabelle1[[#This Row],[AfD ES 2021]]="","",Tabelle1[[#This Row],[AfD ES 2021]]/Tabelle1[[#This Row],[AfD ZS 2021]])</f>
        <v>0.97806558374448704</v>
      </c>
      <c r="AJ435" s="100">
        <v>6.1349941126220768E-2</v>
      </c>
      <c r="AK435" s="108">
        <v>6.8534013625029519E-2</v>
      </c>
      <c r="AL435" s="101">
        <f>IF(Tabelle1[[#This Row],[Linke ES 2021]]="","",Tabelle1[[#This Row],[Linke ES 2021]]/Tabelle1[[#This Row],[Linke ZS 2021]])</f>
        <v>0.89517507995205126</v>
      </c>
      <c r="AM435" s="103">
        <v>0.28992450303604</v>
      </c>
      <c r="AN435" s="109">
        <v>0.25551249344950505</v>
      </c>
      <c r="AO435" s="102">
        <f>IF(Tabelle1[[#This Row],[Grüne ES 2021]]="","",Tabelle1[[#This Row],[Grüne ES 2021]]/Tabelle1[[#This Row],[Grüne ZS 2021]])</f>
        <v>1.1346783835183993</v>
      </c>
      <c r="AP435" s="104">
        <v>0.11408814905455637</v>
      </c>
      <c r="AQ435" s="105">
        <v>0.14701902090975577</v>
      </c>
      <c r="AR435" s="215">
        <f>IF(Tabelle1[[#This Row],[FDP ES 2021]]="","",Tabelle1[[#This Row],[FDP ES 2021]]/Tabelle1[[#This Row],[FDP ZS 2021]])</f>
        <v>0.77600944659117777</v>
      </c>
      <c r="AS435" s="216">
        <v>2348.1</v>
      </c>
      <c r="AT435" s="191">
        <v>94190</v>
      </c>
      <c r="AU435" s="191">
        <v>23436</v>
      </c>
      <c r="AV435" s="191">
        <v>7.3</v>
      </c>
      <c r="AW435" s="191">
        <v>445.8</v>
      </c>
      <c r="AX435" s="191">
        <v>7.6</v>
      </c>
      <c r="AY435" s="192">
        <v>7.9</v>
      </c>
      <c r="AZ435" s="114" t="s">
        <v>1488</v>
      </c>
      <c r="BA435" s="6"/>
      <c r="BB435" s="6"/>
      <c r="BC435" s="6"/>
      <c r="BD435" s="6"/>
      <c r="BE435" s="6"/>
      <c r="BF435" s="6"/>
      <c r="BG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</row>
    <row r="436" spans="1:84">
      <c r="A436" s="90">
        <f>SUBTOTAL(103,$B$2:$B436)</f>
        <v>435</v>
      </c>
      <c r="B436" s="45" t="s">
        <v>932</v>
      </c>
      <c r="C436" s="203" t="s">
        <v>834</v>
      </c>
      <c r="D436" s="199" t="s">
        <v>6</v>
      </c>
      <c r="E436" s="194" t="s">
        <v>399</v>
      </c>
      <c r="F436" s="198" t="s">
        <v>199</v>
      </c>
      <c r="G436" s="219" t="str">
        <f>""</f>
        <v/>
      </c>
      <c r="H436" s="8"/>
      <c r="I436" s="8"/>
      <c r="J436" s="8" t="s">
        <v>924</v>
      </c>
      <c r="K436" s="8"/>
      <c r="L436" s="8" t="s">
        <v>922</v>
      </c>
      <c r="M436" s="53"/>
      <c r="N436" s="53"/>
      <c r="O436" s="9"/>
      <c r="P436" s="156" t="s">
        <v>1416</v>
      </c>
      <c r="Q436" s="121" t="str">
        <f>""</f>
        <v/>
      </c>
      <c r="R436" s="58" t="s">
        <v>631</v>
      </c>
      <c r="S436" s="57"/>
      <c r="T436" s="147" t="str">
        <f>IF(MAX((AA436,AD436,AG436,AJ436,AM436,AP436))=AA436,"CDU",IF(MAX(AA436,AD436,AG436,AJ436,AM436,AP436)=AD436,"SPD",IF(MAX(AA436,AD436,AG436,AJ436,AM436,AP436)=AG436,"AfD",IF(MAX(AA436,AD436,AG436,AJ436,AM436,AP436)=AJ436,"Linke",IF(MAX(AA436,AD436,AG436,AJ436,AM436,AP436)=AM436,"Grüne","FDP")))))</f>
        <v>Grüne</v>
      </c>
      <c r="U436" s="148" t="str">
        <f>IF(LARGE((AA436,AD436,AG436,AJ436,AM436,AP436),2)=AA436,"CDU",IF(LARGE((AA436,AD436,AG436,AJ436,AM436,AP436),2)=AD436,"SPD",IF(LARGE((AA436,AD436,AG436,AJ436,AM436,AP436),2)=AG436,"AfD",IF(LARGE((AA436,AD436,AG436,AJ436,AM436,AP436),2)=AJ436,"Linke",IF(LARGE((AA436,AD436,AG436,AJ436,AM436,AP436),2)=AM436,"Grüne","FDP")))))</f>
        <v>SPD</v>
      </c>
      <c r="V436" s="148" t="str">
        <f>IF(LARGE((AA436,AD436,AG436,AJ436,AM436,AP436),3)=AA436,"CDU",IF(LARGE((AA436,AD436,AG436,AJ436,AM436,AP436),3)=AD436,"SPD",IF(LARGE((AA436,AD436,AG436,AJ436,AM436,AP436),3)=AG436,"AfD",IF(LARGE((AA436,AD436,AG436,AJ436,AM436,AP436),3)=AJ436,"Linke",IF(LARGE((AA436,AD436,AG436,AJ436,AM436,AP436),3)=AM436,"Grüne","FDP")))))</f>
        <v>CDU</v>
      </c>
      <c r="W436" s="148" t="str">
        <f>IF(LARGE((AA436,AD436,AG436,AJ436,AM436,AP436),4)=AA436,"CDU",IF(LARGE((AA436,AD436,AG436,AJ436,AM436,AP436),4)=AD436,"SPD",IF(LARGE((AA436,AD436,AG436,AJ436,AM436,AP436),4)=AG436,"AfD",IF(LARGE((AA436,AD436,AG436,AJ436,AM436,AP436),4)=AJ436,"Linke",IF(LARGE((AA436,AD436,AG436,AJ436,AM436,AP436),4)=AM436,"Grüne","FDP")))))</f>
        <v>FDP</v>
      </c>
      <c r="X436" s="148">
        <f>(LARGE((AA436,AD436,AG436,AJ436,AM436,AP436),1))-(LARGE((AA436,AD436,AG436,AJ436,AM436,AP436),2))</f>
        <v>5.655923163946161E-2</v>
      </c>
      <c r="Y436" s="148">
        <f>(LARGE((AA436,AD436,AG436,AJ436,AM436,AP436),1))-(LARGE((AA436,AD436,AG436,AJ436,AM436,AP436),3))</f>
        <v>6.4847736245469051E-2</v>
      </c>
      <c r="Z436" s="234">
        <f>(LARGE((AA436,AD436,AG436,AJ436,AM436,AP436),1))-(LARGE((AA436,AD436,AG436,AJ436,AM436,AP436),4))</f>
        <v>0.17583635398148362</v>
      </c>
      <c r="AA436" s="236">
        <v>0.22507676679057095</v>
      </c>
      <c r="AB436" s="93">
        <v>0.18231971022337909</v>
      </c>
      <c r="AC436" s="95">
        <f>IF(Tabelle1[[#This Row],[CDU ES 2021]]="","",Tabelle1[[#This Row],[CDU ES 2021]]/Tabelle1[[#This Row],[CDU ZS 2021]])</f>
        <v>1.2345169181917066</v>
      </c>
      <c r="AD436" s="97">
        <v>0.23336527139657839</v>
      </c>
      <c r="AE436" s="106">
        <v>0.22330421362387778</v>
      </c>
      <c r="AF436" s="96">
        <f>IF(Tabelle1[[#This Row],[SPD ES 2021]]="","",Tabelle1[[#This Row],[SPD ES 2021]]/Tabelle1[[#This Row],[SPD ZS 2021]])</f>
        <v>1.0450553870409582</v>
      </c>
      <c r="AG436" s="99">
        <v>4.6117793733982872E-2</v>
      </c>
      <c r="AH436" s="107">
        <v>4.7152046345831582E-2</v>
      </c>
      <c r="AI436" s="98">
        <f>IF(Tabelle1[[#This Row],[AfD ES 2021]]="","",Tabelle1[[#This Row],[AfD ES 2021]]/Tabelle1[[#This Row],[AfD ZS 2021]])</f>
        <v>0.97806558374448704</v>
      </c>
      <c r="AJ436" s="100">
        <v>6.1349941126220768E-2</v>
      </c>
      <c r="AK436" s="108">
        <v>6.8534013625029519E-2</v>
      </c>
      <c r="AL436" s="101">
        <f>IF(Tabelle1[[#This Row],[Linke ES 2021]]="","",Tabelle1[[#This Row],[Linke ES 2021]]/Tabelle1[[#This Row],[Linke ZS 2021]])</f>
        <v>0.89517507995205126</v>
      </c>
      <c r="AM436" s="103">
        <v>0.28992450303604</v>
      </c>
      <c r="AN436" s="109">
        <v>0.25551249344950505</v>
      </c>
      <c r="AO436" s="102">
        <f>IF(Tabelle1[[#This Row],[Grüne ES 2021]]="","",Tabelle1[[#This Row],[Grüne ES 2021]]/Tabelle1[[#This Row],[Grüne ZS 2021]])</f>
        <v>1.1346783835183993</v>
      </c>
      <c r="AP436" s="104">
        <v>0.11408814905455637</v>
      </c>
      <c r="AQ436" s="105">
        <v>0.14701902090975577</v>
      </c>
      <c r="AR436" s="215">
        <f>IF(Tabelle1[[#This Row],[FDP ES 2021]]="","",Tabelle1[[#This Row],[FDP ES 2021]]/Tabelle1[[#This Row],[FDP ZS 2021]])</f>
        <v>0.77600944659117777</v>
      </c>
      <c r="AS436" s="216">
        <v>2348.1</v>
      </c>
      <c r="AT436" s="191">
        <v>94190</v>
      </c>
      <c r="AU436" s="191">
        <v>23436</v>
      </c>
      <c r="AV436" s="191">
        <v>7.3</v>
      </c>
      <c r="AW436" s="191">
        <v>445.8</v>
      </c>
      <c r="AX436" s="191">
        <v>7.6</v>
      </c>
      <c r="AY436" s="192">
        <v>7.9</v>
      </c>
      <c r="AZ436" s="114" t="s">
        <v>1973</v>
      </c>
      <c r="BA436" s="6"/>
      <c r="BB436" s="6"/>
      <c r="BC436" s="6"/>
      <c r="BD436" s="6"/>
      <c r="BE436" s="6"/>
      <c r="BF436" s="6"/>
      <c r="BG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</row>
    <row r="437" spans="1:84">
      <c r="A437" s="90">
        <f>SUBTOTAL(103,$B$2:$B437)</f>
        <v>436</v>
      </c>
      <c r="B437" s="48" t="s">
        <v>669</v>
      </c>
      <c r="C437" s="206" t="s">
        <v>835</v>
      </c>
      <c r="D437" s="200" t="s">
        <v>6</v>
      </c>
      <c r="E437" s="193" t="s">
        <v>400</v>
      </c>
      <c r="F437" s="222" t="s">
        <v>200</v>
      </c>
      <c r="G437" s="219" t="str">
        <f>""</f>
        <v/>
      </c>
      <c r="H437" s="42" t="s">
        <v>2195</v>
      </c>
      <c r="I437" s="10"/>
      <c r="J437" s="8" t="s">
        <v>924</v>
      </c>
      <c r="K437" s="10"/>
      <c r="L437" s="10" t="s">
        <v>921</v>
      </c>
      <c r="M437" s="67"/>
      <c r="N437" s="67"/>
      <c r="O437" s="59"/>
      <c r="P437" s="83"/>
      <c r="Q437" s="121" t="str">
        <f>""</f>
        <v/>
      </c>
      <c r="R437" s="60"/>
      <c r="S437" s="61"/>
      <c r="T437" s="147" t="str">
        <f>IF(MAX((AA437,AD437,AG437,AJ437,AM437,AP437))=AA437,"CDU",IF(MAX(AA437,AD437,AG437,AJ437,AM437,AP437)=AD437,"SPD",IF(MAX(AA437,AD437,AG437,AJ437,AM437,AP437)=AG437,"AfD",IF(MAX(AA437,AD437,AG437,AJ437,AM437,AP437)=AJ437,"Linke",IF(MAX(AA437,AD437,AG437,AJ437,AM437,AP437)=AM437,"Grüne","FDP")))))</f>
        <v>SPD</v>
      </c>
      <c r="U437" s="148" t="str">
        <f>IF(LARGE((AA437,AD437,AG437,AJ437,AM437,AP437),2)=AA437,"CDU",IF(LARGE((AA437,AD437,AG437,AJ437,AM437,AP437),2)=AD437,"SPD",IF(LARGE((AA437,AD437,AG437,AJ437,AM437,AP437),2)=AG437,"AfD",IF(LARGE((AA437,AD437,AG437,AJ437,AM437,AP437),2)=AJ437,"Linke",IF(LARGE((AA437,AD437,AG437,AJ437,AM437,AP437),2)=AM437,"Grüne","FDP")))))</f>
        <v>CDU</v>
      </c>
      <c r="V437" s="148" t="str">
        <f>IF(LARGE((AA437,AD437,AG437,AJ437,AM437,AP437),3)=AA437,"CDU",IF(LARGE((AA437,AD437,AG437,AJ437,AM437,AP437),3)=AD437,"SPD",IF(LARGE((AA437,AD437,AG437,AJ437,AM437,AP437),3)=AG437,"AfD",IF(LARGE((AA437,AD437,AG437,AJ437,AM437,AP437),3)=AJ437,"Linke",IF(LARGE((AA437,AD437,AG437,AJ437,AM437,AP437),3)=AM437,"Grüne","FDP")))))</f>
        <v>Grüne</v>
      </c>
      <c r="W437" s="148" t="str">
        <f>IF(LARGE((AA437,AD437,AG437,AJ437,AM437,AP437),4)=AA437,"CDU",IF(LARGE((AA437,AD437,AG437,AJ437,AM437,AP437),4)=AD437,"SPD",IF(LARGE((AA437,AD437,AG437,AJ437,AM437,AP437),4)=AG437,"AfD",IF(LARGE((AA437,AD437,AG437,AJ437,AM437,AP437),4)=AJ437,"Linke",IF(LARGE((AA437,AD437,AG437,AJ437,AM437,AP437),4)=AM437,"Grüne","FDP")))))</f>
        <v>AfD</v>
      </c>
      <c r="X437" s="148">
        <f>(LARGE((AA437,AD437,AG437,AJ437,AM437,AP437),1))-(LARGE((AA437,AD437,AG437,AJ437,AM437,AP437),2))</f>
        <v>5.7045925739775072E-2</v>
      </c>
      <c r="Y437" s="148">
        <f>(LARGE((AA437,AD437,AG437,AJ437,AM437,AP437),1))-(LARGE((AA437,AD437,AG437,AJ437,AM437,AP437),3))</f>
        <v>0.21759753722435132</v>
      </c>
      <c r="Z437" s="234">
        <f>(LARGE((AA437,AD437,AG437,AJ437,AM437,AP437),1))-(LARGE((AA437,AD437,AG437,AJ437,AM437,AP437),4))</f>
        <v>0.24908902431362695</v>
      </c>
      <c r="AA437" s="236">
        <v>0.27748633536470441</v>
      </c>
      <c r="AB437" s="93">
        <v>0.21398451216453473</v>
      </c>
      <c r="AC437" s="95">
        <f>IF(Tabelle1[[#This Row],[CDU ES 2021]]="","",Tabelle1[[#This Row],[CDU ES 2021]]/Tabelle1[[#This Row],[CDU ZS 2021]])</f>
        <v>1.29675896894511</v>
      </c>
      <c r="AD437" s="97">
        <v>0.33453226110447948</v>
      </c>
      <c r="AE437" s="106">
        <v>0.29763136443441185</v>
      </c>
      <c r="AF437" s="96">
        <f>IF(Tabelle1[[#This Row],[SPD ES 2021]]="","",Tabelle1[[#This Row],[SPD ES 2021]]/Tabelle1[[#This Row],[SPD ZS 2021]])</f>
        <v>1.1239818818832832</v>
      </c>
      <c r="AG437" s="99">
        <v>8.5443236790852542E-2</v>
      </c>
      <c r="AH437" s="107">
        <v>8.8145849009280158E-2</v>
      </c>
      <c r="AI437" s="98">
        <f>IF(Tabelle1[[#This Row],[AfD ES 2021]]="","",Tabelle1[[#This Row],[AfD ES 2021]]/Tabelle1[[#This Row],[AfD ZS 2021]])</f>
        <v>0.96933931377593197</v>
      </c>
      <c r="AJ437" s="100">
        <v>3.9635295595903751E-2</v>
      </c>
      <c r="AK437" s="108">
        <v>4.2278028592927015E-2</v>
      </c>
      <c r="AL437" s="101">
        <f>IF(Tabelle1[[#This Row],[Linke ES 2021]]="","",Tabelle1[[#This Row],[Linke ES 2021]]/Tabelle1[[#This Row],[Linke ZS 2021]])</f>
        <v>0.93749157458431287</v>
      </c>
      <c r="AM437" s="103">
        <v>0.11693472388012817</v>
      </c>
      <c r="AN437" s="109">
        <v>0.14835716077251065</v>
      </c>
      <c r="AO437" s="102">
        <f>IF(Tabelle1[[#This Row],[Grüne ES 2021]]="","",Tabelle1[[#This Row],[Grüne ES 2021]]/Tabelle1[[#This Row],[Grüne ZS 2021]])</f>
        <v>0.78819736958591891</v>
      </c>
      <c r="AP437" s="104">
        <v>8.4233838034805553E-2</v>
      </c>
      <c r="AQ437" s="105">
        <v>0.11756176323049912</v>
      </c>
      <c r="AR437" s="215">
        <f>IF(Tabelle1[[#This Row],[FDP ES 2021]]="","",Tabelle1[[#This Row],[FDP ES 2021]]/Tabelle1[[#This Row],[FDP ZS 2021]])</f>
        <v>0.71650709992883743</v>
      </c>
      <c r="AS437" s="216">
        <v>608.6</v>
      </c>
      <c r="AT437" s="191">
        <v>45716</v>
      </c>
      <c r="AU437" s="191">
        <v>22014</v>
      </c>
      <c r="AV437" s="191">
        <v>6.1</v>
      </c>
      <c r="AW437" s="191">
        <v>577.20000000000005</v>
      </c>
      <c r="AX437" s="191">
        <v>7.8</v>
      </c>
      <c r="AY437" s="192">
        <v>10</v>
      </c>
      <c r="AZ437" s="115" t="s">
        <v>1532</v>
      </c>
      <c r="BA437" s="6"/>
      <c r="BB437" s="6"/>
      <c r="BC437" s="6"/>
      <c r="BD437" s="6"/>
      <c r="BE437" s="6"/>
      <c r="BF437" s="6"/>
      <c r="BG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</row>
    <row r="438" spans="1:84">
      <c r="A438" s="90">
        <f>SUBTOTAL(103,$B$2:$B438)</f>
        <v>437</v>
      </c>
      <c r="B438" s="44" t="s">
        <v>697</v>
      </c>
      <c r="C438" s="201" t="s">
        <v>836</v>
      </c>
      <c r="D438" s="199" t="s">
        <v>6</v>
      </c>
      <c r="E438" s="194" t="s">
        <v>401</v>
      </c>
      <c r="F438" s="198" t="s">
        <v>201</v>
      </c>
      <c r="G438" s="219" t="str">
        <f>""</f>
        <v/>
      </c>
      <c r="H438" s="13" t="s">
        <v>2194</v>
      </c>
      <c r="I438" s="8"/>
      <c r="J438" s="8" t="s">
        <v>924</v>
      </c>
      <c r="K438" s="8"/>
      <c r="L438" s="10" t="s">
        <v>922</v>
      </c>
      <c r="M438" s="53"/>
      <c r="N438" s="53"/>
      <c r="O438" s="9"/>
      <c r="P438" s="54"/>
      <c r="Q438" s="121" t="str">
        <f>""</f>
        <v/>
      </c>
      <c r="R438" s="55"/>
      <c r="S438" s="57"/>
      <c r="T438" s="147" t="str">
        <f>IF(MAX((AA438,AD438,AG438,AJ438,AM438,AP438))=AA438,"CDU",IF(MAX(AA438,AD438,AG438,AJ438,AM438,AP438)=AD438,"SPD",IF(MAX(AA438,AD438,AG438,AJ438,AM438,AP438)=AG438,"AfD",IF(MAX(AA438,AD438,AG438,AJ438,AM438,AP438)=AJ438,"Linke",IF(MAX(AA438,AD438,AG438,AJ438,AM438,AP438)=AM438,"Grüne","FDP")))))</f>
        <v>CDU</v>
      </c>
      <c r="U438" s="148" t="str">
        <f>IF(LARGE((AA438,AD438,AG438,AJ438,AM438,AP438),2)=AA438,"CDU",IF(LARGE((AA438,AD438,AG438,AJ438,AM438,AP438),2)=AD438,"SPD",IF(LARGE((AA438,AD438,AG438,AJ438,AM438,AP438),2)=AG438,"AfD",IF(LARGE((AA438,AD438,AG438,AJ438,AM438,AP438),2)=AJ438,"Linke",IF(LARGE((AA438,AD438,AG438,AJ438,AM438,AP438),2)=AM438,"Grüne","FDP")))))</f>
        <v>SPD</v>
      </c>
      <c r="V438" s="148" t="str">
        <f>IF(LARGE((AA438,AD438,AG438,AJ438,AM438,AP438),3)=AA438,"CDU",IF(LARGE((AA438,AD438,AG438,AJ438,AM438,AP438),3)=AD438,"SPD",IF(LARGE((AA438,AD438,AG438,AJ438,AM438,AP438),3)=AG438,"AfD",IF(LARGE((AA438,AD438,AG438,AJ438,AM438,AP438),3)=AJ438,"Linke",IF(LARGE((AA438,AD438,AG438,AJ438,AM438,AP438),3)=AM438,"Grüne","FDP")))))</f>
        <v>Grüne</v>
      </c>
      <c r="W438" s="148" t="str">
        <f>IF(LARGE((AA438,AD438,AG438,AJ438,AM438,AP438),4)=AA438,"CDU",IF(LARGE((AA438,AD438,AG438,AJ438,AM438,AP438),4)=AD438,"SPD",IF(LARGE((AA438,AD438,AG438,AJ438,AM438,AP438),4)=AG438,"AfD",IF(LARGE((AA438,AD438,AG438,AJ438,AM438,AP438),4)=AJ438,"Linke",IF(LARGE((AA438,AD438,AG438,AJ438,AM438,AP438),4)=AM438,"Grüne","FDP")))))</f>
        <v>FDP</v>
      </c>
      <c r="X438" s="148">
        <f>(LARGE((AA438,AD438,AG438,AJ438,AM438,AP438),1))-(LARGE((AA438,AD438,AG438,AJ438,AM438,AP438),2))</f>
        <v>1.4847066227419548E-2</v>
      </c>
      <c r="Y438" s="148">
        <f>(LARGE((AA438,AD438,AG438,AJ438,AM438,AP438),1))-(LARGE((AA438,AD438,AG438,AJ438,AM438,AP438),3))</f>
        <v>0.10992737010422488</v>
      </c>
      <c r="Z438" s="234">
        <f>(LARGE((AA438,AD438,AG438,AJ438,AM438,AP438),1))-(LARGE((AA438,AD438,AG438,AJ438,AM438,AP438),4))</f>
        <v>0.18314164435111516</v>
      </c>
      <c r="AA438" s="236">
        <v>0.27836322653977308</v>
      </c>
      <c r="AB438" s="93">
        <v>0.22946590165196964</v>
      </c>
      <c r="AC438" s="95">
        <f>IF(Tabelle1[[#This Row],[CDU ES 2021]]="","",Tabelle1[[#This Row],[CDU ES 2021]]/Tabelle1[[#This Row],[CDU ZS 2021]])</f>
        <v>1.2130918996494995</v>
      </c>
      <c r="AD438" s="97">
        <v>0.26351616031235353</v>
      </c>
      <c r="AE438" s="106">
        <v>0.24900843313181101</v>
      </c>
      <c r="AF438" s="96">
        <f>IF(Tabelle1[[#This Row],[SPD ES 2021]]="","",Tabelle1[[#This Row],[SPD ES 2021]]/Tabelle1[[#This Row],[SPD ZS 2021]])</f>
        <v>1.0582619913634128</v>
      </c>
      <c r="AG438" s="99">
        <v>7.6104057898420896E-2</v>
      </c>
      <c r="AH438" s="107">
        <v>7.7643857419744056E-2</v>
      </c>
      <c r="AI438" s="98">
        <f>IF(Tabelle1[[#This Row],[AfD ES 2021]]="","",Tabelle1[[#This Row],[AfD ES 2021]]/Tabelle1[[#This Row],[AfD ZS 2021]])</f>
        <v>0.98016843092945549</v>
      </c>
      <c r="AJ438" s="100">
        <v>4.8143795634500164E-2</v>
      </c>
      <c r="AK438" s="108">
        <v>4.9976253738431717E-2</v>
      </c>
      <c r="AL438" s="101">
        <f>IF(Tabelle1[[#This Row],[Linke ES 2021]]="","",Tabelle1[[#This Row],[Linke ES 2021]]/Tabelle1[[#This Row],[Linke ZS 2021]])</f>
        <v>0.96333342403929745</v>
      </c>
      <c r="AM438" s="103">
        <v>0.1684358564355482</v>
      </c>
      <c r="AN438" s="109">
        <v>0.17368144069210725</v>
      </c>
      <c r="AO438" s="102">
        <f>IF(Tabelle1[[#This Row],[Grüne ES 2021]]="","",Tabelle1[[#This Row],[Grüne ES 2021]]/Tabelle1[[#This Row],[Grüne ZS 2021]])</f>
        <v>0.96979766959753555</v>
      </c>
      <c r="AP438" s="104">
        <v>9.5221582188657922E-2</v>
      </c>
      <c r="AQ438" s="105">
        <v>0.13236936347183179</v>
      </c>
      <c r="AR438" s="215">
        <f>IF(Tabelle1[[#This Row],[FDP ES 2021]]="","",Tabelle1[[#This Row],[FDP ES 2021]]/Tabelle1[[#This Row],[FDP ZS 2021]])</f>
        <v>0.71936269610392956</v>
      </c>
      <c r="AS438" s="216">
        <v>1520.8</v>
      </c>
      <c r="AT438" s="191">
        <v>39661</v>
      </c>
      <c r="AU438" s="191">
        <v>22717</v>
      </c>
      <c r="AV438" s="191">
        <v>7.7</v>
      </c>
      <c r="AW438" s="191">
        <v>544.4</v>
      </c>
      <c r="AX438" s="191">
        <v>7.6</v>
      </c>
      <c r="AY438" s="192">
        <v>10.199999999999999</v>
      </c>
      <c r="AZ438" s="114" t="s">
        <v>2053</v>
      </c>
      <c r="BA438" s="6"/>
      <c r="BB438" s="6"/>
      <c r="BC438" s="6"/>
      <c r="BD438" s="6"/>
      <c r="BE438" s="6"/>
      <c r="BF438" s="6"/>
      <c r="BG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</row>
    <row r="439" spans="1:84">
      <c r="A439" s="90">
        <f>SUBTOTAL(103,$B$2:$B439)</f>
        <v>438</v>
      </c>
      <c r="B439" s="45" t="s">
        <v>932</v>
      </c>
      <c r="C439" s="203" t="s">
        <v>1173</v>
      </c>
      <c r="D439" s="199" t="s">
        <v>6</v>
      </c>
      <c r="E439" s="195" t="s">
        <v>401</v>
      </c>
      <c r="F439" s="198" t="s">
        <v>201</v>
      </c>
      <c r="G439" s="219" t="str">
        <f>""</f>
        <v/>
      </c>
      <c r="H439" s="8"/>
      <c r="I439" s="8"/>
      <c r="J439" s="8" t="s">
        <v>927</v>
      </c>
      <c r="K439" s="11"/>
      <c r="L439" s="11" t="s">
        <v>922</v>
      </c>
      <c r="M439" s="53"/>
      <c r="N439" s="53"/>
      <c r="O439" s="9"/>
      <c r="P439" s="54"/>
      <c r="Q439" s="121" t="str">
        <f>""</f>
        <v/>
      </c>
      <c r="R439" s="55"/>
      <c r="S439" s="57"/>
      <c r="T439" s="147" t="str">
        <f>IF(MAX((AA439,AD439,AG439,AJ439,AM439,AP439))=AA439,"CDU",IF(MAX(AA439,AD439,AG439,AJ439,AM439,AP439)=AD439,"SPD",IF(MAX(AA439,AD439,AG439,AJ439,AM439,AP439)=AG439,"AfD",IF(MAX(AA439,AD439,AG439,AJ439,AM439,AP439)=AJ439,"Linke",IF(MAX(AA439,AD439,AG439,AJ439,AM439,AP439)=AM439,"Grüne","FDP")))))</f>
        <v>CDU</v>
      </c>
      <c r="U439" s="148" t="str">
        <f>IF(LARGE((AA439,AD439,AG439,AJ439,AM439,AP439),2)=AA439,"CDU",IF(LARGE((AA439,AD439,AG439,AJ439,AM439,AP439),2)=AD439,"SPD",IF(LARGE((AA439,AD439,AG439,AJ439,AM439,AP439),2)=AG439,"AfD",IF(LARGE((AA439,AD439,AG439,AJ439,AM439,AP439),2)=AJ439,"Linke",IF(LARGE((AA439,AD439,AG439,AJ439,AM439,AP439),2)=AM439,"Grüne","FDP")))))</f>
        <v>SPD</v>
      </c>
      <c r="V439" s="148" t="str">
        <f>IF(LARGE((AA439,AD439,AG439,AJ439,AM439,AP439),3)=AA439,"CDU",IF(LARGE((AA439,AD439,AG439,AJ439,AM439,AP439),3)=AD439,"SPD",IF(LARGE((AA439,AD439,AG439,AJ439,AM439,AP439),3)=AG439,"AfD",IF(LARGE((AA439,AD439,AG439,AJ439,AM439,AP439),3)=AJ439,"Linke",IF(LARGE((AA439,AD439,AG439,AJ439,AM439,AP439),3)=AM439,"Grüne","FDP")))))</f>
        <v>Grüne</v>
      </c>
      <c r="W439" s="148" t="str">
        <f>IF(LARGE((AA439,AD439,AG439,AJ439,AM439,AP439),4)=AA439,"CDU",IF(LARGE((AA439,AD439,AG439,AJ439,AM439,AP439),4)=AD439,"SPD",IF(LARGE((AA439,AD439,AG439,AJ439,AM439,AP439),4)=AG439,"AfD",IF(LARGE((AA439,AD439,AG439,AJ439,AM439,AP439),4)=AJ439,"Linke",IF(LARGE((AA439,AD439,AG439,AJ439,AM439,AP439),4)=AM439,"Grüne","FDP")))))</f>
        <v>FDP</v>
      </c>
      <c r="X439" s="148">
        <f>(LARGE((AA439,AD439,AG439,AJ439,AM439,AP439),1))-(LARGE((AA439,AD439,AG439,AJ439,AM439,AP439),2))</f>
        <v>1.4847066227419548E-2</v>
      </c>
      <c r="Y439" s="148">
        <f>(LARGE((AA439,AD439,AG439,AJ439,AM439,AP439),1))-(LARGE((AA439,AD439,AG439,AJ439,AM439,AP439),3))</f>
        <v>0.10992737010422488</v>
      </c>
      <c r="Z439" s="234">
        <f>(LARGE((AA439,AD439,AG439,AJ439,AM439,AP439),1))-(LARGE((AA439,AD439,AG439,AJ439,AM439,AP439),4))</f>
        <v>0.18314164435111516</v>
      </c>
      <c r="AA439" s="236">
        <v>0.27836322653977308</v>
      </c>
      <c r="AB439" s="93">
        <v>0.22946590165196964</v>
      </c>
      <c r="AC439" s="95">
        <f>IF(Tabelle1[[#This Row],[CDU ES 2021]]="","",Tabelle1[[#This Row],[CDU ES 2021]]/Tabelle1[[#This Row],[CDU ZS 2021]])</f>
        <v>1.2130918996494995</v>
      </c>
      <c r="AD439" s="97">
        <v>0.26351616031235353</v>
      </c>
      <c r="AE439" s="106">
        <v>0.24900843313181101</v>
      </c>
      <c r="AF439" s="96">
        <f>IF(Tabelle1[[#This Row],[SPD ES 2021]]="","",Tabelle1[[#This Row],[SPD ES 2021]]/Tabelle1[[#This Row],[SPD ZS 2021]])</f>
        <v>1.0582619913634128</v>
      </c>
      <c r="AG439" s="99">
        <v>7.6104057898420896E-2</v>
      </c>
      <c r="AH439" s="107">
        <v>7.7643857419744056E-2</v>
      </c>
      <c r="AI439" s="98">
        <f>IF(Tabelle1[[#This Row],[AfD ES 2021]]="","",Tabelle1[[#This Row],[AfD ES 2021]]/Tabelle1[[#This Row],[AfD ZS 2021]])</f>
        <v>0.98016843092945549</v>
      </c>
      <c r="AJ439" s="100">
        <v>4.8143795634500164E-2</v>
      </c>
      <c r="AK439" s="108">
        <v>4.9976253738431717E-2</v>
      </c>
      <c r="AL439" s="101">
        <f>IF(Tabelle1[[#This Row],[Linke ES 2021]]="","",Tabelle1[[#This Row],[Linke ES 2021]]/Tabelle1[[#This Row],[Linke ZS 2021]])</f>
        <v>0.96333342403929745</v>
      </c>
      <c r="AM439" s="103">
        <v>0.1684358564355482</v>
      </c>
      <c r="AN439" s="109">
        <v>0.17368144069210725</v>
      </c>
      <c r="AO439" s="102">
        <f>IF(Tabelle1[[#This Row],[Grüne ES 2021]]="","",Tabelle1[[#This Row],[Grüne ES 2021]]/Tabelle1[[#This Row],[Grüne ZS 2021]])</f>
        <v>0.96979766959753555</v>
      </c>
      <c r="AP439" s="104">
        <v>9.5221582188657922E-2</v>
      </c>
      <c r="AQ439" s="105">
        <v>0.13236936347183179</v>
      </c>
      <c r="AR439" s="215">
        <f>IF(Tabelle1[[#This Row],[FDP ES 2021]]="","",Tabelle1[[#This Row],[FDP ES 2021]]/Tabelle1[[#This Row],[FDP ZS 2021]])</f>
        <v>0.71936269610392956</v>
      </c>
      <c r="AS439" s="216">
        <v>1520.8</v>
      </c>
      <c r="AT439" s="191">
        <v>39661</v>
      </c>
      <c r="AU439" s="191">
        <v>22717</v>
      </c>
      <c r="AV439" s="191">
        <v>7.7</v>
      </c>
      <c r="AW439" s="191">
        <v>544.4</v>
      </c>
      <c r="AX439" s="191">
        <v>7.6</v>
      </c>
      <c r="AY439" s="192">
        <v>10.199999999999999</v>
      </c>
      <c r="AZ439" s="114" t="s">
        <v>2075</v>
      </c>
      <c r="BA439" s="6"/>
      <c r="BB439" s="6"/>
      <c r="BC439" s="6"/>
      <c r="BD439" s="6"/>
      <c r="BE439" s="6"/>
      <c r="BF439" s="6"/>
      <c r="BG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</row>
    <row r="440" spans="1:84">
      <c r="A440" s="90">
        <f>SUBTOTAL(103,$B$2:$B440)</f>
        <v>439</v>
      </c>
      <c r="B440" s="48" t="s">
        <v>669</v>
      </c>
      <c r="C440" s="206" t="s">
        <v>837</v>
      </c>
      <c r="D440" s="200" t="s">
        <v>6</v>
      </c>
      <c r="E440" s="193" t="s">
        <v>402</v>
      </c>
      <c r="F440" s="222" t="s">
        <v>202</v>
      </c>
      <c r="G440" s="219" t="str">
        <f>""</f>
        <v/>
      </c>
      <c r="H440" s="10"/>
      <c r="I440" s="10"/>
      <c r="J440" s="8" t="s">
        <v>924</v>
      </c>
      <c r="K440" s="10"/>
      <c r="L440" s="10" t="s">
        <v>921</v>
      </c>
      <c r="M440" s="67"/>
      <c r="N440" s="67"/>
      <c r="O440" s="59"/>
      <c r="P440" s="60"/>
      <c r="Q440" s="121" t="str">
        <f>""</f>
        <v/>
      </c>
      <c r="R440" s="60"/>
      <c r="S440" s="61"/>
      <c r="T440" s="147" t="str">
        <f>IF(MAX((AA440,AD440,AG440,AJ440,AM440,AP440))=AA440,"CDU",IF(MAX(AA440,AD440,AG440,AJ440,AM440,AP440)=AD440,"SPD",IF(MAX(AA440,AD440,AG440,AJ440,AM440,AP440)=AG440,"AfD",IF(MAX(AA440,AD440,AG440,AJ440,AM440,AP440)=AJ440,"Linke",IF(MAX(AA440,AD440,AG440,AJ440,AM440,AP440)=AM440,"Grüne","FDP")))))</f>
        <v>SPD</v>
      </c>
      <c r="U440" s="148" t="str">
        <f>IF(LARGE((AA440,AD440,AG440,AJ440,AM440,AP440),2)=AA440,"CDU",IF(LARGE((AA440,AD440,AG440,AJ440,AM440,AP440),2)=AD440,"SPD",IF(LARGE((AA440,AD440,AG440,AJ440,AM440,AP440),2)=AG440,"AfD",IF(LARGE((AA440,AD440,AG440,AJ440,AM440,AP440),2)=AJ440,"Linke",IF(LARGE((AA440,AD440,AG440,AJ440,AM440,AP440),2)=AM440,"Grüne","FDP")))))</f>
        <v>Grüne</v>
      </c>
      <c r="V440" s="148" t="str">
        <f>IF(LARGE((AA440,AD440,AG440,AJ440,AM440,AP440),3)=AA440,"CDU",IF(LARGE((AA440,AD440,AG440,AJ440,AM440,AP440),3)=AD440,"SPD",IF(LARGE((AA440,AD440,AG440,AJ440,AM440,AP440),3)=AG440,"AfD",IF(LARGE((AA440,AD440,AG440,AJ440,AM440,AP440),3)=AJ440,"Linke",IF(LARGE((AA440,AD440,AG440,AJ440,AM440,AP440),3)=AM440,"Grüne","FDP")))))</f>
        <v>CDU</v>
      </c>
      <c r="W440" s="148" t="str">
        <f>IF(LARGE((AA440,AD440,AG440,AJ440,AM440,AP440),4)=AA440,"CDU",IF(LARGE((AA440,AD440,AG440,AJ440,AM440,AP440),4)=AD440,"SPD",IF(LARGE((AA440,AD440,AG440,AJ440,AM440,AP440),4)=AG440,"AfD",IF(LARGE((AA440,AD440,AG440,AJ440,AM440,AP440),4)=AJ440,"Linke",IF(LARGE((AA440,AD440,AG440,AJ440,AM440,AP440),4)=AM440,"Grüne","FDP")))))</f>
        <v>FDP</v>
      </c>
      <c r="X440" s="148">
        <f>(LARGE((AA440,AD440,AG440,AJ440,AM440,AP440),1))-(LARGE((AA440,AD440,AG440,AJ440,AM440,AP440),2))</f>
        <v>3.5837257446876991E-2</v>
      </c>
      <c r="Y440" s="148">
        <f>(LARGE((AA440,AD440,AG440,AJ440,AM440,AP440),1))-(LARGE((AA440,AD440,AG440,AJ440,AM440,AP440),3))</f>
        <v>4.6633486007272601E-2</v>
      </c>
      <c r="Z440" s="234">
        <f>(LARGE((AA440,AD440,AG440,AJ440,AM440,AP440),1))-(LARGE((AA440,AD440,AG440,AJ440,AM440,AP440),4))</f>
        <v>0.18156757162624565</v>
      </c>
      <c r="AA440" s="236">
        <v>0.22713913351282353</v>
      </c>
      <c r="AB440" s="93">
        <v>0.18431464807408515</v>
      </c>
      <c r="AC440" s="95">
        <f>IF(Tabelle1[[#This Row],[CDU ES 2021]]="","",Tabelle1[[#This Row],[CDU ES 2021]]/Tabelle1[[#This Row],[CDU ZS 2021]])</f>
        <v>1.2323444494846938</v>
      </c>
      <c r="AD440" s="97">
        <v>0.27377261952009613</v>
      </c>
      <c r="AE440" s="106">
        <v>0.26345253117180317</v>
      </c>
      <c r="AF440" s="96">
        <f>IF(Tabelle1[[#This Row],[SPD ES 2021]]="","",Tabelle1[[#This Row],[SPD ES 2021]]/Tabelle1[[#This Row],[SPD ZS 2021]])</f>
        <v>1.0391724774948661</v>
      </c>
      <c r="AG440" s="99">
        <v>6.0122067641348538E-2</v>
      </c>
      <c r="AH440" s="107">
        <v>6.5198793763500656E-2</v>
      </c>
      <c r="AI440" s="98">
        <f>IF(Tabelle1[[#This Row],[AfD ES 2021]]="","",Tabelle1[[#This Row],[AfD ES 2021]]/Tabelle1[[#This Row],[AfD ZS 2021]])</f>
        <v>0.92213466186863491</v>
      </c>
      <c r="AJ440" s="100">
        <v>5.0049878254153843E-2</v>
      </c>
      <c r="AK440" s="108">
        <v>5.7552879782706332E-2</v>
      </c>
      <c r="AL440" s="101">
        <f>IF(Tabelle1[[#This Row],[Linke ES 2021]]="","",Tabelle1[[#This Row],[Linke ES 2021]]/Tabelle1[[#This Row],[Linke ZS 2021]])</f>
        <v>0.86963290878092581</v>
      </c>
      <c r="AM440" s="103">
        <v>0.23793536207321914</v>
      </c>
      <c r="AN440" s="109">
        <v>0.22428727249395813</v>
      </c>
      <c r="AO440" s="102">
        <f>IF(Tabelle1[[#This Row],[Grüne ES 2021]]="","",Tabelle1[[#This Row],[Grüne ES 2021]]/Tabelle1[[#This Row],[Grüne ZS 2021]])</f>
        <v>1.0608509320546875</v>
      </c>
      <c r="AP440" s="104">
        <v>9.2205047893850492E-2</v>
      </c>
      <c r="AQ440" s="105">
        <v>0.11899822486472614</v>
      </c>
      <c r="AR440" s="215">
        <f>IF(Tabelle1[[#This Row],[FDP ES 2021]]="","",Tabelle1[[#This Row],[FDP ES 2021]]/Tabelle1[[#This Row],[FDP ZS 2021]])</f>
        <v>0.77484389366872164</v>
      </c>
      <c r="AS440" s="216">
        <v>778.7</v>
      </c>
      <c r="AT440" s="191">
        <v>51208</v>
      </c>
      <c r="AU440" s="191">
        <v>24169</v>
      </c>
      <c r="AV440" s="191">
        <v>5.7</v>
      </c>
      <c r="AW440" s="191">
        <v>553</v>
      </c>
      <c r="AX440" s="191">
        <v>9.1999999999999993</v>
      </c>
      <c r="AY440" s="192">
        <v>9.9</v>
      </c>
      <c r="AZ440" s="115" t="s">
        <v>1481</v>
      </c>
      <c r="BA440" s="6"/>
      <c r="BB440" s="6"/>
      <c r="BC440" s="6"/>
      <c r="BD440" s="6"/>
      <c r="BE440" s="6"/>
      <c r="BF440" s="6"/>
      <c r="BG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</row>
    <row r="441" spans="1:84">
      <c r="A441" s="90">
        <f>SUBTOTAL(103,$B$2:$B441)</f>
        <v>440</v>
      </c>
      <c r="B441" s="45" t="s">
        <v>932</v>
      </c>
      <c r="C441" s="203" t="s">
        <v>1174</v>
      </c>
      <c r="D441" s="199" t="s">
        <v>15</v>
      </c>
      <c r="E441" s="195" t="s">
        <v>403</v>
      </c>
      <c r="F441" s="198" t="s">
        <v>203</v>
      </c>
      <c r="G441" s="219" t="str">
        <f>""</f>
        <v/>
      </c>
      <c r="H441" s="8"/>
      <c r="I441" s="8"/>
      <c r="J441" s="8" t="s">
        <v>927</v>
      </c>
      <c r="K441" s="17" t="s">
        <v>631</v>
      </c>
      <c r="L441" s="11" t="s">
        <v>921</v>
      </c>
      <c r="M441" s="53"/>
      <c r="N441" s="53"/>
      <c r="O441" s="9"/>
      <c r="P441" s="54"/>
      <c r="Q441" s="121" t="str">
        <f>""</f>
        <v/>
      </c>
      <c r="R441" s="55"/>
      <c r="S441" s="57"/>
      <c r="T441" s="147" t="str">
        <f>IF(MAX((AA441,AD441,AG441,AJ441,AM441,AP441))=AA441,"CDU",IF(MAX(AA441,AD441,AG441,AJ441,AM441,AP441)=AD441,"SPD",IF(MAX(AA441,AD441,AG441,AJ441,AM441,AP441)=AG441,"AfD",IF(MAX(AA441,AD441,AG441,AJ441,AM441,AP441)=AJ441,"Linke",IF(MAX(AA441,AD441,AG441,AJ441,AM441,AP441)=AM441,"Grüne","FDP")))))</f>
        <v>SPD</v>
      </c>
      <c r="U441" s="148" t="str">
        <f>IF(LARGE((AA441,AD441,AG441,AJ441,AM441,AP441),2)=AA441,"CDU",IF(LARGE((AA441,AD441,AG441,AJ441,AM441,AP441),2)=AD441,"SPD",IF(LARGE((AA441,AD441,AG441,AJ441,AM441,AP441),2)=AG441,"AfD",IF(LARGE((AA441,AD441,AG441,AJ441,AM441,AP441),2)=AJ441,"Linke",IF(LARGE((AA441,AD441,AG441,AJ441,AM441,AP441),2)=AM441,"Grüne","FDP")))))</f>
        <v>CDU</v>
      </c>
      <c r="V441" s="148" t="str">
        <f>IF(LARGE((AA441,AD441,AG441,AJ441,AM441,AP441),3)=AA441,"CDU",IF(LARGE((AA441,AD441,AG441,AJ441,AM441,AP441),3)=AD441,"SPD",IF(LARGE((AA441,AD441,AG441,AJ441,AM441,AP441),3)=AG441,"AfD",IF(LARGE((AA441,AD441,AG441,AJ441,AM441,AP441),3)=AJ441,"Linke",IF(LARGE((AA441,AD441,AG441,AJ441,AM441,AP441),3)=AM441,"Grüne","FDP")))))</f>
        <v>Grüne</v>
      </c>
      <c r="W441" s="148" t="str">
        <f>IF(LARGE((AA441,AD441,AG441,AJ441,AM441,AP441),4)=AA441,"CDU",IF(LARGE((AA441,AD441,AG441,AJ441,AM441,AP441),4)=AD441,"SPD",IF(LARGE((AA441,AD441,AG441,AJ441,AM441,AP441),4)=AG441,"AfD",IF(LARGE((AA441,AD441,AG441,AJ441,AM441,AP441),4)=AJ441,"Linke",IF(LARGE((AA441,AD441,AG441,AJ441,AM441,AP441),4)=AM441,"Grüne","FDP")))))</f>
        <v>FDP</v>
      </c>
      <c r="X441" s="148">
        <f>(LARGE((AA441,AD441,AG441,AJ441,AM441,AP441),1))-(LARGE((AA441,AD441,AG441,AJ441,AM441,AP441),2))</f>
        <v>4.4143430801425243E-2</v>
      </c>
      <c r="Y441" s="148">
        <f>(LARGE((AA441,AD441,AG441,AJ441,AM441,AP441),1))-(LARGE((AA441,AD441,AG441,AJ441,AM441,AP441),3))</f>
        <v>0.20101804196595213</v>
      </c>
      <c r="Z441" s="234">
        <f>(LARGE((AA441,AD441,AG441,AJ441,AM441,AP441),1))-(LARGE((AA441,AD441,AG441,AJ441,AM441,AP441),4))</f>
        <v>0.22658220688875064</v>
      </c>
      <c r="AA441" s="236">
        <v>0.27920932073977717</v>
      </c>
      <c r="AB441" s="93">
        <v>0.24195770242652123</v>
      </c>
      <c r="AC441" s="95">
        <f>IF(Tabelle1[[#This Row],[CDU ES 2021]]="","",Tabelle1[[#This Row],[CDU ES 2021]]/Tabelle1[[#This Row],[CDU ZS 2021]])</f>
        <v>1.1539592165889767</v>
      </c>
      <c r="AD441" s="97">
        <v>0.32335275154120241</v>
      </c>
      <c r="AE441" s="106">
        <v>0.27956370041665257</v>
      </c>
      <c r="AF441" s="96">
        <f>IF(Tabelle1[[#This Row],[SPD ES 2021]]="","",Tabelle1[[#This Row],[SPD ES 2021]]/Tabelle1[[#This Row],[SPD ZS 2021]])</f>
        <v>1.156633536683368</v>
      </c>
      <c r="AG441" s="99">
        <v>8.4627566314122507E-2</v>
      </c>
      <c r="AH441" s="107">
        <v>9.0235199801271412E-2</v>
      </c>
      <c r="AI441" s="98">
        <f>IF(Tabelle1[[#This Row],[AfD ES 2021]]="","",Tabelle1[[#This Row],[AfD ES 2021]]/Tabelle1[[#This Row],[AfD ZS 2021]])</f>
        <v>0.93785536576082484</v>
      </c>
      <c r="AJ441" s="100">
        <v>3.3883830100107461E-2</v>
      </c>
      <c r="AK441" s="108">
        <v>3.5754208868263269E-2</v>
      </c>
      <c r="AL441" s="101">
        <f>IF(Tabelle1[[#This Row],[Linke ES 2021]]="","",Tabelle1[[#This Row],[Linke ES 2021]]/Tabelle1[[#This Row],[Linke ZS 2021]])</f>
        <v>0.94768787151612732</v>
      </c>
      <c r="AM441" s="103">
        <v>0.12233470957525026</v>
      </c>
      <c r="AN441" s="109">
        <v>0.13941487980307804</v>
      </c>
      <c r="AO441" s="102">
        <f>IF(Tabelle1[[#This Row],[Grüne ES 2021]]="","",Tabelle1[[#This Row],[Grüne ES 2021]]/Tabelle1[[#This Row],[Grüne ZS 2021]])</f>
        <v>0.87748674853105113</v>
      </c>
      <c r="AP441" s="104">
        <v>9.6770544652451787E-2</v>
      </c>
      <c r="AQ441" s="105">
        <v>0.12664995539898152</v>
      </c>
      <c r="AR441" s="215">
        <f>IF(Tabelle1[[#This Row],[FDP ES 2021]]="","",Tabelle1[[#This Row],[FDP ES 2021]]/Tabelle1[[#This Row],[FDP ZS 2021]])</f>
        <v>0.7640787898234821</v>
      </c>
      <c r="AS441" s="216">
        <v>290.10000000000002</v>
      </c>
      <c r="AT441" s="191">
        <v>32679</v>
      </c>
      <c r="AU441" s="191">
        <v>24193</v>
      </c>
      <c r="AV441" s="191">
        <v>5.4</v>
      </c>
      <c r="AW441" s="191">
        <v>625.9</v>
      </c>
      <c r="AX441" s="191">
        <v>7.3</v>
      </c>
      <c r="AY441" s="192">
        <v>11.2</v>
      </c>
      <c r="AZ441" s="114" t="s">
        <v>1572</v>
      </c>
      <c r="BA441" s="6"/>
      <c r="BB441" s="6"/>
      <c r="BC441" s="6"/>
      <c r="BD441" s="6"/>
      <c r="BE441" s="6"/>
      <c r="BF441" s="6"/>
      <c r="BG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</row>
    <row r="442" spans="1:84">
      <c r="A442" s="90">
        <f>SUBTOTAL(103,$B$2:$B442)</f>
        <v>441</v>
      </c>
      <c r="B442" s="44" t="s">
        <v>697</v>
      </c>
      <c r="C442" s="201" t="s">
        <v>1175</v>
      </c>
      <c r="D442" s="199" t="s">
        <v>15</v>
      </c>
      <c r="E442" s="195" t="s">
        <v>403</v>
      </c>
      <c r="F442" s="198" t="s">
        <v>203</v>
      </c>
      <c r="G442" s="226" t="s">
        <v>2184</v>
      </c>
      <c r="H442" s="8"/>
      <c r="I442" s="8"/>
      <c r="J442" s="8" t="s">
        <v>927</v>
      </c>
      <c r="K442" s="11"/>
      <c r="L442" s="10" t="s">
        <v>922</v>
      </c>
      <c r="M442" s="53"/>
      <c r="N442" s="53"/>
      <c r="O442" s="9"/>
      <c r="P442" s="54"/>
      <c r="Q442" s="121" t="str">
        <f>""</f>
        <v/>
      </c>
      <c r="R442" s="55"/>
      <c r="S442" s="57"/>
      <c r="T442" s="147" t="str">
        <f>IF(MAX((AA442,AD442,AG442,AJ442,AM442,AP442))=AA442,"CDU",IF(MAX(AA442,AD442,AG442,AJ442,AM442,AP442)=AD442,"SPD",IF(MAX(AA442,AD442,AG442,AJ442,AM442,AP442)=AG442,"AfD",IF(MAX(AA442,AD442,AG442,AJ442,AM442,AP442)=AJ442,"Linke",IF(MAX(AA442,AD442,AG442,AJ442,AM442,AP442)=AM442,"Grüne","FDP")))))</f>
        <v>SPD</v>
      </c>
      <c r="U442" s="148" t="str">
        <f>IF(LARGE((AA442,AD442,AG442,AJ442,AM442,AP442),2)=AA442,"CDU",IF(LARGE((AA442,AD442,AG442,AJ442,AM442,AP442),2)=AD442,"SPD",IF(LARGE((AA442,AD442,AG442,AJ442,AM442,AP442),2)=AG442,"AfD",IF(LARGE((AA442,AD442,AG442,AJ442,AM442,AP442),2)=AJ442,"Linke",IF(LARGE((AA442,AD442,AG442,AJ442,AM442,AP442),2)=AM442,"Grüne","FDP")))))</f>
        <v>CDU</v>
      </c>
      <c r="V442" s="148" t="str">
        <f>IF(LARGE((AA442,AD442,AG442,AJ442,AM442,AP442),3)=AA442,"CDU",IF(LARGE((AA442,AD442,AG442,AJ442,AM442,AP442),3)=AD442,"SPD",IF(LARGE((AA442,AD442,AG442,AJ442,AM442,AP442),3)=AG442,"AfD",IF(LARGE((AA442,AD442,AG442,AJ442,AM442,AP442),3)=AJ442,"Linke",IF(LARGE((AA442,AD442,AG442,AJ442,AM442,AP442),3)=AM442,"Grüne","FDP")))))</f>
        <v>Grüne</v>
      </c>
      <c r="W442" s="148" t="str">
        <f>IF(LARGE((AA442,AD442,AG442,AJ442,AM442,AP442),4)=AA442,"CDU",IF(LARGE((AA442,AD442,AG442,AJ442,AM442,AP442),4)=AD442,"SPD",IF(LARGE((AA442,AD442,AG442,AJ442,AM442,AP442),4)=AG442,"AfD",IF(LARGE((AA442,AD442,AG442,AJ442,AM442,AP442),4)=AJ442,"Linke",IF(LARGE((AA442,AD442,AG442,AJ442,AM442,AP442),4)=AM442,"Grüne","FDP")))))</f>
        <v>FDP</v>
      </c>
      <c r="X442" s="148">
        <f>(LARGE((AA442,AD442,AG442,AJ442,AM442,AP442),1))-(LARGE((AA442,AD442,AG442,AJ442,AM442,AP442),2))</f>
        <v>4.4143430801425243E-2</v>
      </c>
      <c r="Y442" s="148">
        <f>(LARGE((AA442,AD442,AG442,AJ442,AM442,AP442),1))-(LARGE((AA442,AD442,AG442,AJ442,AM442,AP442),3))</f>
        <v>0.20101804196595213</v>
      </c>
      <c r="Z442" s="234">
        <f>(LARGE((AA442,AD442,AG442,AJ442,AM442,AP442),1))-(LARGE((AA442,AD442,AG442,AJ442,AM442,AP442),4))</f>
        <v>0.22658220688875064</v>
      </c>
      <c r="AA442" s="236">
        <v>0.27920932073977717</v>
      </c>
      <c r="AB442" s="93">
        <v>0.24195770242652123</v>
      </c>
      <c r="AC442" s="95">
        <f>IF(Tabelle1[[#This Row],[CDU ES 2021]]="","",Tabelle1[[#This Row],[CDU ES 2021]]/Tabelle1[[#This Row],[CDU ZS 2021]])</f>
        <v>1.1539592165889767</v>
      </c>
      <c r="AD442" s="97">
        <v>0.32335275154120241</v>
      </c>
      <c r="AE442" s="106">
        <v>0.27956370041665257</v>
      </c>
      <c r="AF442" s="96">
        <f>IF(Tabelle1[[#This Row],[SPD ES 2021]]="","",Tabelle1[[#This Row],[SPD ES 2021]]/Tabelle1[[#This Row],[SPD ZS 2021]])</f>
        <v>1.156633536683368</v>
      </c>
      <c r="AG442" s="99">
        <v>8.4627566314122507E-2</v>
      </c>
      <c r="AH442" s="107">
        <v>9.0235199801271412E-2</v>
      </c>
      <c r="AI442" s="98">
        <f>IF(Tabelle1[[#This Row],[AfD ES 2021]]="","",Tabelle1[[#This Row],[AfD ES 2021]]/Tabelle1[[#This Row],[AfD ZS 2021]])</f>
        <v>0.93785536576082484</v>
      </c>
      <c r="AJ442" s="100">
        <v>3.3883830100107461E-2</v>
      </c>
      <c r="AK442" s="108">
        <v>3.5754208868263269E-2</v>
      </c>
      <c r="AL442" s="101">
        <f>IF(Tabelle1[[#This Row],[Linke ES 2021]]="","",Tabelle1[[#This Row],[Linke ES 2021]]/Tabelle1[[#This Row],[Linke ZS 2021]])</f>
        <v>0.94768787151612732</v>
      </c>
      <c r="AM442" s="103">
        <v>0.12233470957525026</v>
      </c>
      <c r="AN442" s="109">
        <v>0.13941487980307804</v>
      </c>
      <c r="AO442" s="102">
        <f>IF(Tabelle1[[#This Row],[Grüne ES 2021]]="","",Tabelle1[[#This Row],[Grüne ES 2021]]/Tabelle1[[#This Row],[Grüne ZS 2021]])</f>
        <v>0.87748674853105113</v>
      </c>
      <c r="AP442" s="104">
        <v>9.6770544652451787E-2</v>
      </c>
      <c r="AQ442" s="105">
        <v>0.12664995539898152</v>
      </c>
      <c r="AR442" s="215">
        <f>IF(Tabelle1[[#This Row],[FDP ES 2021]]="","",Tabelle1[[#This Row],[FDP ES 2021]]/Tabelle1[[#This Row],[FDP ZS 2021]])</f>
        <v>0.7640787898234821</v>
      </c>
      <c r="AS442" s="216">
        <v>290.10000000000002</v>
      </c>
      <c r="AT442" s="191">
        <v>32679</v>
      </c>
      <c r="AU442" s="191">
        <v>24193</v>
      </c>
      <c r="AV442" s="191">
        <v>5.4</v>
      </c>
      <c r="AW442" s="191">
        <v>625.9</v>
      </c>
      <c r="AX442" s="191">
        <v>7.3</v>
      </c>
      <c r="AY442" s="192">
        <v>11.2</v>
      </c>
      <c r="AZ442" s="114" t="s">
        <v>1923</v>
      </c>
      <c r="BA442" s="6"/>
      <c r="BB442" s="6"/>
      <c r="BC442" s="6"/>
      <c r="BD442" s="6"/>
      <c r="BE442" s="6"/>
      <c r="BF442" s="6"/>
      <c r="BG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</row>
    <row r="443" spans="1:84">
      <c r="A443" s="90">
        <f>SUBTOTAL(103,$B$2:$B443)</f>
        <v>442</v>
      </c>
      <c r="B443" s="48" t="s">
        <v>669</v>
      </c>
      <c r="C443" s="206" t="s">
        <v>1376</v>
      </c>
      <c r="D443" s="199" t="s">
        <v>6</v>
      </c>
      <c r="E443" s="194" t="s">
        <v>403</v>
      </c>
      <c r="F443" s="198" t="s">
        <v>203</v>
      </c>
      <c r="G443" s="219" t="str">
        <f>""</f>
        <v/>
      </c>
      <c r="H443" s="8"/>
      <c r="I443" s="8"/>
      <c r="J443" s="8" t="s">
        <v>924</v>
      </c>
      <c r="K443" s="8"/>
      <c r="L443" s="8" t="s">
        <v>922</v>
      </c>
      <c r="M443" s="53"/>
      <c r="N443" s="53"/>
      <c r="O443" s="9"/>
      <c r="P443" s="54"/>
      <c r="Q443" s="121" t="str">
        <f>""</f>
        <v/>
      </c>
      <c r="R443" s="55"/>
      <c r="S443" s="57"/>
      <c r="T443" s="147" t="str">
        <f>IF(MAX((AA443,AD443,AG443,AJ443,AM443,AP443))=AA443,"CDU",IF(MAX(AA443,AD443,AG443,AJ443,AM443,AP443)=AD443,"SPD",IF(MAX(AA443,AD443,AG443,AJ443,AM443,AP443)=AG443,"AfD",IF(MAX(AA443,AD443,AG443,AJ443,AM443,AP443)=AJ443,"Linke",IF(MAX(AA443,AD443,AG443,AJ443,AM443,AP443)=AM443,"Grüne","FDP")))))</f>
        <v>SPD</v>
      </c>
      <c r="U443" s="148" t="str">
        <f>IF(LARGE((AA443,AD443,AG443,AJ443,AM443,AP443),2)=AA443,"CDU",IF(LARGE((AA443,AD443,AG443,AJ443,AM443,AP443),2)=AD443,"SPD",IF(LARGE((AA443,AD443,AG443,AJ443,AM443,AP443),2)=AG443,"AfD",IF(LARGE((AA443,AD443,AG443,AJ443,AM443,AP443),2)=AJ443,"Linke",IF(LARGE((AA443,AD443,AG443,AJ443,AM443,AP443),2)=AM443,"Grüne","FDP")))))</f>
        <v>CDU</v>
      </c>
      <c r="V443" s="148" t="str">
        <f>IF(LARGE((AA443,AD443,AG443,AJ443,AM443,AP443),3)=AA443,"CDU",IF(LARGE((AA443,AD443,AG443,AJ443,AM443,AP443),3)=AD443,"SPD",IF(LARGE((AA443,AD443,AG443,AJ443,AM443,AP443),3)=AG443,"AfD",IF(LARGE((AA443,AD443,AG443,AJ443,AM443,AP443),3)=AJ443,"Linke",IF(LARGE((AA443,AD443,AG443,AJ443,AM443,AP443),3)=AM443,"Grüne","FDP")))))</f>
        <v>Grüne</v>
      </c>
      <c r="W443" s="148" t="str">
        <f>IF(LARGE((AA443,AD443,AG443,AJ443,AM443,AP443),4)=AA443,"CDU",IF(LARGE((AA443,AD443,AG443,AJ443,AM443,AP443),4)=AD443,"SPD",IF(LARGE((AA443,AD443,AG443,AJ443,AM443,AP443),4)=AG443,"AfD",IF(LARGE((AA443,AD443,AG443,AJ443,AM443,AP443),4)=AJ443,"Linke",IF(LARGE((AA443,AD443,AG443,AJ443,AM443,AP443),4)=AM443,"Grüne","FDP")))))</f>
        <v>FDP</v>
      </c>
      <c r="X443" s="148">
        <f>(LARGE((AA443,AD443,AG443,AJ443,AM443,AP443),1))-(LARGE((AA443,AD443,AG443,AJ443,AM443,AP443),2))</f>
        <v>4.4143430801425243E-2</v>
      </c>
      <c r="Y443" s="148">
        <f>(LARGE((AA443,AD443,AG443,AJ443,AM443,AP443),1))-(LARGE((AA443,AD443,AG443,AJ443,AM443,AP443),3))</f>
        <v>0.20101804196595213</v>
      </c>
      <c r="Z443" s="234">
        <f>(LARGE((AA443,AD443,AG443,AJ443,AM443,AP443),1))-(LARGE((AA443,AD443,AG443,AJ443,AM443,AP443),4))</f>
        <v>0.22658220688875064</v>
      </c>
      <c r="AA443" s="236">
        <v>0.27920932073977717</v>
      </c>
      <c r="AB443" s="93">
        <v>0.24195770242652123</v>
      </c>
      <c r="AC443" s="95">
        <f>IF(Tabelle1[[#This Row],[CDU ES 2021]]="","",Tabelle1[[#This Row],[CDU ES 2021]]/Tabelle1[[#This Row],[CDU ZS 2021]])</f>
        <v>1.1539592165889767</v>
      </c>
      <c r="AD443" s="97">
        <v>0.32335275154120241</v>
      </c>
      <c r="AE443" s="106">
        <v>0.27956370041665257</v>
      </c>
      <c r="AF443" s="96">
        <f>IF(Tabelle1[[#This Row],[SPD ES 2021]]="","",Tabelle1[[#This Row],[SPD ES 2021]]/Tabelle1[[#This Row],[SPD ZS 2021]])</f>
        <v>1.156633536683368</v>
      </c>
      <c r="AG443" s="99">
        <v>8.4627566314122507E-2</v>
      </c>
      <c r="AH443" s="107">
        <v>9.0235199801271412E-2</v>
      </c>
      <c r="AI443" s="98">
        <f>IF(Tabelle1[[#This Row],[AfD ES 2021]]="","",Tabelle1[[#This Row],[AfD ES 2021]]/Tabelle1[[#This Row],[AfD ZS 2021]])</f>
        <v>0.93785536576082484</v>
      </c>
      <c r="AJ443" s="100">
        <v>3.3883830100107461E-2</v>
      </c>
      <c r="AK443" s="108">
        <v>3.5754208868263269E-2</v>
      </c>
      <c r="AL443" s="101">
        <f>IF(Tabelle1[[#This Row],[Linke ES 2021]]="","",Tabelle1[[#This Row],[Linke ES 2021]]/Tabelle1[[#This Row],[Linke ZS 2021]])</f>
        <v>0.94768787151612732</v>
      </c>
      <c r="AM443" s="103">
        <v>0.12233470957525026</v>
      </c>
      <c r="AN443" s="109">
        <v>0.13941487980307804</v>
      </c>
      <c r="AO443" s="102">
        <f>IF(Tabelle1[[#This Row],[Grüne ES 2021]]="","",Tabelle1[[#This Row],[Grüne ES 2021]]/Tabelle1[[#This Row],[Grüne ZS 2021]])</f>
        <v>0.87748674853105113</v>
      </c>
      <c r="AP443" s="104">
        <v>9.6770544652451787E-2</v>
      </c>
      <c r="AQ443" s="105">
        <v>0.12664995539898152</v>
      </c>
      <c r="AR443" s="215">
        <f>IF(Tabelle1[[#This Row],[FDP ES 2021]]="","",Tabelle1[[#This Row],[FDP ES 2021]]/Tabelle1[[#This Row],[FDP ZS 2021]])</f>
        <v>0.7640787898234821</v>
      </c>
      <c r="AS443" s="216">
        <v>290.10000000000002</v>
      </c>
      <c r="AT443" s="191">
        <v>32679</v>
      </c>
      <c r="AU443" s="191">
        <v>24193</v>
      </c>
      <c r="AV443" s="191">
        <v>5.4</v>
      </c>
      <c r="AW443" s="191">
        <v>625.9</v>
      </c>
      <c r="AX443" s="191">
        <v>7.3</v>
      </c>
      <c r="AY443" s="192">
        <v>11.2</v>
      </c>
      <c r="AZ443" s="114" t="s">
        <v>2126</v>
      </c>
      <c r="BA443" s="6"/>
      <c r="BB443" s="6"/>
      <c r="BC443" s="6"/>
      <c r="BD443" s="6"/>
      <c r="BE443" s="6"/>
      <c r="BF443" s="6"/>
      <c r="BG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</row>
    <row r="444" spans="1:84">
      <c r="A444" s="90">
        <f>SUBTOTAL(103,$B$2:$B444)</f>
        <v>443</v>
      </c>
      <c r="B444" s="46" t="s">
        <v>930</v>
      </c>
      <c r="C444" s="204" t="s">
        <v>1176</v>
      </c>
      <c r="D444" s="199" t="s">
        <v>15</v>
      </c>
      <c r="E444" s="195" t="s">
        <v>404</v>
      </c>
      <c r="F444" s="222" t="s">
        <v>204</v>
      </c>
      <c r="G444" s="219" t="str">
        <f>""</f>
        <v/>
      </c>
      <c r="H444" s="143" t="s">
        <v>2187</v>
      </c>
      <c r="I444" s="8"/>
      <c r="J444" s="8" t="s">
        <v>927</v>
      </c>
      <c r="K444" s="11"/>
      <c r="L444" s="11" t="s">
        <v>922</v>
      </c>
      <c r="M444" s="53"/>
      <c r="N444" s="53"/>
      <c r="O444" s="9"/>
      <c r="P444" s="54"/>
      <c r="Q444" s="121" t="str">
        <f>""</f>
        <v/>
      </c>
      <c r="R444" s="55"/>
      <c r="S444" s="57"/>
      <c r="T444" s="147" t="str">
        <f>IF(MAX((AA444,AD444,AG444,AJ444,AM444,AP444))=AA444,"CDU",IF(MAX(AA444,AD444,AG444,AJ444,AM444,AP444)=AD444,"SPD",IF(MAX(AA444,AD444,AG444,AJ444,AM444,AP444)=AG444,"AfD",IF(MAX(AA444,AD444,AG444,AJ444,AM444,AP444)=AJ444,"Linke",IF(MAX(AA444,AD444,AG444,AJ444,AM444,AP444)=AM444,"Grüne","FDP")))))</f>
        <v>CDU</v>
      </c>
      <c r="U444" s="148" t="str">
        <f>IF(LARGE((AA444,AD444,AG444,AJ444,AM444,AP444),2)=AA444,"CDU",IF(LARGE((AA444,AD444,AG444,AJ444,AM444,AP444),2)=AD444,"SPD",IF(LARGE((AA444,AD444,AG444,AJ444,AM444,AP444),2)=AG444,"AfD",IF(LARGE((AA444,AD444,AG444,AJ444,AM444,AP444),2)=AJ444,"Linke",IF(LARGE((AA444,AD444,AG444,AJ444,AM444,AP444),2)=AM444,"Grüne","FDP")))))</f>
        <v>SPD</v>
      </c>
      <c r="V444" s="148" t="str">
        <f>IF(LARGE((AA444,AD444,AG444,AJ444,AM444,AP444),3)=AA444,"CDU",IF(LARGE((AA444,AD444,AG444,AJ444,AM444,AP444),3)=AD444,"SPD",IF(LARGE((AA444,AD444,AG444,AJ444,AM444,AP444),3)=AG444,"AfD",IF(LARGE((AA444,AD444,AG444,AJ444,AM444,AP444),3)=AJ444,"Linke",IF(LARGE((AA444,AD444,AG444,AJ444,AM444,AP444),3)=AM444,"Grüne","FDP")))))</f>
        <v>Grüne</v>
      </c>
      <c r="W444" s="148" t="str">
        <f>IF(LARGE((AA444,AD444,AG444,AJ444,AM444,AP444),4)=AA444,"CDU",IF(LARGE((AA444,AD444,AG444,AJ444,AM444,AP444),4)=AD444,"SPD",IF(LARGE((AA444,AD444,AG444,AJ444,AM444,AP444),4)=AG444,"AfD",IF(LARGE((AA444,AD444,AG444,AJ444,AM444,AP444),4)=AJ444,"Linke",IF(LARGE((AA444,AD444,AG444,AJ444,AM444,AP444),4)=AM444,"Grüne","FDP")))))</f>
        <v>FDP</v>
      </c>
      <c r="X444" s="148">
        <f>(LARGE((AA444,AD444,AG444,AJ444,AM444,AP444),1))-(LARGE((AA444,AD444,AG444,AJ444,AM444,AP444),2))</f>
        <v>3.3064462809917372E-2</v>
      </c>
      <c r="Y444" s="148">
        <f>(LARGE((AA444,AD444,AG444,AJ444,AM444,AP444),1))-(LARGE((AA444,AD444,AG444,AJ444,AM444,AP444),3))</f>
        <v>0.16641322314049586</v>
      </c>
      <c r="Z444" s="234">
        <f>(LARGE((AA444,AD444,AG444,AJ444,AM444,AP444),1))-(LARGE((AA444,AD444,AG444,AJ444,AM444,AP444),4))</f>
        <v>0.19801652892561983</v>
      </c>
      <c r="AA444" s="236">
        <v>0.30495867768595042</v>
      </c>
      <c r="AB444" s="93">
        <v>0.2447389446854592</v>
      </c>
      <c r="AC444" s="95">
        <f>IF(Tabelle1[[#This Row],[CDU ES 2021]]="","",Tabelle1[[#This Row],[CDU ES 2021]]/Tabelle1[[#This Row],[CDU ZS 2021]])</f>
        <v>1.2460570101660207</v>
      </c>
      <c r="AD444" s="97">
        <v>0.27189421487603305</v>
      </c>
      <c r="AE444" s="106">
        <v>0.2715477110199877</v>
      </c>
      <c r="AF444" s="96">
        <f>IF(Tabelle1[[#This Row],[SPD ES 2021]]="","",Tabelle1[[#This Row],[SPD ES 2021]]/Tabelle1[[#This Row],[SPD ZS 2021]])</f>
        <v>1.0012760330578512</v>
      </c>
      <c r="AG444" s="99">
        <v>9.4882644628099172E-2</v>
      </c>
      <c r="AH444" s="107">
        <v>9.4933407288550806E-2</v>
      </c>
      <c r="AI444" s="98">
        <f>IF(Tabelle1[[#This Row],[AfD ES 2021]]="","",Tabelle1[[#This Row],[AfD ES 2021]]/Tabelle1[[#This Row],[AfD ZS 2021]])</f>
        <v>0.99946528138090163</v>
      </c>
      <c r="AJ444" s="100">
        <v>2.7431404958677685E-2</v>
      </c>
      <c r="AK444" s="108">
        <v>3.0565955508012915E-2</v>
      </c>
      <c r="AL444" s="101">
        <f>IF(Tabelle1[[#This Row],[Linke ES 2021]]="","",Tabelle1[[#This Row],[Linke ES 2021]]/Tabelle1[[#This Row],[Linke ZS 2021]])</f>
        <v>0.89744961355736119</v>
      </c>
      <c r="AM444" s="103">
        <v>0.13854545454545455</v>
      </c>
      <c r="AN444" s="109">
        <v>0.14168366976354141</v>
      </c>
      <c r="AO444" s="102">
        <f>IF(Tabelle1[[#This Row],[Grüne ES 2021]]="","",Tabelle1[[#This Row],[Grüne ES 2021]]/Tabelle1[[#This Row],[Grüne ZS 2021]])</f>
        <v>0.97785055099628437</v>
      </c>
      <c r="AP444" s="104">
        <v>0.10694214876033058</v>
      </c>
      <c r="AQ444" s="105">
        <v>0.13491544673573555</v>
      </c>
      <c r="AR444" s="215">
        <f>IF(Tabelle1[[#This Row],[FDP ES 2021]]="","",Tabelle1[[#This Row],[FDP ES 2021]]/Tabelle1[[#This Row],[FDP ZS 2021]])</f>
        <v>0.79266052440831758</v>
      </c>
      <c r="AS444" s="216">
        <v>375.7</v>
      </c>
      <c r="AT444" s="191">
        <v>28488</v>
      </c>
      <c r="AU444" s="191">
        <v>24752</v>
      </c>
      <c r="AV444" s="191">
        <v>4.3</v>
      </c>
      <c r="AW444" s="191">
        <v>647.70000000000005</v>
      </c>
      <c r="AX444" s="191">
        <v>7</v>
      </c>
      <c r="AY444" s="192">
        <v>11.5</v>
      </c>
      <c r="AZ444" s="114" t="s">
        <v>1933</v>
      </c>
      <c r="BA444" s="6"/>
      <c r="BB444" s="6"/>
      <c r="BC444" s="6"/>
      <c r="BD444" s="6"/>
      <c r="BE444" s="6"/>
      <c r="BF444" s="6"/>
      <c r="BG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</row>
    <row r="445" spans="1:84">
      <c r="A445" s="90">
        <f>SUBTOTAL(103,$B$2:$B445)</f>
        <v>444</v>
      </c>
      <c r="B445" s="44" t="s">
        <v>697</v>
      </c>
      <c r="C445" s="201" t="s">
        <v>1355</v>
      </c>
      <c r="D445" s="200" t="s">
        <v>6</v>
      </c>
      <c r="E445" s="193" t="s">
        <v>404</v>
      </c>
      <c r="F445" s="222" t="s">
        <v>204</v>
      </c>
      <c r="G445" s="219" t="str">
        <f>""</f>
        <v/>
      </c>
      <c r="H445" s="12" t="s">
        <v>2187</v>
      </c>
      <c r="I445" s="10"/>
      <c r="J445" s="8" t="s">
        <v>924</v>
      </c>
      <c r="K445" s="10"/>
      <c r="L445" s="10" t="s">
        <v>922</v>
      </c>
      <c r="M445" s="67"/>
      <c r="N445" s="67"/>
      <c r="O445" s="59"/>
      <c r="P445" s="83"/>
      <c r="Q445" s="121" t="str">
        <f>""</f>
        <v/>
      </c>
      <c r="R445" s="60"/>
      <c r="S445" s="61"/>
      <c r="T445" s="147" t="str">
        <f>IF(MAX((AA445,AD445,AG445,AJ445,AM445,AP445))=AA445,"CDU",IF(MAX(AA445,AD445,AG445,AJ445,AM445,AP445)=AD445,"SPD",IF(MAX(AA445,AD445,AG445,AJ445,AM445,AP445)=AG445,"AfD",IF(MAX(AA445,AD445,AG445,AJ445,AM445,AP445)=AJ445,"Linke",IF(MAX(AA445,AD445,AG445,AJ445,AM445,AP445)=AM445,"Grüne","FDP")))))</f>
        <v>CDU</v>
      </c>
      <c r="U445" s="148" t="str">
        <f>IF(LARGE((AA445,AD445,AG445,AJ445,AM445,AP445),2)=AA445,"CDU",IF(LARGE((AA445,AD445,AG445,AJ445,AM445,AP445),2)=AD445,"SPD",IF(LARGE((AA445,AD445,AG445,AJ445,AM445,AP445),2)=AG445,"AfD",IF(LARGE((AA445,AD445,AG445,AJ445,AM445,AP445),2)=AJ445,"Linke",IF(LARGE((AA445,AD445,AG445,AJ445,AM445,AP445),2)=AM445,"Grüne","FDP")))))</f>
        <v>SPD</v>
      </c>
      <c r="V445" s="148" t="str">
        <f>IF(LARGE((AA445,AD445,AG445,AJ445,AM445,AP445),3)=AA445,"CDU",IF(LARGE((AA445,AD445,AG445,AJ445,AM445,AP445),3)=AD445,"SPD",IF(LARGE((AA445,AD445,AG445,AJ445,AM445,AP445),3)=AG445,"AfD",IF(LARGE((AA445,AD445,AG445,AJ445,AM445,AP445),3)=AJ445,"Linke",IF(LARGE((AA445,AD445,AG445,AJ445,AM445,AP445),3)=AM445,"Grüne","FDP")))))</f>
        <v>Grüne</v>
      </c>
      <c r="W445" s="148" t="str">
        <f>IF(LARGE((AA445,AD445,AG445,AJ445,AM445,AP445),4)=AA445,"CDU",IF(LARGE((AA445,AD445,AG445,AJ445,AM445,AP445),4)=AD445,"SPD",IF(LARGE((AA445,AD445,AG445,AJ445,AM445,AP445),4)=AG445,"AfD",IF(LARGE((AA445,AD445,AG445,AJ445,AM445,AP445),4)=AJ445,"Linke",IF(LARGE((AA445,AD445,AG445,AJ445,AM445,AP445),4)=AM445,"Grüne","FDP")))))</f>
        <v>FDP</v>
      </c>
      <c r="X445" s="148">
        <f>(LARGE((AA445,AD445,AG445,AJ445,AM445,AP445),1))-(LARGE((AA445,AD445,AG445,AJ445,AM445,AP445),2))</f>
        <v>3.3064462809917372E-2</v>
      </c>
      <c r="Y445" s="148">
        <f>(LARGE((AA445,AD445,AG445,AJ445,AM445,AP445),1))-(LARGE((AA445,AD445,AG445,AJ445,AM445,AP445),3))</f>
        <v>0.16641322314049586</v>
      </c>
      <c r="Z445" s="234">
        <f>(LARGE((AA445,AD445,AG445,AJ445,AM445,AP445),1))-(LARGE((AA445,AD445,AG445,AJ445,AM445,AP445),4))</f>
        <v>0.19801652892561983</v>
      </c>
      <c r="AA445" s="236">
        <v>0.30495867768595042</v>
      </c>
      <c r="AB445" s="93">
        <v>0.2447389446854592</v>
      </c>
      <c r="AC445" s="95">
        <f>IF(Tabelle1[[#This Row],[CDU ES 2021]]="","",Tabelle1[[#This Row],[CDU ES 2021]]/Tabelle1[[#This Row],[CDU ZS 2021]])</f>
        <v>1.2460570101660207</v>
      </c>
      <c r="AD445" s="97">
        <v>0.27189421487603305</v>
      </c>
      <c r="AE445" s="106">
        <v>0.2715477110199877</v>
      </c>
      <c r="AF445" s="96">
        <f>IF(Tabelle1[[#This Row],[SPD ES 2021]]="","",Tabelle1[[#This Row],[SPD ES 2021]]/Tabelle1[[#This Row],[SPD ZS 2021]])</f>
        <v>1.0012760330578512</v>
      </c>
      <c r="AG445" s="99">
        <v>9.4882644628099172E-2</v>
      </c>
      <c r="AH445" s="107">
        <v>9.4933407288550806E-2</v>
      </c>
      <c r="AI445" s="98">
        <f>IF(Tabelle1[[#This Row],[AfD ES 2021]]="","",Tabelle1[[#This Row],[AfD ES 2021]]/Tabelle1[[#This Row],[AfD ZS 2021]])</f>
        <v>0.99946528138090163</v>
      </c>
      <c r="AJ445" s="100">
        <v>2.7431404958677685E-2</v>
      </c>
      <c r="AK445" s="108">
        <v>3.0565955508012915E-2</v>
      </c>
      <c r="AL445" s="101">
        <f>IF(Tabelle1[[#This Row],[Linke ES 2021]]="","",Tabelle1[[#This Row],[Linke ES 2021]]/Tabelle1[[#This Row],[Linke ZS 2021]])</f>
        <v>0.89744961355736119</v>
      </c>
      <c r="AM445" s="103">
        <v>0.13854545454545455</v>
      </c>
      <c r="AN445" s="109">
        <v>0.14168366976354141</v>
      </c>
      <c r="AO445" s="102">
        <f>IF(Tabelle1[[#This Row],[Grüne ES 2021]]="","",Tabelle1[[#This Row],[Grüne ES 2021]]/Tabelle1[[#This Row],[Grüne ZS 2021]])</f>
        <v>0.97785055099628437</v>
      </c>
      <c r="AP445" s="104">
        <v>0.10694214876033058</v>
      </c>
      <c r="AQ445" s="105">
        <v>0.13491544673573555</v>
      </c>
      <c r="AR445" s="215">
        <f>IF(Tabelle1[[#This Row],[FDP ES 2021]]="","",Tabelle1[[#This Row],[FDP ES 2021]]/Tabelle1[[#This Row],[FDP ZS 2021]])</f>
        <v>0.79266052440831758</v>
      </c>
      <c r="AS445" s="216">
        <v>375.7</v>
      </c>
      <c r="AT445" s="191">
        <v>28488</v>
      </c>
      <c r="AU445" s="191">
        <v>24752</v>
      </c>
      <c r="AV445" s="191">
        <v>4.3</v>
      </c>
      <c r="AW445" s="191">
        <v>647.70000000000005</v>
      </c>
      <c r="AX445" s="191">
        <v>7</v>
      </c>
      <c r="AY445" s="192">
        <v>11.5</v>
      </c>
      <c r="AZ445" s="114" t="s">
        <v>1939</v>
      </c>
      <c r="BA445" s="6"/>
      <c r="BB445" s="6"/>
      <c r="BC445" s="6"/>
      <c r="BD445" s="6"/>
      <c r="BE445" s="6"/>
      <c r="BF445" s="6"/>
      <c r="BG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</row>
    <row r="446" spans="1:84">
      <c r="A446" s="90">
        <f>SUBTOTAL(103,$B$2:$B446)</f>
        <v>445</v>
      </c>
      <c r="B446" s="44" t="s">
        <v>697</v>
      </c>
      <c r="C446" s="201" t="s">
        <v>651</v>
      </c>
      <c r="D446" s="199" t="s">
        <v>15</v>
      </c>
      <c r="E446" s="194" t="s">
        <v>405</v>
      </c>
      <c r="F446" s="198" t="s">
        <v>205</v>
      </c>
      <c r="G446" s="219" t="str">
        <f>""</f>
        <v/>
      </c>
      <c r="H446" s="8"/>
      <c r="I446" s="8"/>
      <c r="J446" s="8" t="s">
        <v>924</v>
      </c>
      <c r="K446" s="8"/>
      <c r="L446" s="10" t="s">
        <v>922</v>
      </c>
      <c r="M446" s="53"/>
      <c r="N446" s="53"/>
      <c r="O446" s="9"/>
      <c r="P446" s="54"/>
      <c r="Q446" s="121" t="str">
        <f>""</f>
        <v/>
      </c>
      <c r="R446" s="55"/>
      <c r="S446" s="57"/>
      <c r="T446" s="147" t="str">
        <f>IF(MAX((AA446,AD446,AG446,AJ446,AM446,AP446))=AA446,"CDU",IF(MAX(AA446,AD446,AG446,AJ446,AM446,AP446)=AD446,"SPD",IF(MAX(AA446,AD446,AG446,AJ446,AM446,AP446)=AG446,"AfD",IF(MAX(AA446,AD446,AG446,AJ446,AM446,AP446)=AJ446,"Linke",IF(MAX(AA446,AD446,AG446,AJ446,AM446,AP446)=AM446,"Grüne","FDP")))))</f>
        <v>CDU</v>
      </c>
      <c r="U446" s="148" t="str">
        <f>IF(LARGE((AA446,AD446,AG446,AJ446,AM446,AP446),2)=AA446,"CDU",IF(LARGE((AA446,AD446,AG446,AJ446,AM446,AP446),2)=AD446,"SPD",IF(LARGE((AA446,AD446,AG446,AJ446,AM446,AP446),2)=AG446,"AfD",IF(LARGE((AA446,AD446,AG446,AJ446,AM446,AP446),2)=AJ446,"Linke",IF(LARGE((AA446,AD446,AG446,AJ446,AM446,AP446),2)=AM446,"Grüne","FDP")))))</f>
        <v>AfD</v>
      </c>
      <c r="V446" s="148" t="str">
        <f>IF(LARGE((AA446,AD446,AG446,AJ446,AM446,AP446),3)=AA446,"CDU",IF(LARGE((AA446,AD446,AG446,AJ446,AM446,AP446),3)=AD446,"SPD",IF(LARGE((AA446,AD446,AG446,AJ446,AM446,AP446),3)=AG446,"AfD",IF(LARGE((AA446,AD446,AG446,AJ446,AM446,AP446),3)=AJ446,"Linke",IF(LARGE((AA446,AD446,AG446,AJ446,AM446,AP446),3)=AM446,"Grüne","FDP")))))</f>
        <v>SPD</v>
      </c>
      <c r="W446" s="148" t="str">
        <f>IF(LARGE((AA446,AD446,AG446,AJ446,AM446,AP446),4)=AA446,"CDU",IF(LARGE((AA446,AD446,AG446,AJ446,AM446,AP446),4)=AD446,"SPD",IF(LARGE((AA446,AD446,AG446,AJ446,AM446,AP446),4)=AG446,"AfD",IF(LARGE((AA446,AD446,AG446,AJ446,AM446,AP446),4)=AJ446,"Linke",IF(LARGE((AA446,AD446,AG446,AJ446,AM446,AP446),4)=AM446,"Grüne","FDP")))))</f>
        <v>Linke</v>
      </c>
      <c r="X446" s="148">
        <f>(LARGE((AA446,AD446,AG446,AJ446,AM446,AP446),1))-(LARGE((AA446,AD446,AG446,AJ446,AM446,AP446),2))</f>
        <v>3.9045183290707608E-2</v>
      </c>
      <c r="Y446" s="148">
        <f>(LARGE((AA446,AD446,AG446,AJ446,AM446,AP446),1))-(LARGE((AA446,AD446,AG446,AJ446,AM446,AP446),3))</f>
        <v>4.3209390779723272E-2</v>
      </c>
      <c r="Z446" s="234">
        <f>(LARGE((AA446,AD446,AG446,AJ446,AM446,AP446),1))-(LARGE((AA446,AD446,AG446,AJ446,AM446,AP446),4))</f>
        <v>0.1574726211554856</v>
      </c>
      <c r="AA446" s="236">
        <v>0.26624040920716113</v>
      </c>
      <c r="AB446" s="93">
        <v>0.22047708248732628</v>
      </c>
      <c r="AC446" s="95">
        <f>IF(Tabelle1[[#This Row],[CDU ES 2021]]="","",Tabelle1[[#This Row],[CDU ES 2021]]/Tabelle1[[#This Row],[CDU ZS 2021]])</f>
        <v>1.2075650049590323</v>
      </c>
      <c r="AD446" s="97">
        <v>0.22303101842743786</v>
      </c>
      <c r="AE446" s="106">
        <v>0.24418711274708865</v>
      </c>
      <c r="AF446" s="96">
        <f>IF(Tabelle1[[#This Row],[SPD ES 2021]]="","",Tabelle1[[#This Row],[SPD ES 2021]]/Tabelle1[[#This Row],[SPD ZS 2021]])</f>
        <v>0.9133611349032873</v>
      </c>
      <c r="AG446" s="99">
        <v>0.22719522591645352</v>
      </c>
      <c r="AH446" s="107">
        <v>0.22462961264884265</v>
      </c>
      <c r="AI446" s="98">
        <f>IF(Tabelle1[[#This Row],[AfD ES 2021]]="","",Tabelle1[[#This Row],[AfD ES 2021]]/Tabelle1[[#This Row],[AfD ZS 2021]])</f>
        <v>1.0114215273638993</v>
      </c>
      <c r="AJ446" s="100">
        <v>0.10876778805167552</v>
      </c>
      <c r="AK446" s="108">
        <v>9.9333237270595634E-2</v>
      </c>
      <c r="AL446" s="101">
        <f>IF(Tabelle1[[#This Row],[Linke ES 2021]]="","",Tabelle1[[#This Row],[Linke ES 2021]]/Tabelle1[[#This Row],[Linke ZS 2021]])</f>
        <v>1.0949787909899587</v>
      </c>
      <c r="AM446" s="103">
        <v>3.8697619516033836E-2</v>
      </c>
      <c r="AN446" s="109">
        <v>4.7000877664103539E-2</v>
      </c>
      <c r="AO446" s="102">
        <f>IF(Tabelle1[[#This Row],[Grüne ES 2021]]="","",Tabelle1[[#This Row],[Grüne ES 2021]]/Tabelle1[[#This Row],[Grüne ZS 2021]])</f>
        <v>0.82333823194941669</v>
      </c>
      <c r="AP446" s="104">
        <v>6.7860187553282186E-2</v>
      </c>
      <c r="AQ446" s="105">
        <v>8.9698581328023677E-2</v>
      </c>
      <c r="AR446" s="215">
        <f>IF(Tabelle1[[#This Row],[FDP ES 2021]]="","",Tabelle1[[#This Row],[FDP ES 2021]]/Tabelle1[[#This Row],[FDP ZS 2021]])</f>
        <v>0.75653579519970926</v>
      </c>
      <c r="AS446" s="216">
        <v>95.6</v>
      </c>
      <c r="AT446" s="191">
        <v>25185</v>
      </c>
      <c r="AU446" s="191">
        <v>19239</v>
      </c>
      <c r="AV446" s="191">
        <v>7.2</v>
      </c>
      <c r="AW446" s="191">
        <v>588.70000000000005</v>
      </c>
      <c r="AX446" s="191">
        <v>5.4</v>
      </c>
      <c r="AY446" s="192">
        <v>13.5</v>
      </c>
      <c r="AZ446" s="114" t="s">
        <v>1800</v>
      </c>
      <c r="BA446" s="6"/>
      <c r="BB446" s="6"/>
      <c r="BC446" s="6"/>
      <c r="BD446" s="6"/>
      <c r="BE446" s="6"/>
      <c r="BF446" s="6"/>
      <c r="BG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</row>
    <row r="447" spans="1:84">
      <c r="A447" s="90">
        <f>SUBTOTAL(103,$B$2:$B447)</f>
        <v>446</v>
      </c>
      <c r="B447" s="47" t="s">
        <v>751</v>
      </c>
      <c r="C447" s="205" t="s">
        <v>1177</v>
      </c>
      <c r="D447" s="199" t="s">
        <v>15</v>
      </c>
      <c r="E447" s="195" t="s">
        <v>405</v>
      </c>
      <c r="F447" s="198" t="s">
        <v>205</v>
      </c>
      <c r="G447" s="219" t="str">
        <f>""</f>
        <v/>
      </c>
      <c r="H447" s="8"/>
      <c r="I447" s="8"/>
      <c r="J447" s="8" t="s">
        <v>927</v>
      </c>
      <c r="K447" s="11"/>
      <c r="L447" s="11" t="s">
        <v>922</v>
      </c>
      <c r="M447" s="53"/>
      <c r="N447" s="53"/>
      <c r="O447" s="9"/>
      <c r="P447" s="54"/>
      <c r="Q447" s="121" t="str">
        <f>""</f>
        <v/>
      </c>
      <c r="R447" s="55"/>
      <c r="S447" s="57"/>
      <c r="T447" s="147" t="str">
        <f>IF(MAX((AA447,AD447,AG447,AJ447,AM447,AP447))=AA447,"CDU",IF(MAX(AA447,AD447,AG447,AJ447,AM447,AP447)=AD447,"SPD",IF(MAX(AA447,AD447,AG447,AJ447,AM447,AP447)=AG447,"AfD",IF(MAX(AA447,AD447,AG447,AJ447,AM447,AP447)=AJ447,"Linke",IF(MAX(AA447,AD447,AG447,AJ447,AM447,AP447)=AM447,"Grüne","FDP")))))</f>
        <v>CDU</v>
      </c>
      <c r="U447" s="148" t="str">
        <f>IF(LARGE((AA447,AD447,AG447,AJ447,AM447,AP447),2)=AA447,"CDU",IF(LARGE((AA447,AD447,AG447,AJ447,AM447,AP447),2)=AD447,"SPD",IF(LARGE((AA447,AD447,AG447,AJ447,AM447,AP447),2)=AG447,"AfD",IF(LARGE((AA447,AD447,AG447,AJ447,AM447,AP447),2)=AJ447,"Linke",IF(LARGE((AA447,AD447,AG447,AJ447,AM447,AP447),2)=AM447,"Grüne","FDP")))))</f>
        <v>AfD</v>
      </c>
      <c r="V447" s="148" t="str">
        <f>IF(LARGE((AA447,AD447,AG447,AJ447,AM447,AP447),3)=AA447,"CDU",IF(LARGE((AA447,AD447,AG447,AJ447,AM447,AP447),3)=AD447,"SPD",IF(LARGE((AA447,AD447,AG447,AJ447,AM447,AP447),3)=AG447,"AfD",IF(LARGE((AA447,AD447,AG447,AJ447,AM447,AP447),3)=AJ447,"Linke",IF(LARGE((AA447,AD447,AG447,AJ447,AM447,AP447),3)=AM447,"Grüne","FDP")))))</f>
        <v>SPD</v>
      </c>
      <c r="W447" s="148" t="str">
        <f>IF(LARGE((AA447,AD447,AG447,AJ447,AM447,AP447),4)=AA447,"CDU",IF(LARGE((AA447,AD447,AG447,AJ447,AM447,AP447),4)=AD447,"SPD",IF(LARGE((AA447,AD447,AG447,AJ447,AM447,AP447),4)=AG447,"AfD",IF(LARGE((AA447,AD447,AG447,AJ447,AM447,AP447),4)=AJ447,"Linke",IF(LARGE((AA447,AD447,AG447,AJ447,AM447,AP447),4)=AM447,"Grüne","FDP")))))</f>
        <v>Linke</v>
      </c>
      <c r="X447" s="148">
        <f>(LARGE((AA447,AD447,AG447,AJ447,AM447,AP447),1))-(LARGE((AA447,AD447,AG447,AJ447,AM447,AP447),2))</f>
        <v>3.9045183290707608E-2</v>
      </c>
      <c r="Y447" s="148">
        <f>(LARGE((AA447,AD447,AG447,AJ447,AM447,AP447),1))-(LARGE((AA447,AD447,AG447,AJ447,AM447,AP447),3))</f>
        <v>4.3209390779723272E-2</v>
      </c>
      <c r="Z447" s="234">
        <f>(LARGE((AA447,AD447,AG447,AJ447,AM447,AP447),1))-(LARGE((AA447,AD447,AG447,AJ447,AM447,AP447),4))</f>
        <v>0.1574726211554856</v>
      </c>
      <c r="AA447" s="236">
        <v>0.26624040920716113</v>
      </c>
      <c r="AB447" s="93">
        <v>0.22047708248732628</v>
      </c>
      <c r="AC447" s="95">
        <f>IF(Tabelle1[[#This Row],[CDU ES 2021]]="","",Tabelle1[[#This Row],[CDU ES 2021]]/Tabelle1[[#This Row],[CDU ZS 2021]])</f>
        <v>1.2075650049590323</v>
      </c>
      <c r="AD447" s="97">
        <v>0.22303101842743786</v>
      </c>
      <c r="AE447" s="106">
        <v>0.24418711274708865</v>
      </c>
      <c r="AF447" s="96">
        <f>IF(Tabelle1[[#This Row],[SPD ES 2021]]="","",Tabelle1[[#This Row],[SPD ES 2021]]/Tabelle1[[#This Row],[SPD ZS 2021]])</f>
        <v>0.9133611349032873</v>
      </c>
      <c r="AG447" s="99">
        <v>0.22719522591645352</v>
      </c>
      <c r="AH447" s="107">
        <v>0.22462961264884265</v>
      </c>
      <c r="AI447" s="98">
        <f>IF(Tabelle1[[#This Row],[AfD ES 2021]]="","",Tabelle1[[#This Row],[AfD ES 2021]]/Tabelle1[[#This Row],[AfD ZS 2021]])</f>
        <v>1.0114215273638993</v>
      </c>
      <c r="AJ447" s="100">
        <v>0.10876778805167552</v>
      </c>
      <c r="AK447" s="108">
        <v>9.9333237270595634E-2</v>
      </c>
      <c r="AL447" s="101">
        <f>IF(Tabelle1[[#This Row],[Linke ES 2021]]="","",Tabelle1[[#This Row],[Linke ES 2021]]/Tabelle1[[#This Row],[Linke ZS 2021]])</f>
        <v>1.0949787909899587</v>
      </c>
      <c r="AM447" s="103">
        <v>3.8697619516033836E-2</v>
      </c>
      <c r="AN447" s="109">
        <v>4.7000877664103539E-2</v>
      </c>
      <c r="AO447" s="102">
        <f>IF(Tabelle1[[#This Row],[Grüne ES 2021]]="","",Tabelle1[[#This Row],[Grüne ES 2021]]/Tabelle1[[#This Row],[Grüne ZS 2021]])</f>
        <v>0.82333823194941669</v>
      </c>
      <c r="AP447" s="104">
        <v>6.7860187553282186E-2</v>
      </c>
      <c r="AQ447" s="105">
        <v>8.9698581328023677E-2</v>
      </c>
      <c r="AR447" s="215">
        <f>IF(Tabelle1[[#This Row],[FDP ES 2021]]="","",Tabelle1[[#This Row],[FDP ES 2021]]/Tabelle1[[#This Row],[FDP ZS 2021]])</f>
        <v>0.75653579519970926</v>
      </c>
      <c r="AS447" s="216">
        <v>95.6</v>
      </c>
      <c r="AT447" s="191">
        <v>25185</v>
      </c>
      <c r="AU447" s="191">
        <v>19239</v>
      </c>
      <c r="AV447" s="191">
        <v>7.2</v>
      </c>
      <c r="AW447" s="191">
        <v>588.70000000000005</v>
      </c>
      <c r="AX447" s="191">
        <v>5.4</v>
      </c>
      <c r="AY447" s="192">
        <v>13.5</v>
      </c>
      <c r="AZ447" s="114" t="s">
        <v>1987</v>
      </c>
      <c r="BA447" s="6"/>
      <c r="BB447" s="6"/>
      <c r="BC447" s="6"/>
      <c r="BD447" s="6"/>
      <c r="BE447" s="6"/>
      <c r="BF447" s="6"/>
      <c r="BG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</row>
    <row r="448" spans="1:84">
      <c r="A448" s="90">
        <f>SUBTOTAL(103,$B$2:$B448)</f>
        <v>447</v>
      </c>
      <c r="B448" s="44" t="s">
        <v>697</v>
      </c>
      <c r="C448" s="201" t="s">
        <v>1178</v>
      </c>
      <c r="D448" s="199" t="s">
        <v>15</v>
      </c>
      <c r="E448" s="195" t="s">
        <v>406</v>
      </c>
      <c r="F448" s="198" t="s">
        <v>206</v>
      </c>
      <c r="G448" s="219" t="str">
        <f>""</f>
        <v/>
      </c>
      <c r="H448" s="13" t="s">
        <v>2173</v>
      </c>
      <c r="I448" s="8"/>
      <c r="J448" s="8" t="s">
        <v>927</v>
      </c>
      <c r="K448" s="11"/>
      <c r="L448" s="10" t="s">
        <v>922</v>
      </c>
      <c r="M448" s="53"/>
      <c r="N448" s="53"/>
      <c r="O448" s="9"/>
      <c r="P448" s="54"/>
      <c r="Q448" s="121" t="str">
        <f>""</f>
        <v/>
      </c>
      <c r="R448" s="55"/>
      <c r="S448" s="57"/>
      <c r="T448" s="147" t="str">
        <f>IF(MAX((AA448,AD448,AG448,AJ448,AM448,AP448))=AA448,"CDU",IF(MAX(AA448,AD448,AG448,AJ448,AM448,AP448)=AD448,"SPD",IF(MAX(AA448,AD448,AG448,AJ448,AM448,AP448)=AG448,"AfD",IF(MAX(AA448,AD448,AG448,AJ448,AM448,AP448)=AJ448,"Linke",IF(MAX(AA448,AD448,AG448,AJ448,AM448,AP448)=AM448,"Grüne","FDP")))))</f>
        <v>AfD</v>
      </c>
      <c r="U448" s="148" t="str">
        <f>IF(LARGE((AA448,AD448,AG448,AJ448,AM448,AP448),2)=AA448,"CDU",IF(LARGE((AA448,AD448,AG448,AJ448,AM448,AP448),2)=AD448,"SPD",IF(LARGE((AA448,AD448,AG448,AJ448,AM448,AP448),2)=AG448,"AfD",IF(LARGE((AA448,AD448,AG448,AJ448,AM448,AP448),2)=AJ448,"Linke",IF(LARGE((AA448,AD448,AG448,AJ448,AM448,AP448),2)=AM448,"Grüne","FDP")))))</f>
        <v>SPD</v>
      </c>
      <c r="V448" s="148" t="str">
        <f>IF(LARGE((AA448,AD448,AG448,AJ448,AM448,AP448),3)=AA448,"CDU",IF(LARGE((AA448,AD448,AG448,AJ448,AM448,AP448),3)=AD448,"SPD",IF(LARGE((AA448,AD448,AG448,AJ448,AM448,AP448),3)=AG448,"AfD",IF(LARGE((AA448,AD448,AG448,AJ448,AM448,AP448),3)=AJ448,"Linke",IF(LARGE((AA448,AD448,AG448,AJ448,AM448,AP448),3)=AM448,"Grüne","FDP")))))</f>
        <v>CDU</v>
      </c>
      <c r="W448" s="148" t="str">
        <f>IF(LARGE((AA448,AD448,AG448,AJ448,AM448,AP448),4)=AA448,"CDU",IF(LARGE((AA448,AD448,AG448,AJ448,AM448,AP448),4)=AD448,"SPD",IF(LARGE((AA448,AD448,AG448,AJ448,AM448,AP448),4)=AG448,"AfD",IF(LARGE((AA448,AD448,AG448,AJ448,AM448,AP448),4)=AJ448,"Linke",IF(LARGE((AA448,AD448,AG448,AJ448,AM448,AP448),4)=AM448,"Grüne","FDP")))))</f>
        <v>Linke</v>
      </c>
      <c r="X448" s="149">
        <f>(LARGE((AA448,AD448,AG448,AJ448,AM448,AP448),1))-(LARGE((AA448,AD448,AG448,AJ448,AM448,AP448),2))</f>
        <v>9.3306841203060209E-3</v>
      </c>
      <c r="Y448" s="148">
        <f>(LARGE((AA448,AD448,AG448,AJ448,AM448,AP448),1))-(LARGE((AA448,AD448,AG448,AJ448,AM448,AP448),3))</f>
        <v>1.7862708430731011E-2</v>
      </c>
      <c r="Z448" s="234">
        <f>(LARGE((AA448,AD448,AG448,AJ448,AM448,AP448),1))-(LARGE((AA448,AD448,AG448,AJ448,AM448,AP448),4))</f>
        <v>0.136031894447042</v>
      </c>
      <c r="AA448" s="236">
        <v>0.229955586722768</v>
      </c>
      <c r="AB448" s="93">
        <v>0.183172200932428</v>
      </c>
      <c r="AC448" s="95">
        <f>IF(Tabelle1[[#This Row],[CDU ES 2021]]="","",Tabelle1[[#This Row],[CDU ES 2021]]/Tabelle1[[#This Row],[CDU ZS 2021]])</f>
        <v>1.25540658217891</v>
      </c>
      <c r="AD448" s="97">
        <v>0.23848761103319299</v>
      </c>
      <c r="AE448" s="106">
        <v>0.248753412310904</v>
      </c>
      <c r="AF448" s="96">
        <f>IF(Tabelle1[[#This Row],[SPD ES 2021]]="","",Tabelle1[[#This Row],[SPD ES 2021]]/Tabelle1[[#This Row],[SPD ZS 2021]])</f>
        <v>0.95873101324583909</v>
      </c>
      <c r="AG448" s="99">
        <v>0.24781829515349901</v>
      </c>
      <c r="AH448" s="107">
        <v>0.244694302332367</v>
      </c>
      <c r="AI448" s="98">
        <f>IF(Tabelle1[[#This Row],[AfD ES 2021]]="","",Tabelle1[[#This Row],[AfD ES 2021]]/Tabelle1[[#This Row],[AfD ZS 2021]])</f>
        <v>1.0127669209759069</v>
      </c>
      <c r="AJ448" s="100">
        <v>0.111786400706457</v>
      </c>
      <c r="AK448" s="108">
        <v>0.10291724213952699</v>
      </c>
      <c r="AL448" s="101">
        <f>IF(Tabelle1[[#This Row],[Linke ES 2021]]="","",Tabelle1[[#This Row],[Linke ES 2021]]/Tabelle1[[#This Row],[Linke ZS 2021]])</f>
        <v>1.0861775770760151</v>
      </c>
      <c r="AM448" s="103">
        <v>3.53682925562308E-2</v>
      </c>
      <c r="AN448" s="109">
        <v>4.8430499088969702E-2</v>
      </c>
      <c r="AO448" s="102">
        <f>IF(Tabelle1[[#This Row],[Grüne ES 2021]]="","",Tabelle1[[#This Row],[Grüne ES 2021]]/Tabelle1[[#This Row],[Grüne ZS 2021]])</f>
        <v>0.73028965675652335</v>
      </c>
      <c r="AP448" s="104">
        <v>5.7587917510778699E-2</v>
      </c>
      <c r="AQ448" s="105">
        <v>8.5967540088574199E-2</v>
      </c>
      <c r="AR448" s="215">
        <f>IF(Tabelle1[[#This Row],[FDP ES 2021]]="","",Tabelle1[[#This Row],[FDP ES 2021]]/Tabelle1[[#This Row],[FDP ZS 2021]])</f>
        <v>0.66987978778321022</v>
      </c>
      <c r="AS448" s="216">
        <v>112.1</v>
      </c>
      <c r="AT448" s="191">
        <v>28268</v>
      </c>
      <c r="AU448" s="191">
        <v>19964</v>
      </c>
      <c r="AV448" s="191">
        <v>6.9</v>
      </c>
      <c r="AW448" s="191">
        <v>577.20000000000005</v>
      </c>
      <c r="AX448" s="191">
        <v>5.0999999999999996</v>
      </c>
      <c r="AY448" s="192">
        <v>13.5</v>
      </c>
      <c r="AZ448" s="114" t="s">
        <v>1836</v>
      </c>
      <c r="BA448" s="6"/>
      <c r="BB448" s="6"/>
      <c r="BC448" s="6"/>
      <c r="BD448" s="6"/>
      <c r="BE448" s="6"/>
      <c r="BF448" s="6"/>
      <c r="BG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</row>
    <row r="449" spans="1:84">
      <c r="A449" s="90">
        <f>SUBTOTAL(103,$B$2:$B449)</f>
        <v>448</v>
      </c>
      <c r="B449" s="49" t="s">
        <v>941</v>
      </c>
      <c r="C449" s="207" t="s">
        <v>1179</v>
      </c>
      <c r="D449" s="199" t="s">
        <v>15</v>
      </c>
      <c r="E449" s="195" t="s">
        <v>406</v>
      </c>
      <c r="F449" s="198" t="s">
        <v>206</v>
      </c>
      <c r="G449" s="219" t="str">
        <f>""</f>
        <v/>
      </c>
      <c r="H449" s="8"/>
      <c r="I449" s="8"/>
      <c r="J449" s="8" t="s">
        <v>927</v>
      </c>
      <c r="K449" s="11"/>
      <c r="L449" s="11" t="s">
        <v>922</v>
      </c>
      <c r="M449" s="53"/>
      <c r="N449" s="53"/>
      <c r="O449" s="9"/>
      <c r="P449" s="54"/>
      <c r="Q449" s="121" t="str">
        <f>""</f>
        <v/>
      </c>
      <c r="R449" s="55"/>
      <c r="S449" s="57"/>
      <c r="T449" s="147" t="str">
        <f>IF(MAX((AA449,AD449,AG449,AJ449,AM449,AP449))=AA449,"CDU",IF(MAX(AA449,AD449,AG449,AJ449,AM449,AP449)=AD449,"SPD",IF(MAX(AA449,AD449,AG449,AJ449,AM449,AP449)=AG449,"AfD",IF(MAX(AA449,AD449,AG449,AJ449,AM449,AP449)=AJ449,"Linke",IF(MAX(AA449,AD449,AG449,AJ449,AM449,AP449)=AM449,"Grüne","FDP")))))</f>
        <v>AfD</v>
      </c>
      <c r="U449" s="148" t="str">
        <f>IF(LARGE((AA449,AD449,AG449,AJ449,AM449,AP449),2)=AA449,"CDU",IF(LARGE((AA449,AD449,AG449,AJ449,AM449,AP449),2)=AD449,"SPD",IF(LARGE((AA449,AD449,AG449,AJ449,AM449,AP449),2)=AG449,"AfD",IF(LARGE((AA449,AD449,AG449,AJ449,AM449,AP449),2)=AJ449,"Linke",IF(LARGE((AA449,AD449,AG449,AJ449,AM449,AP449),2)=AM449,"Grüne","FDP")))))</f>
        <v>SPD</v>
      </c>
      <c r="V449" s="148" t="str">
        <f>IF(LARGE((AA449,AD449,AG449,AJ449,AM449,AP449),3)=AA449,"CDU",IF(LARGE((AA449,AD449,AG449,AJ449,AM449,AP449),3)=AD449,"SPD",IF(LARGE((AA449,AD449,AG449,AJ449,AM449,AP449),3)=AG449,"AfD",IF(LARGE((AA449,AD449,AG449,AJ449,AM449,AP449),3)=AJ449,"Linke",IF(LARGE((AA449,AD449,AG449,AJ449,AM449,AP449),3)=AM449,"Grüne","FDP")))))</f>
        <v>CDU</v>
      </c>
      <c r="W449" s="148" t="str">
        <f>IF(LARGE((AA449,AD449,AG449,AJ449,AM449,AP449),4)=AA449,"CDU",IF(LARGE((AA449,AD449,AG449,AJ449,AM449,AP449),4)=AD449,"SPD",IF(LARGE((AA449,AD449,AG449,AJ449,AM449,AP449),4)=AG449,"AfD",IF(LARGE((AA449,AD449,AG449,AJ449,AM449,AP449),4)=AJ449,"Linke",IF(LARGE((AA449,AD449,AG449,AJ449,AM449,AP449),4)=AM449,"Grüne","FDP")))))</f>
        <v>Linke</v>
      </c>
      <c r="X449" s="149">
        <f>(LARGE((AA449,AD449,AG449,AJ449,AM449,AP449),1))-(LARGE((AA449,AD449,AG449,AJ449,AM449,AP449),2))</f>
        <v>9.330684120305438E-3</v>
      </c>
      <c r="Y449" s="148">
        <f>(LARGE((AA449,AD449,AG449,AJ449,AM449,AP449),1))-(LARGE((AA449,AD449,AG449,AJ449,AM449,AP449),3))</f>
        <v>1.7862708430730873E-2</v>
      </c>
      <c r="Z449" s="234">
        <f>(LARGE((AA449,AD449,AG449,AJ449,AM449,AP449),1))-(LARGE((AA449,AD449,AG449,AJ449,AM449,AP449),4))</f>
        <v>0.13603189444704172</v>
      </c>
      <c r="AA449" s="236">
        <v>0.22995558672276764</v>
      </c>
      <c r="AB449" s="93">
        <v>0.18317220093242814</v>
      </c>
      <c r="AC449" s="95">
        <f>IF(Tabelle1[[#This Row],[CDU ES 2021]]="","",Tabelle1[[#This Row],[CDU ES 2021]]/Tabelle1[[#This Row],[CDU ZS 2021]])</f>
        <v>1.2554065821789071</v>
      </c>
      <c r="AD449" s="97">
        <v>0.23848761103319308</v>
      </c>
      <c r="AE449" s="106">
        <v>0.24875341231090448</v>
      </c>
      <c r="AF449" s="96">
        <f>IF(Tabelle1[[#This Row],[SPD ES 2021]]="","",Tabelle1[[#This Row],[SPD ES 2021]]/Tabelle1[[#This Row],[SPD ZS 2021]])</f>
        <v>0.95873101324583765</v>
      </c>
      <c r="AG449" s="99">
        <v>0.24781829515349851</v>
      </c>
      <c r="AH449" s="107">
        <v>0.24469430233236719</v>
      </c>
      <c r="AI449" s="98">
        <f>IF(Tabelle1[[#This Row],[AfD ES 2021]]="","",Tabelle1[[#This Row],[AfD ES 2021]]/Tabelle1[[#This Row],[AfD ZS 2021]])</f>
        <v>1.012766920975904</v>
      </c>
      <c r="AJ449" s="100">
        <v>0.1117864007064568</v>
      </c>
      <c r="AK449" s="108">
        <v>0.10291724213952705</v>
      </c>
      <c r="AL449" s="101">
        <f>IF(Tabelle1[[#This Row],[Linke ES 2021]]="","",Tabelle1[[#This Row],[Linke ES 2021]]/Tabelle1[[#This Row],[Linke ZS 2021]])</f>
        <v>1.0861775770760127</v>
      </c>
      <c r="AM449" s="103">
        <v>3.5368292556230842E-2</v>
      </c>
      <c r="AN449" s="109">
        <v>4.8430499088969722E-2</v>
      </c>
      <c r="AO449" s="102">
        <f>IF(Tabelle1[[#This Row],[Grüne ES 2021]]="","",Tabelle1[[#This Row],[Grüne ES 2021]]/Tabelle1[[#This Row],[Grüne ZS 2021]])</f>
        <v>0.73028965675652391</v>
      </c>
      <c r="AP449" s="104">
        <v>5.7587917510778658E-2</v>
      </c>
      <c r="AQ449" s="105">
        <v>8.5967540088574185E-2</v>
      </c>
      <c r="AR449" s="215">
        <f>IF(Tabelle1[[#This Row],[FDP ES 2021]]="","",Tabelle1[[#This Row],[FDP ES 2021]]/Tabelle1[[#This Row],[FDP ZS 2021]])</f>
        <v>0.66987978778320978</v>
      </c>
      <c r="AS449" s="216">
        <v>112.1</v>
      </c>
      <c r="AT449" s="191">
        <v>28268</v>
      </c>
      <c r="AU449" s="191">
        <v>19964</v>
      </c>
      <c r="AV449" s="191">
        <v>6.9</v>
      </c>
      <c r="AW449" s="191">
        <v>577.20000000000005</v>
      </c>
      <c r="AX449" s="191">
        <v>5.0999999999999996</v>
      </c>
      <c r="AY449" s="192">
        <v>13.5</v>
      </c>
      <c r="AZ449" s="114" t="s">
        <v>1998</v>
      </c>
      <c r="BA449" s="6"/>
      <c r="BB449" s="6"/>
      <c r="BC449" s="6"/>
      <c r="BD449" s="6"/>
      <c r="BE449" s="6"/>
      <c r="BF449" s="6"/>
      <c r="BG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</row>
    <row r="450" spans="1:84">
      <c r="A450" s="90">
        <f>SUBTOTAL(103,$B$2:$B450)</f>
        <v>449</v>
      </c>
      <c r="B450" s="48" t="s">
        <v>669</v>
      </c>
      <c r="C450" s="206" t="s">
        <v>1180</v>
      </c>
      <c r="D450" s="199" t="s">
        <v>15</v>
      </c>
      <c r="E450" s="195" t="s">
        <v>406</v>
      </c>
      <c r="F450" s="198" t="s">
        <v>206</v>
      </c>
      <c r="G450" s="219" t="str">
        <f>""</f>
        <v/>
      </c>
      <c r="H450" s="8"/>
      <c r="I450" s="8"/>
      <c r="J450" s="8" t="s">
        <v>927</v>
      </c>
      <c r="K450" s="11"/>
      <c r="L450" s="11" t="s">
        <v>921</v>
      </c>
      <c r="M450" s="53"/>
      <c r="N450" s="53"/>
      <c r="O450" s="9"/>
      <c r="P450" s="54"/>
      <c r="Q450" s="121" t="str">
        <f>""</f>
        <v/>
      </c>
      <c r="R450" s="55"/>
      <c r="S450" s="57"/>
      <c r="T450" s="147" t="str">
        <f>IF(MAX((AA450,AD450,AG450,AJ450,AM450,AP450))=AA450,"CDU",IF(MAX(AA450,AD450,AG450,AJ450,AM450,AP450)=AD450,"SPD",IF(MAX(AA450,AD450,AG450,AJ450,AM450,AP450)=AG450,"AfD",IF(MAX(AA450,AD450,AG450,AJ450,AM450,AP450)=AJ450,"Linke",IF(MAX(AA450,AD450,AG450,AJ450,AM450,AP450)=AM450,"Grüne","FDP")))))</f>
        <v>AfD</v>
      </c>
      <c r="U450" s="148" t="str">
        <f>IF(LARGE((AA450,AD450,AG450,AJ450,AM450,AP450),2)=AA450,"CDU",IF(LARGE((AA450,AD450,AG450,AJ450,AM450,AP450),2)=AD450,"SPD",IF(LARGE((AA450,AD450,AG450,AJ450,AM450,AP450),2)=AG450,"AfD",IF(LARGE((AA450,AD450,AG450,AJ450,AM450,AP450),2)=AJ450,"Linke",IF(LARGE((AA450,AD450,AG450,AJ450,AM450,AP450),2)=AM450,"Grüne","FDP")))))</f>
        <v>SPD</v>
      </c>
      <c r="V450" s="148" t="str">
        <f>IF(LARGE((AA450,AD450,AG450,AJ450,AM450,AP450),3)=AA450,"CDU",IF(LARGE((AA450,AD450,AG450,AJ450,AM450,AP450),3)=AD450,"SPD",IF(LARGE((AA450,AD450,AG450,AJ450,AM450,AP450),3)=AG450,"AfD",IF(LARGE((AA450,AD450,AG450,AJ450,AM450,AP450),3)=AJ450,"Linke",IF(LARGE((AA450,AD450,AG450,AJ450,AM450,AP450),3)=AM450,"Grüne","FDP")))))</f>
        <v>CDU</v>
      </c>
      <c r="W450" s="148" t="str">
        <f>IF(LARGE((AA450,AD450,AG450,AJ450,AM450,AP450),4)=AA450,"CDU",IF(LARGE((AA450,AD450,AG450,AJ450,AM450,AP450),4)=AD450,"SPD",IF(LARGE((AA450,AD450,AG450,AJ450,AM450,AP450),4)=AG450,"AfD",IF(LARGE((AA450,AD450,AG450,AJ450,AM450,AP450),4)=AJ450,"Linke",IF(LARGE((AA450,AD450,AG450,AJ450,AM450,AP450),4)=AM450,"Grüne","FDP")))))</f>
        <v>Linke</v>
      </c>
      <c r="X450" s="149">
        <f>(LARGE((AA450,AD450,AG450,AJ450,AM450,AP450),1))-(LARGE((AA450,AD450,AG450,AJ450,AM450,AP450),2))</f>
        <v>9.330684120305438E-3</v>
      </c>
      <c r="Y450" s="148">
        <f>(LARGE((AA450,AD450,AG450,AJ450,AM450,AP450),1))-(LARGE((AA450,AD450,AG450,AJ450,AM450,AP450),3))</f>
        <v>1.7862708430730873E-2</v>
      </c>
      <c r="Z450" s="234">
        <f>(LARGE((AA450,AD450,AG450,AJ450,AM450,AP450),1))-(LARGE((AA450,AD450,AG450,AJ450,AM450,AP450),4))</f>
        <v>0.13603189444704172</v>
      </c>
      <c r="AA450" s="236">
        <v>0.22995558672276764</v>
      </c>
      <c r="AB450" s="93">
        <v>0.18317220093242814</v>
      </c>
      <c r="AC450" s="95">
        <f>IF(Tabelle1[[#This Row],[CDU ES 2021]]="","",Tabelle1[[#This Row],[CDU ES 2021]]/Tabelle1[[#This Row],[CDU ZS 2021]])</f>
        <v>1.2554065821789071</v>
      </c>
      <c r="AD450" s="97">
        <v>0.23848761103319308</v>
      </c>
      <c r="AE450" s="106">
        <v>0.24875341231090448</v>
      </c>
      <c r="AF450" s="96">
        <f>IF(Tabelle1[[#This Row],[SPD ES 2021]]="","",Tabelle1[[#This Row],[SPD ES 2021]]/Tabelle1[[#This Row],[SPD ZS 2021]])</f>
        <v>0.95873101324583765</v>
      </c>
      <c r="AG450" s="99">
        <v>0.24781829515349851</v>
      </c>
      <c r="AH450" s="107">
        <v>0.24469430233236719</v>
      </c>
      <c r="AI450" s="98">
        <f>IF(Tabelle1[[#This Row],[AfD ES 2021]]="","",Tabelle1[[#This Row],[AfD ES 2021]]/Tabelle1[[#This Row],[AfD ZS 2021]])</f>
        <v>1.012766920975904</v>
      </c>
      <c r="AJ450" s="100">
        <v>0.1117864007064568</v>
      </c>
      <c r="AK450" s="108">
        <v>0.10291724213952705</v>
      </c>
      <c r="AL450" s="101">
        <f>IF(Tabelle1[[#This Row],[Linke ES 2021]]="","",Tabelle1[[#This Row],[Linke ES 2021]]/Tabelle1[[#This Row],[Linke ZS 2021]])</f>
        <v>1.0861775770760127</v>
      </c>
      <c r="AM450" s="103">
        <v>3.5368292556230842E-2</v>
      </c>
      <c r="AN450" s="109">
        <v>4.8430499088969722E-2</v>
      </c>
      <c r="AO450" s="102">
        <f>IF(Tabelle1[[#This Row],[Grüne ES 2021]]="","",Tabelle1[[#This Row],[Grüne ES 2021]]/Tabelle1[[#This Row],[Grüne ZS 2021]])</f>
        <v>0.73028965675652391</v>
      </c>
      <c r="AP450" s="104">
        <v>5.7587917510778658E-2</v>
      </c>
      <c r="AQ450" s="105">
        <v>8.5967540088574185E-2</v>
      </c>
      <c r="AR450" s="215">
        <f>IF(Tabelle1[[#This Row],[FDP ES 2021]]="","",Tabelle1[[#This Row],[FDP ES 2021]]/Tabelle1[[#This Row],[FDP ZS 2021]])</f>
        <v>0.66987978778320978</v>
      </c>
      <c r="AS450" s="216">
        <v>112.1</v>
      </c>
      <c r="AT450" s="191">
        <v>28268</v>
      </c>
      <c r="AU450" s="191">
        <v>19964</v>
      </c>
      <c r="AV450" s="191">
        <v>6.9</v>
      </c>
      <c r="AW450" s="191">
        <v>577.20000000000005</v>
      </c>
      <c r="AX450" s="191">
        <v>5.0999999999999996</v>
      </c>
      <c r="AY450" s="192">
        <v>13.5</v>
      </c>
      <c r="AZ450" s="114" t="s">
        <v>1510</v>
      </c>
      <c r="BA450" s="6"/>
      <c r="BB450" s="6"/>
      <c r="BC450" s="6"/>
      <c r="BD450" s="6"/>
      <c r="BE450" s="6"/>
      <c r="BF450" s="6"/>
      <c r="BG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</row>
    <row r="451" spans="1:84">
      <c r="A451" s="90">
        <f>SUBTOTAL(103,$B$2:$B451)</f>
        <v>450</v>
      </c>
      <c r="B451" s="47" t="s">
        <v>751</v>
      </c>
      <c r="C451" s="205" t="s">
        <v>838</v>
      </c>
      <c r="D451" s="200" t="s">
        <v>15</v>
      </c>
      <c r="E451" s="193" t="s">
        <v>406</v>
      </c>
      <c r="F451" s="222" t="s">
        <v>206</v>
      </c>
      <c r="G451" s="219" t="str">
        <f>""</f>
        <v/>
      </c>
      <c r="H451" s="10"/>
      <c r="I451" s="10"/>
      <c r="J451" s="8" t="s">
        <v>924</v>
      </c>
      <c r="K451" s="10"/>
      <c r="L451" s="10" t="s">
        <v>921</v>
      </c>
      <c r="M451" s="67"/>
      <c r="N451" s="67"/>
      <c r="O451" s="59"/>
      <c r="P451" s="83"/>
      <c r="Q451" s="121" t="str">
        <f>""</f>
        <v/>
      </c>
      <c r="R451" s="60"/>
      <c r="S451" s="61"/>
      <c r="T451" s="147" t="str">
        <f>IF(MAX((AA451,AD451,AG451,AJ451,AM451,AP451))=AA451,"CDU",IF(MAX(AA451,AD451,AG451,AJ451,AM451,AP451)=AD451,"SPD",IF(MAX(AA451,AD451,AG451,AJ451,AM451,AP451)=AG451,"AfD",IF(MAX(AA451,AD451,AG451,AJ451,AM451,AP451)=AJ451,"Linke",IF(MAX(AA451,AD451,AG451,AJ451,AM451,AP451)=AM451,"Grüne","FDP")))))</f>
        <v>AfD</v>
      </c>
      <c r="U451" s="148" t="str">
        <f>IF(LARGE((AA451,AD451,AG451,AJ451,AM451,AP451),2)=AA451,"CDU",IF(LARGE((AA451,AD451,AG451,AJ451,AM451,AP451),2)=AD451,"SPD",IF(LARGE((AA451,AD451,AG451,AJ451,AM451,AP451),2)=AG451,"AfD",IF(LARGE((AA451,AD451,AG451,AJ451,AM451,AP451),2)=AJ451,"Linke",IF(LARGE((AA451,AD451,AG451,AJ451,AM451,AP451),2)=AM451,"Grüne","FDP")))))</f>
        <v>SPD</v>
      </c>
      <c r="V451" s="148" t="str">
        <f>IF(LARGE((AA451,AD451,AG451,AJ451,AM451,AP451),3)=AA451,"CDU",IF(LARGE((AA451,AD451,AG451,AJ451,AM451,AP451),3)=AD451,"SPD",IF(LARGE((AA451,AD451,AG451,AJ451,AM451,AP451),3)=AG451,"AfD",IF(LARGE((AA451,AD451,AG451,AJ451,AM451,AP451),3)=AJ451,"Linke",IF(LARGE((AA451,AD451,AG451,AJ451,AM451,AP451),3)=AM451,"Grüne","FDP")))))</f>
        <v>CDU</v>
      </c>
      <c r="W451" s="148" t="str">
        <f>IF(LARGE((AA451,AD451,AG451,AJ451,AM451,AP451),4)=AA451,"CDU",IF(LARGE((AA451,AD451,AG451,AJ451,AM451,AP451),4)=AD451,"SPD",IF(LARGE((AA451,AD451,AG451,AJ451,AM451,AP451),4)=AG451,"AfD",IF(LARGE((AA451,AD451,AG451,AJ451,AM451,AP451),4)=AJ451,"Linke",IF(LARGE((AA451,AD451,AG451,AJ451,AM451,AP451),4)=AM451,"Grüne","FDP")))))</f>
        <v>Linke</v>
      </c>
      <c r="X451" s="149">
        <f>(LARGE((AA451,AD451,AG451,AJ451,AM451,AP451),1))-(LARGE((AA451,AD451,AG451,AJ451,AM451,AP451),2))</f>
        <v>9.330684120305438E-3</v>
      </c>
      <c r="Y451" s="148">
        <f>(LARGE((AA451,AD451,AG451,AJ451,AM451,AP451),1))-(LARGE((AA451,AD451,AG451,AJ451,AM451,AP451),3))</f>
        <v>1.7862708430730873E-2</v>
      </c>
      <c r="Z451" s="234">
        <f>(LARGE((AA451,AD451,AG451,AJ451,AM451,AP451),1))-(LARGE((AA451,AD451,AG451,AJ451,AM451,AP451),4))</f>
        <v>0.13603189444704172</v>
      </c>
      <c r="AA451" s="236">
        <v>0.22995558672276764</v>
      </c>
      <c r="AB451" s="93">
        <v>0.18317220093242814</v>
      </c>
      <c r="AC451" s="95">
        <f>IF(Tabelle1[[#This Row],[CDU ES 2021]]="","",Tabelle1[[#This Row],[CDU ES 2021]]/Tabelle1[[#This Row],[CDU ZS 2021]])</f>
        <v>1.2554065821789071</v>
      </c>
      <c r="AD451" s="97">
        <v>0.23848761103319308</v>
      </c>
      <c r="AE451" s="106">
        <v>0.24875341231090448</v>
      </c>
      <c r="AF451" s="96">
        <f>IF(Tabelle1[[#This Row],[SPD ES 2021]]="","",Tabelle1[[#This Row],[SPD ES 2021]]/Tabelle1[[#This Row],[SPD ZS 2021]])</f>
        <v>0.95873101324583765</v>
      </c>
      <c r="AG451" s="99">
        <v>0.24781829515349851</v>
      </c>
      <c r="AH451" s="107">
        <v>0.24469430233236719</v>
      </c>
      <c r="AI451" s="98">
        <f>IF(Tabelle1[[#This Row],[AfD ES 2021]]="","",Tabelle1[[#This Row],[AfD ES 2021]]/Tabelle1[[#This Row],[AfD ZS 2021]])</f>
        <v>1.012766920975904</v>
      </c>
      <c r="AJ451" s="100">
        <v>0.1117864007064568</v>
      </c>
      <c r="AK451" s="108">
        <v>0.10291724213952705</v>
      </c>
      <c r="AL451" s="101">
        <f>IF(Tabelle1[[#This Row],[Linke ES 2021]]="","",Tabelle1[[#This Row],[Linke ES 2021]]/Tabelle1[[#This Row],[Linke ZS 2021]])</f>
        <v>1.0861775770760127</v>
      </c>
      <c r="AM451" s="103">
        <v>3.5368292556230842E-2</v>
      </c>
      <c r="AN451" s="109">
        <v>4.8430499088969722E-2</v>
      </c>
      <c r="AO451" s="102">
        <f>IF(Tabelle1[[#This Row],[Grüne ES 2021]]="","",Tabelle1[[#This Row],[Grüne ES 2021]]/Tabelle1[[#This Row],[Grüne ZS 2021]])</f>
        <v>0.73028965675652391</v>
      </c>
      <c r="AP451" s="104">
        <v>5.7587917510778658E-2</v>
      </c>
      <c r="AQ451" s="105">
        <v>8.5967540088574185E-2</v>
      </c>
      <c r="AR451" s="215">
        <f>IF(Tabelle1[[#This Row],[FDP ES 2021]]="","",Tabelle1[[#This Row],[FDP ES 2021]]/Tabelle1[[#This Row],[FDP ZS 2021]])</f>
        <v>0.66987978778320978</v>
      </c>
      <c r="AS451" s="216">
        <v>112.1</v>
      </c>
      <c r="AT451" s="191">
        <v>28268</v>
      </c>
      <c r="AU451" s="191">
        <v>19964</v>
      </c>
      <c r="AV451" s="191">
        <v>6.9</v>
      </c>
      <c r="AW451" s="191">
        <v>577.20000000000005</v>
      </c>
      <c r="AX451" s="191">
        <v>5.0999999999999996</v>
      </c>
      <c r="AY451" s="192">
        <v>13.5</v>
      </c>
      <c r="AZ451" s="114" t="s">
        <v>2069</v>
      </c>
      <c r="BA451" s="6"/>
      <c r="BB451" s="6"/>
      <c r="BC451" s="6"/>
      <c r="BD451" s="6"/>
      <c r="BE451" s="6"/>
      <c r="BF451" s="6"/>
      <c r="BG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</row>
    <row r="452" spans="1:84">
      <c r="A452" s="90">
        <f>SUBTOTAL(103,$B$2:$B452)</f>
        <v>451</v>
      </c>
      <c r="B452" s="48" t="s">
        <v>669</v>
      </c>
      <c r="C452" s="206" t="s">
        <v>1339</v>
      </c>
      <c r="D452" s="199" t="s">
        <v>15</v>
      </c>
      <c r="E452" s="194" t="s">
        <v>407</v>
      </c>
      <c r="F452" s="198" t="s">
        <v>207</v>
      </c>
      <c r="G452" s="219" t="str">
        <f>""</f>
        <v/>
      </c>
      <c r="H452" s="8"/>
      <c r="I452" s="8"/>
      <c r="J452" s="8" t="s">
        <v>924</v>
      </c>
      <c r="K452" s="8"/>
      <c r="L452" s="8" t="s">
        <v>921</v>
      </c>
      <c r="M452" s="53"/>
      <c r="N452" s="53"/>
      <c r="O452" s="9"/>
      <c r="P452" s="54"/>
      <c r="Q452" s="121" t="str">
        <f>""</f>
        <v/>
      </c>
      <c r="R452" s="55"/>
      <c r="S452" s="57"/>
      <c r="T452" s="147" t="str">
        <f>IF(MAX((AA452,AD452,AG452,AJ452,AM452,AP452))=AA452,"CDU",IF(MAX(AA452,AD452,AG452,AJ452,AM452,AP452)=AD452,"SPD",IF(MAX(AA452,AD452,AG452,AJ452,AM452,AP452)=AG452,"AfD",IF(MAX(AA452,AD452,AG452,AJ452,AM452,AP452)=AJ452,"Linke",IF(MAX(AA452,AD452,AG452,AJ452,AM452,AP452)=AM452,"Grüne","FDP")))))</f>
        <v>SPD</v>
      </c>
      <c r="U452" s="148" t="str">
        <f>IF(LARGE((AA452,AD452,AG452,AJ452,AM452,AP452),2)=AA452,"CDU",IF(LARGE((AA452,AD452,AG452,AJ452,AM452,AP452),2)=AD452,"SPD",IF(LARGE((AA452,AD452,AG452,AJ452,AM452,AP452),2)=AG452,"AfD",IF(LARGE((AA452,AD452,AG452,AJ452,AM452,AP452),2)=AJ452,"Linke",IF(LARGE((AA452,AD452,AG452,AJ452,AM452,AP452),2)=AM452,"Grüne","FDP")))))</f>
        <v>AfD</v>
      </c>
      <c r="V452" s="148" t="str">
        <f>IF(LARGE((AA452,AD452,AG452,AJ452,AM452,AP452),3)=AA452,"CDU",IF(LARGE((AA452,AD452,AG452,AJ452,AM452,AP452),3)=AD452,"SPD",IF(LARGE((AA452,AD452,AG452,AJ452,AM452,AP452),3)=AG452,"AfD",IF(LARGE((AA452,AD452,AG452,AJ452,AM452,AP452),3)=AJ452,"Linke",IF(LARGE((AA452,AD452,AG452,AJ452,AM452,AP452),3)=AM452,"Grüne","FDP")))))</f>
        <v>CDU</v>
      </c>
      <c r="W452" s="148" t="str">
        <f>IF(LARGE((AA452,AD452,AG452,AJ452,AM452,AP452),4)=AA452,"CDU",IF(LARGE((AA452,AD452,AG452,AJ452,AM452,AP452),4)=AD452,"SPD",IF(LARGE((AA452,AD452,AG452,AJ452,AM452,AP452),4)=AG452,"AfD",IF(LARGE((AA452,AD452,AG452,AJ452,AM452,AP452),4)=AJ452,"Linke",IF(LARGE((AA452,AD452,AG452,AJ452,AM452,AP452),4)=AM452,"Grüne","FDP")))))</f>
        <v>Linke</v>
      </c>
      <c r="X452" s="149">
        <f>(LARGE((AA452,AD452,AG452,AJ452,AM452,AP452),1))-(LARGE((AA452,AD452,AG452,AJ452,AM452,AP452),2))</f>
        <v>7.1920709880394784E-3</v>
      </c>
      <c r="Y452" s="148">
        <f>(LARGE((AA452,AD452,AG452,AJ452,AM452,AP452),1))-(LARGE((AA452,AD452,AG452,AJ452,AM452,AP452),3))</f>
        <v>1.6439957701427255E-2</v>
      </c>
      <c r="Z452" s="234">
        <f>(LARGE((AA452,AD452,AG452,AJ452,AM452,AP452),1))-(LARGE((AA452,AD452,AG452,AJ452,AM452,AP452),4))</f>
        <v>3.2393875902292923E-2</v>
      </c>
      <c r="AA452" s="236">
        <v>0.18502341528134461</v>
      </c>
      <c r="AB452" s="93">
        <v>0.15644109454366706</v>
      </c>
      <c r="AC452" s="95">
        <f>IF(Tabelle1[[#This Row],[CDU ES 2021]]="","",Tabelle1[[#This Row],[CDU ES 2021]]/Tabelle1[[#This Row],[CDU ZS 2021]])</f>
        <v>1.1827034055281391</v>
      </c>
      <c r="AD452" s="97">
        <v>0.20146337298277187</v>
      </c>
      <c r="AE452" s="106">
        <v>0.22411928559724725</v>
      </c>
      <c r="AF452" s="96">
        <f>IF(Tabelle1[[#This Row],[SPD ES 2021]]="","",Tabelle1[[#This Row],[SPD ES 2021]]/Tabelle1[[#This Row],[SPD ZS 2021]])</f>
        <v>0.89891136519509918</v>
      </c>
      <c r="AG452" s="99">
        <v>0.19427130199473239</v>
      </c>
      <c r="AH452" s="107">
        <v>0.19834835326888414</v>
      </c>
      <c r="AI452" s="98">
        <f>IF(Tabelle1[[#This Row],[AfD ES 2021]]="","",Tabelle1[[#This Row],[AfD ES 2021]]/Tabelle1[[#This Row],[AfD ZS 2021]])</f>
        <v>0.97944499560011555</v>
      </c>
      <c r="AJ452" s="100">
        <v>0.16906949708047894</v>
      </c>
      <c r="AK452" s="108">
        <v>0.12783876781910536</v>
      </c>
      <c r="AL452" s="101">
        <f>IF(Tabelle1[[#This Row],[Linke ES 2021]]="","",Tabelle1[[#This Row],[Linke ES 2021]]/Tabelle1[[#This Row],[Linke ZS 2021]])</f>
        <v>1.3225213287389939</v>
      </c>
      <c r="AM452" s="103">
        <v>9.6262093516627151E-2</v>
      </c>
      <c r="AN452" s="109">
        <v>0.10951335408815337</v>
      </c>
      <c r="AO452" s="102">
        <f>IF(Tabelle1[[#This Row],[Grüne ES 2021]]="","",Tabelle1[[#This Row],[Grüne ES 2021]]/Tabelle1[[#This Row],[Grüne ZS 2021]])</f>
        <v>0.87899867845468838</v>
      </c>
      <c r="AP452" s="104">
        <v>7.0186731121634663E-2</v>
      </c>
      <c r="AQ452" s="105">
        <v>9.221694248730132E-2</v>
      </c>
      <c r="AR452" s="215">
        <f>IF(Tabelle1[[#This Row],[FDP ES 2021]]="","",Tabelle1[[#This Row],[FDP ES 2021]]/Tabelle1[[#This Row],[FDP ZS 2021]])</f>
        <v>0.76110451321132977</v>
      </c>
      <c r="AS452" s="216">
        <v>156.6</v>
      </c>
      <c r="AT452" s="191">
        <v>33607</v>
      </c>
      <c r="AU452" s="191">
        <v>19332</v>
      </c>
      <c r="AV452" s="191">
        <v>6.1</v>
      </c>
      <c r="AW452" s="191">
        <v>507.3</v>
      </c>
      <c r="AX452" s="191">
        <v>7.1</v>
      </c>
      <c r="AY452" s="192">
        <v>12</v>
      </c>
      <c r="AZ452" s="114" t="s">
        <v>1444</v>
      </c>
      <c r="BA452" s="6"/>
      <c r="BB452" s="6"/>
      <c r="BC452" s="6"/>
      <c r="BD452" s="6"/>
      <c r="BE452" s="6"/>
      <c r="BF452" s="6"/>
      <c r="BG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</row>
    <row r="453" spans="1:84">
      <c r="A453" s="90">
        <f>SUBTOTAL(103,$B$2:$B453)</f>
        <v>452</v>
      </c>
      <c r="B453" s="49" t="s">
        <v>941</v>
      </c>
      <c r="C453" s="207" t="s">
        <v>1181</v>
      </c>
      <c r="D453" s="199" t="s">
        <v>15</v>
      </c>
      <c r="E453" s="195" t="s">
        <v>407</v>
      </c>
      <c r="F453" s="198" t="s">
        <v>207</v>
      </c>
      <c r="G453" s="219" t="str">
        <f>""</f>
        <v/>
      </c>
      <c r="H453" s="184" t="s">
        <v>2173</v>
      </c>
      <c r="I453" s="8"/>
      <c r="J453" s="8" t="s">
        <v>927</v>
      </c>
      <c r="K453" s="11"/>
      <c r="L453" s="11" t="s">
        <v>922</v>
      </c>
      <c r="M453" s="53"/>
      <c r="N453" s="53"/>
      <c r="O453" s="9"/>
      <c r="P453" s="54"/>
      <c r="Q453" s="121" t="str">
        <f>""</f>
        <v/>
      </c>
      <c r="R453" s="55"/>
      <c r="S453" s="57"/>
      <c r="T453" s="147" t="str">
        <f>IF(MAX((AA453,AD453,AG453,AJ453,AM453,AP453))=AA453,"CDU",IF(MAX(AA453,AD453,AG453,AJ453,AM453,AP453)=AD453,"SPD",IF(MAX(AA453,AD453,AG453,AJ453,AM453,AP453)=AG453,"AfD",IF(MAX(AA453,AD453,AG453,AJ453,AM453,AP453)=AJ453,"Linke",IF(MAX(AA453,AD453,AG453,AJ453,AM453,AP453)=AM453,"Grüne","FDP")))))</f>
        <v>SPD</v>
      </c>
      <c r="U453" s="148" t="str">
        <f>IF(LARGE((AA453,AD453,AG453,AJ453,AM453,AP453),2)=AA453,"CDU",IF(LARGE((AA453,AD453,AG453,AJ453,AM453,AP453),2)=AD453,"SPD",IF(LARGE((AA453,AD453,AG453,AJ453,AM453,AP453),2)=AG453,"AfD",IF(LARGE((AA453,AD453,AG453,AJ453,AM453,AP453),2)=AJ453,"Linke",IF(LARGE((AA453,AD453,AG453,AJ453,AM453,AP453),2)=AM453,"Grüne","FDP")))))</f>
        <v>AfD</v>
      </c>
      <c r="V453" s="148" t="str">
        <f>IF(LARGE((AA453,AD453,AG453,AJ453,AM453,AP453),3)=AA453,"CDU",IF(LARGE((AA453,AD453,AG453,AJ453,AM453,AP453),3)=AD453,"SPD",IF(LARGE((AA453,AD453,AG453,AJ453,AM453,AP453),3)=AG453,"AfD",IF(LARGE((AA453,AD453,AG453,AJ453,AM453,AP453),3)=AJ453,"Linke",IF(LARGE((AA453,AD453,AG453,AJ453,AM453,AP453),3)=AM453,"Grüne","FDP")))))</f>
        <v>CDU</v>
      </c>
      <c r="W453" s="148" t="str">
        <f>IF(LARGE((AA453,AD453,AG453,AJ453,AM453,AP453),4)=AA453,"CDU",IF(LARGE((AA453,AD453,AG453,AJ453,AM453,AP453),4)=AD453,"SPD",IF(LARGE((AA453,AD453,AG453,AJ453,AM453,AP453),4)=AG453,"AfD",IF(LARGE((AA453,AD453,AG453,AJ453,AM453,AP453),4)=AJ453,"Linke",IF(LARGE((AA453,AD453,AG453,AJ453,AM453,AP453),4)=AM453,"Grüne","FDP")))))</f>
        <v>Linke</v>
      </c>
      <c r="X453" s="149">
        <f>(LARGE((AA453,AD453,AG453,AJ453,AM453,AP453),1))-(LARGE((AA453,AD453,AG453,AJ453,AM453,AP453),2))</f>
        <v>7.1920709880394784E-3</v>
      </c>
      <c r="Y453" s="148">
        <f>(LARGE((AA453,AD453,AG453,AJ453,AM453,AP453),1))-(LARGE((AA453,AD453,AG453,AJ453,AM453,AP453),3))</f>
        <v>1.6439957701427255E-2</v>
      </c>
      <c r="Z453" s="234">
        <f>(LARGE((AA453,AD453,AG453,AJ453,AM453,AP453),1))-(LARGE((AA453,AD453,AG453,AJ453,AM453,AP453),4))</f>
        <v>3.2393875902292923E-2</v>
      </c>
      <c r="AA453" s="236">
        <v>0.18502341528134461</v>
      </c>
      <c r="AB453" s="93">
        <v>0.15644109454366706</v>
      </c>
      <c r="AC453" s="95">
        <f>IF(Tabelle1[[#This Row],[CDU ES 2021]]="","",Tabelle1[[#This Row],[CDU ES 2021]]/Tabelle1[[#This Row],[CDU ZS 2021]])</f>
        <v>1.1827034055281391</v>
      </c>
      <c r="AD453" s="97">
        <v>0.20146337298277187</v>
      </c>
      <c r="AE453" s="106">
        <v>0.22411928559724725</v>
      </c>
      <c r="AF453" s="96">
        <f>IF(Tabelle1[[#This Row],[SPD ES 2021]]="","",Tabelle1[[#This Row],[SPD ES 2021]]/Tabelle1[[#This Row],[SPD ZS 2021]])</f>
        <v>0.89891136519509918</v>
      </c>
      <c r="AG453" s="99">
        <v>0.19427130199473239</v>
      </c>
      <c r="AH453" s="107">
        <v>0.19834835326888414</v>
      </c>
      <c r="AI453" s="98">
        <f>IF(Tabelle1[[#This Row],[AfD ES 2021]]="","",Tabelle1[[#This Row],[AfD ES 2021]]/Tabelle1[[#This Row],[AfD ZS 2021]])</f>
        <v>0.97944499560011555</v>
      </c>
      <c r="AJ453" s="100">
        <v>0.16906949708047894</v>
      </c>
      <c r="AK453" s="108">
        <v>0.12783876781910536</v>
      </c>
      <c r="AL453" s="101">
        <f>IF(Tabelle1[[#This Row],[Linke ES 2021]]="","",Tabelle1[[#This Row],[Linke ES 2021]]/Tabelle1[[#This Row],[Linke ZS 2021]])</f>
        <v>1.3225213287389939</v>
      </c>
      <c r="AM453" s="103">
        <v>9.6262093516627151E-2</v>
      </c>
      <c r="AN453" s="109">
        <v>0.10951335408815337</v>
      </c>
      <c r="AO453" s="102">
        <f>IF(Tabelle1[[#This Row],[Grüne ES 2021]]="","",Tabelle1[[#This Row],[Grüne ES 2021]]/Tabelle1[[#This Row],[Grüne ZS 2021]])</f>
        <v>0.87899867845468838</v>
      </c>
      <c r="AP453" s="104">
        <v>7.0186731121634663E-2</v>
      </c>
      <c r="AQ453" s="105">
        <v>9.221694248730132E-2</v>
      </c>
      <c r="AR453" s="215">
        <f>IF(Tabelle1[[#This Row],[FDP ES 2021]]="","",Tabelle1[[#This Row],[FDP ES 2021]]/Tabelle1[[#This Row],[FDP ZS 2021]])</f>
        <v>0.76110451321132977</v>
      </c>
      <c r="AS453" s="216">
        <v>156.6</v>
      </c>
      <c r="AT453" s="191">
        <v>33607</v>
      </c>
      <c r="AU453" s="191">
        <v>19332</v>
      </c>
      <c r="AV453" s="191">
        <v>6.1</v>
      </c>
      <c r="AW453" s="191">
        <v>507.3</v>
      </c>
      <c r="AX453" s="191">
        <v>7.1</v>
      </c>
      <c r="AY453" s="192">
        <v>12</v>
      </c>
      <c r="AZ453" s="114" t="s">
        <v>1916</v>
      </c>
      <c r="BA453" s="6"/>
      <c r="BB453" s="6"/>
      <c r="BC453" s="6"/>
      <c r="BD453" s="6"/>
      <c r="BE453" s="6"/>
      <c r="BF453" s="6"/>
      <c r="BG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</row>
    <row r="454" spans="1:84">
      <c r="A454" s="90">
        <f>SUBTOTAL(103,$B$2:$B454)</f>
        <v>453</v>
      </c>
      <c r="B454" s="47" t="s">
        <v>751</v>
      </c>
      <c r="C454" s="205" t="s">
        <v>839</v>
      </c>
      <c r="D454" s="200" t="s">
        <v>15</v>
      </c>
      <c r="E454" s="193" t="s">
        <v>408</v>
      </c>
      <c r="F454" s="222" t="s">
        <v>208</v>
      </c>
      <c r="G454" s="219" t="str">
        <f>""</f>
        <v/>
      </c>
      <c r="H454" s="10"/>
      <c r="I454" s="10"/>
      <c r="J454" s="8" t="s">
        <v>924</v>
      </c>
      <c r="K454" s="10"/>
      <c r="L454" s="10" t="s">
        <v>922</v>
      </c>
      <c r="M454" s="67"/>
      <c r="N454" s="67"/>
      <c r="O454" s="59"/>
      <c r="P454" s="83"/>
      <c r="Q454" s="121" t="str">
        <f>""</f>
        <v/>
      </c>
      <c r="R454" s="60"/>
      <c r="S454" s="61"/>
      <c r="T454" s="147" t="str">
        <f>IF(MAX((AA454,AD454,AG454,AJ454,AM454,AP454))=AA454,"CDU",IF(MAX(AA454,AD454,AG454,AJ454,AM454,AP454)=AD454,"SPD",IF(MAX(AA454,AD454,AG454,AJ454,AM454,AP454)=AG454,"AfD",IF(MAX(AA454,AD454,AG454,AJ454,AM454,AP454)=AJ454,"Linke",IF(MAX(AA454,AD454,AG454,AJ454,AM454,AP454)=AM454,"Grüne","FDP")))))</f>
        <v>AfD</v>
      </c>
      <c r="U454" s="148" t="str">
        <f>IF(LARGE((AA454,AD454,AG454,AJ454,AM454,AP454),2)=AA454,"CDU",IF(LARGE((AA454,AD454,AG454,AJ454,AM454,AP454),2)=AD454,"SPD",IF(LARGE((AA454,AD454,AG454,AJ454,AM454,AP454),2)=AG454,"AfD",IF(LARGE((AA454,AD454,AG454,AJ454,AM454,AP454),2)=AJ454,"Linke",IF(LARGE((AA454,AD454,AG454,AJ454,AM454,AP454),2)=AM454,"Grüne","FDP")))))</f>
        <v>SPD</v>
      </c>
      <c r="V454" s="148" t="str">
        <f>IF(LARGE((AA454,AD454,AG454,AJ454,AM454,AP454),3)=AA454,"CDU",IF(LARGE((AA454,AD454,AG454,AJ454,AM454,AP454),3)=AD454,"SPD",IF(LARGE((AA454,AD454,AG454,AJ454,AM454,AP454),3)=AG454,"AfD",IF(LARGE((AA454,AD454,AG454,AJ454,AM454,AP454),3)=AJ454,"Linke",IF(LARGE((AA454,AD454,AG454,AJ454,AM454,AP454),3)=AM454,"Grüne","FDP")))))</f>
        <v>CDU</v>
      </c>
      <c r="W454" s="148" t="str">
        <f>IF(LARGE((AA454,AD454,AG454,AJ454,AM454,AP454),4)=AA454,"CDU",IF(LARGE((AA454,AD454,AG454,AJ454,AM454,AP454),4)=AD454,"SPD",IF(LARGE((AA454,AD454,AG454,AJ454,AM454,AP454),4)=AG454,"AfD",IF(LARGE((AA454,AD454,AG454,AJ454,AM454,AP454),4)=AJ454,"Linke",IF(LARGE((AA454,AD454,AG454,AJ454,AM454,AP454),4)=AM454,"Grüne","FDP")))))</f>
        <v>Linke</v>
      </c>
      <c r="X454" s="148">
        <f>(LARGE((AA454,AD454,AG454,AJ454,AM454,AP454),1))-(LARGE((AA454,AD454,AG454,AJ454,AM454,AP454),2))</f>
        <v>2.9619302338815212E-2</v>
      </c>
      <c r="Y454" s="148">
        <f>(LARGE((AA454,AD454,AG454,AJ454,AM454,AP454),1))-(LARGE((AA454,AD454,AG454,AJ454,AM454,AP454),3))</f>
        <v>8.0599499231776006E-2</v>
      </c>
      <c r="Z454" s="234">
        <f>(LARGE((AA454,AD454,AG454,AJ454,AM454,AP454),1))-(LARGE((AA454,AD454,AG454,AJ454,AM454,AP454),4))</f>
        <v>0.1541427189438343</v>
      </c>
      <c r="AA454" s="236">
        <v>0.18435952882262563</v>
      </c>
      <c r="AB454" s="93">
        <v>0.15513907058756612</v>
      </c>
      <c r="AC454" s="95">
        <f>IF(Tabelle1[[#This Row],[CDU ES 2021]]="","",Tabelle1[[#This Row],[CDU ES 2021]]/Tabelle1[[#This Row],[CDU ZS 2021]])</f>
        <v>1.1883500921102039</v>
      </c>
      <c r="AD454" s="97">
        <v>0.23533972571558642</v>
      </c>
      <c r="AE454" s="106">
        <v>0.23773533928672999</v>
      </c>
      <c r="AF454" s="96">
        <f>IF(Tabelle1[[#This Row],[SPD ES 2021]]="","",Tabelle1[[#This Row],[SPD ES 2021]]/Tabelle1[[#This Row],[SPD ZS 2021]])</f>
        <v>0.98992319114890093</v>
      </c>
      <c r="AG454" s="99">
        <v>0.26495902805440164</v>
      </c>
      <c r="AH454" s="107">
        <v>0.25966952960582446</v>
      </c>
      <c r="AI454" s="98">
        <f>IF(Tabelle1[[#This Row],[AfD ES 2021]]="","",Tabelle1[[#This Row],[AfD ES 2021]]/Tabelle1[[#This Row],[AfD ZS 2021]])</f>
        <v>1.0203701160340475</v>
      </c>
      <c r="AJ454" s="100">
        <v>0.11081630911056735</v>
      </c>
      <c r="AK454" s="108">
        <v>0.10987714009442011</v>
      </c>
      <c r="AL454" s="101">
        <f>IF(Tabelle1[[#This Row],[Linke ES 2021]]="","",Tabelle1[[#This Row],[Linke ES 2021]]/Tabelle1[[#This Row],[Linke ZS 2021]])</f>
        <v>1.0085474468605589</v>
      </c>
      <c r="AM454" s="103">
        <v>4.622147612815114E-2</v>
      </c>
      <c r="AN454" s="109">
        <v>5.759058074057221E-2</v>
      </c>
      <c r="AO454" s="102">
        <f>IF(Tabelle1[[#This Row],[Grüne ES 2021]]="","",Tabelle1[[#This Row],[Grüne ES 2021]]/Tabelle1[[#This Row],[Grüne ZS 2021]])</f>
        <v>0.80258742894718538</v>
      </c>
      <c r="AP454" s="104">
        <v>6.7532578387298703E-2</v>
      </c>
      <c r="AQ454" s="105">
        <v>8.6215232353108476E-2</v>
      </c>
      <c r="AR454" s="215">
        <f>IF(Tabelle1[[#This Row],[FDP ES 2021]]="","",Tabelle1[[#This Row],[FDP ES 2021]]/Tabelle1[[#This Row],[FDP ZS 2021]])</f>
        <v>0.78330216765766014</v>
      </c>
      <c r="AS454" s="216">
        <v>138.5</v>
      </c>
      <c r="AT454" s="191">
        <v>28603</v>
      </c>
      <c r="AU454" s="191">
        <v>19466</v>
      </c>
      <c r="AV454" s="191">
        <v>6.1</v>
      </c>
      <c r="AW454" s="191">
        <v>559.5</v>
      </c>
      <c r="AX454" s="191">
        <v>5.7</v>
      </c>
      <c r="AY454" s="192">
        <v>13.5</v>
      </c>
      <c r="AZ454" s="114" t="s">
        <v>1730</v>
      </c>
      <c r="BA454" s="6"/>
      <c r="BB454" s="6"/>
      <c r="BC454" s="6"/>
      <c r="BD454" s="6"/>
      <c r="BE454" s="6"/>
      <c r="BF454" s="6"/>
      <c r="BG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</row>
    <row r="455" spans="1:84">
      <c r="A455" s="90">
        <f>SUBTOTAL(103,$B$2:$B455)</f>
        <v>454</v>
      </c>
      <c r="B455" s="45" t="s">
        <v>932</v>
      </c>
      <c r="C455" s="203" t="s">
        <v>1182</v>
      </c>
      <c r="D455" s="199" t="s">
        <v>15</v>
      </c>
      <c r="E455" s="195" t="s">
        <v>409</v>
      </c>
      <c r="F455" s="198" t="s">
        <v>209</v>
      </c>
      <c r="G455" s="225" t="s">
        <v>2169</v>
      </c>
      <c r="H455" s="8"/>
      <c r="I455" s="8"/>
      <c r="J455" s="8" t="s">
        <v>927</v>
      </c>
      <c r="K455" s="11"/>
      <c r="L455" s="11" t="s">
        <v>922</v>
      </c>
      <c r="M455" s="53"/>
      <c r="N455" s="53"/>
      <c r="O455" s="9"/>
      <c r="P455" s="54"/>
      <c r="Q455" s="121" t="str">
        <f>""</f>
        <v/>
      </c>
      <c r="R455" s="55"/>
      <c r="S455" s="57"/>
      <c r="T455" s="147" t="str">
        <f>IF(MAX((AA455,AD455,AG455,AJ455,AM455,AP455))=AA455,"CDU",IF(MAX(AA455,AD455,AG455,AJ455,AM455,AP455)=AD455,"SPD",IF(MAX(AA455,AD455,AG455,AJ455,AM455,AP455)=AG455,"AfD",IF(MAX(AA455,AD455,AG455,AJ455,AM455,AP455)=AJ455,"Linke",IF(MAX(AA455,AD455,AG455,AJ455,AM455,AP455)=AM455,"Grüne","FDP")))))</f>
        <v>SPD</v>
      </c>
      <c r="U455" s="148" t="str">
        <f>IF(LARGE((AA455,AD455,AG455,AJ455,AM455,AP455),2)=AA455,"CDU",IF(LARGE((AA455,AD455,AG455,AJ455,AM455,AP455),2)=AD455,"SPD",IF(LARGE((AA455,AD455,AG455,AJ455,AM455,AP455),2)=AG455,"AfD",IF(LARGE((AA455,AD455,AG455,AJ455,AM455,AP455),2)=AJ455,"Linke",IF(LARGE((AA455,AD455,AG455,AJ455,AM455,AP455),2)=AM455,"Grüne","FDP")))))</f>
        <v>CDU</v>
      </c>
      <c r="V455" s="148" t="str">
        <f>IF(LARGE((AA455,AD455,AG455,AJ455,AM455,AP455),3)=AA455,"CDU",IF(LARGE((AA455,AD455,AG455,AJ455,AM455,AP455),3)=AD455,"SPD",IF(LARGE((AA455,AD455,AG455,AJ455,AM455,AP455),3)=AG455,"AfD",IF(LARGE((AA455,AD455,AG455,AJ455,AM455,AP455),3)=AJ455,"Linke",IF(LARGE((AA455,AD455,AG455,AJ455,AM455,AP455),3)=AM455,"Grüne","FDP")))))</f>
        <v>AfD</v>
      </c>
      <c r="W455" s="148" t="str">
        <f>IF(LARGE((AA455,AD455,AG455,AJ455,AM455,AP455),4)=AA455,"CDU",IF(LARGE((AA455,AD455,AG455,AJ455,AM455,AP455),4)=AD455,"SPD",IF(LARGE((AA455,AD455,AG455,AJ455,AM455,AP455),4)=AG455,"AfD",IF(LARGE((AA455,AD455,AG455,AJ455,AM455,AP455),4)=AJ455,"Linke",IF(LARGE((AA455,AD455,AG455,AJ455,AM455,AP455),4)=AM455,"Grüne","FDP")))))</f>
        <v>Linke</v>
      </c>
      <c r="X455" s="148">
        <f>(LARGE((AA455,AD455,AG455,AJ455,AM455,AP455),1))-(LARGE((AA455,AD455,AG455,AJ455,AM455,AP455),2))</f>
        <v>7.0119396096245651E-2</v>
      </c>
      <c r="Y455" s="148">
        <f>(LARGE((AA455,AD455,AG455,AJ455,AM455,AP455),1))-(LARGE((AA455,AD455,AG455,AJ455,AM455,AP455),3))</f>
        <v>7.864595352904738E-2</v>
      </c>
      <c r="Z455" s="234">
        <f>(LARGE((AA455,AD455,AG455,AJ455,AM455,AP455),1))-(LARGE((AA455,AD455,AG455,AJ455,AM455,AP455),4))</f>
        <v>8.0243164786046567E-2</v>
      </c>
      <c r="AA455" s="236">
        <v>0.17392598170798362</v>
      </c>
      <c r="AB455" s="93">
        <v>0.14291082316149287</v>
      </c>
      <c r="AC455" s="95">
        <f>IF(Tabelle1[[#This Row],[CDU ES 2021]]="","",Tabelle1[[#This Row],[CDU ES 2021]]/Tabelle1[[#This Row],[CDU ZS 2021]])</f>
        <v>1.2170245602143293</v>
      </c>
      <c r="AD455" s="97">
        <v>0.24404537780422927</v>
      </c>
      <c r="AE455" s="106">
        <v>0.23865743827197905</v>
      </c>
      <c r="AF455" s="96">
        <f>IF(Tabelle1[[#This Row],[SPD ES 2021]]="","",Tabelle1[[#This Row],[SPD ES 2021]]/Tabelle1[[#This Row],[SPD ZS 2021]])</f>
        <v>1.0225760385733715</v>
      </c>
      <c r="AG455" s="99">
        <v>0.16539942427518189</v>
      </c>
      <c r="AH455" s="107">
        <v>0.16244439326537291</v>
      </c>
      <c r="AI455" s="98">
        <f>IF(Tabelle1[[#This Row],[AfD ES 2021]]="","",Tabelle1[[#This Row],[AfD ES 2021]]/Tabelle1[[#This Row],[AfD ZS 2021]])</f>
        <v>1.0181910310993718</v>
      </c>
      <c r="AJ455" s="100">
        <v>0.16380221301818271</v>
      </c>
      <c r="AK455" s="108">
        <v>0.13972896641171409</v>
      </c>
      <c r="AL455" s="101">
        <f>IF(Tabelle1[[#This Row],[Linke ES 2021]]="","",Tabelle1[[#This Row],[Linke ES 2021]]/Tabelle1[[#This Row],[Linke ZS 2021]])</f>
        <v>1.1722852979212366</v>
      </c>
      <c r="AM455" s="103">
        <v>0.11832116699663553</v>
      </c>
      <c r="AN455" s="109">
        <v>0.13231069467508697</v>
      </c>
      <c r="AO455" s="102">
        <f>IF(Tabelle1[[#This Row],[Grüne ES 2021]]="","",Tabelle1[[#This Row],[Grüne ES 2021]]/Tabelle1[[#This Row],[Grüne ZS 2021]])</f>
        <v>0.89426759709179016</v>
      </c>
      <c r="AP455" s="104">
        <v>7.4753130655524649E-2</v>
      </c>
      <c r="AQ455" s="105">
        <v>9.3964775330610067E-2</v>
      </c>
      <c r="AR455" s="215">
        <f>IF(Tabelle1[[#This Row],[FDP ES 2021]]="","",Tabelle1[[#This Row],[FDP ES 2021]]/Tabelle1[[#This Row],[FDP ZS 2021]])</f>
        <v>0.79554418549408257</v>
      </c>
      <c r="AS455" s="216">
        <v>645.5</v>
      </c>
      <c r="AT455" s="191">
        <v>37293</v>
      </c>
      <c r="AU455" s="191">
        <v>19288</v>
      </c>
      <c r="AV455" s="191">
        <v>6.9</v>
      </c>
      <c r="AW455" s="191">
        <v>462.3</v>
      </c>
      <c r="AX455" s="191">
        <v>7.9</v>
      </c>
      <c r="AY455" s="192">
        <v>12</v>
      </c>
      <c r="AZ455" s="114" t="s">
        <v>1793</v>
      </c>
      <c r="BA455" s="6"/>
      <c r="BB455" s="6"/>
      <c r="BC455" s="6"/>
      <c r="BD455" s="6"/>
      <c r="BE455" s="6"/>
      <c r="BF455" s="6"/>
      <c r="BG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</row>
    <row r="456" spans="1:84">
      <c r="A456" s="90">
        <f>SUBTOTAL(103,$B$2:$B456)</f>
        <v>455</v>
      </c>
      <c r="B456" s="49" t="s">
        <v>941</v>
      </c>
      <c r="C456" s="207" t="s">
        <v>1183</v>
      </c>
      <c r="D456" s="199" t="s">
        <v>15</v>
      </c>
      <c r="E456" s="195" t="s">
        <v>409</v>
      </c>
      <c r="F456" s="198" t="s">
        <v>209</v>
      </c>
      <c r="G456" s="221" t="s">
        <v>2189</v>
      </c>
      <c r="H456" s="184" t="s">
        <v>2165</v>
      </c>
      <c r="I456" s="8"/>
      <c r="J456" s="8" t="s">
        <v>927</v>
      </c>
      <c r="K456" s="11"/>
      <c r="L456" s="11" t="s">
        <v>921</v>
      </c>
      <c r="M456" s="53"/>
      <c r="N456" s="53"/>
      <c r="O456" s="9"/>
      <c r="P456" s="54"/>
      <c r="Q456" s="121" t="str">
        <f>""</f>
        <v/>
      </c>
      <c r="R456" s="55"/>
      <c r="S456" s="57"/>
      <c r="T456" s="147" t="str">
        <f>IF(MAX((AA456,AD456,AG456,AJ456,AM456,AP456))=AA456,"CDU",IF(MAX(AA456,AD456,AG456,AJ456,AM456,AP456)=AD456,"SPD",IF(MAX(AA456,AD456,AG456,AJ456,AM456,AP456)=AG456,"AfD",IF(MAX(AA456,AD456,AG456,AJ456,AM456,AP456)=AJ456,"Linke",IF(MAX(AA456,AD456,AG456,AJ456,AM456,AP456)=AM456,"Grüne","FDP")))))</f>
        <v>SPD</v>
      </c>
      <c r="U456" s="148" t="str">
        <f>IF(LARGE((AA456,AD456,AG456,AJ456,AM456,AP456),2)=AA456,"CDU",IF(LARGE((AA456,AD456,AG456,AJ456,AM456,AP456),2)=AD456,"SPD",IF(LARGE((AA456,AD456,AG456,AJ456,AM456,AP456),2)=AG456,"AfD",IF(LARGE((AA456,AD456,AG456,AJ456,AM456,AP456),2)=AJ456,"Linke",IF(LARGE((AA456,AD456,AG456,AJ456,AM456,AP456),2)=AM456,"Grüne","FDP")))))</f>
        <v>CDU</v>
      </c>
      <c r="V456" s="148" t="str">
        <f>IF(LARGE((AA456,AD456,AG456,AJ456,AM456,AP456),3)=AA456,"CDU",IF(LARGE((AA456,AD456,AG456,AJ456,AM456,AP456),3)=AD456,"SPD",IF(LARGE((AA456,AD456,AG456,AJ456,AM456,AP456),3)=AG456,"AfD",IF(LARGE((AA456,AD456,AG456,AJ456,AM456,AP456),3)=AJ456,"Linke",IF(LARGE((AA456,AD456,AG456,AJ456,AM456,AP456),3)=AM456,"Grüne","FDP")))))</f>
        <v>AfD</v>
      </c>
      <c r="W456" s="148" t="str">
        <f>IF(LARGE((AA456,AD456,AG456,AJ456,AM456,AP456),4)=AA456,"CDU",IF(LARGE((AA456,AD456,AG456,AJ456,AM456,AP456),4)=AD456,"SPD",IF(LARGE((AA456,AD456,AG456,AJ456,AM456,AP456),4)=AG456,"AfD",IF(LARGE((AA456,AD456,AG456,AJ456,AM456,AP456),4)=AJ456,"Linke",IF(LARGE((AA456,AD456,AG456,AJ456,AM456,AP456),4)=AM456,"Grüne","FDP")))))</f>
        <v>Linke</v>
      </c>
      <c r="X456" s="148">
        <f>(LARGE((AA456,AD456,AG456,AJ456,AM456,AP456),1))-(LARGE((AA456,AD456,AG456,AJ456,AM456,AP456),2))</f>
        <v>7.0119396096245651E-2</v>
      </c>
      <c r="Y456" s="148">
        <f>(LARGE((AA456,AD456,AG456,AJ456,AM456,AP456),1))-(LARGE((AA456,AD456,AG456,AJ456,AM456,AP456),3))</f>
        <v>7.864595352904738E-2</v>
      </c>
      <c r="Z456" s="234">
        <f>(LARGE((AA456,AD456,AG456,AJ456,AM456,AP456),1))-(LARGE((AA456,AD456,AG456,AJ456,AM456,AP456),4))</f>
        <v>8.0243164786046567E-2</v>
      </c>
      <c r="AA456" s="236">
        <v>0.17392598170798362</v>
      </c>
      <c r="AB456" s="93">
        <v>0.14291082316149287</v>
      </c>
      <c r="AC456" s="95">
        <f>IF(Tabelle1[[#This Row],[CDU ES 2021]]="","",Tabelle1[[#This Row],[CDU ES 2021]]/Tabelle1[[#This Row],[CDU ZS 2021]])</f>
        <v>1.2170245602143293</v>
      </c>
      <c r="AD456" s="97">
        <v>0.24404537780422927</v>
      </c>
      <c r="AE456" s="106">
        <v>0.23865743827197905</v>
      </c>
      <c r="AF456" s="96">
        <f>IF(Tabelle1[[#This Row],[SPD ES 2021]]="","",Tabelle1[[#This Row],[SPD ES 2021]]/Tabelle1[[#This Row],[SPD ZS 2021]])</f>
        <v>1.0225760385733715</v>
      </c>
      <c r="AG456" s="99">
        <v>0.16539942427518189</v>
      </c>
      <c r="AH456" s="107">
        <v>0.16244439326537291</v>
      </c>
      <c r="AI456" s="98">
        <f>IF(Tabelle1[[#This Row],[AfD ES 2021]]="","",Tabelle1[[#This Row],[AfD ES 2021]]/Tabelle1[[#This Row],[AfD ZS 2021]])</f>
        <v>1.0181910310993718</v>
      </c>
      <c r="AJ456" s="100">
        <v>0.16380221301818271</v>
      </c>
      <c r="AK456" s="108">
        <v>0.13972896641171409</v>
      </c>
      <c r="AL456" s="101">
        <f>IF(Tabelle1[[#This Row],[Linke ES 2021]]="","",Tabelle1[[#This Row],[Linke ES 2021]]/Tabelle1[[#This Row],[Linke ZS 2021]])</f>
        <v>1.1722852979212366</v>
      </c>
      <c r="AM456" s="103">
        <v>0.11832116699663553</v>
      </c>
      <c r="AN456" s="109">
        <v>0.13231069467508697</v>
      </c>
      <c r="AO456" s="102">
        <f>IF(Tabelle1[[#This Row],[Grüne ES 2021]]="","",Tabelle1[[#This Row],[Grüne ES 2021]]/Tabelle1[[#This Row],[Grüne ZS 2021]])</f>
        <v>0.89426759709179016</v>
      </c>
      <c r="AP456" s="104">
        <v>7.4753130655524649E-2</v>
      </c>
      <c r="AQ456" s="105">
        <v>9.3964775330610067E-2</v>
      </c>
      <c r="AR456" s="215">
        <f>IF(Tabelle1[[#This Row],[FDP ES 2021]]="","",Tabelle1[[#This Row],[FDP ES 2021]]/Tabelle1[[#This Row],[FDP ZS 2021]])</f>
        <v>0.79554418549408257</v>
      </c>
      <c r="AS456" s="216">
        <v>645.5</v>
      </c>
      <c r="AT456" s="191">
        <v>37293</v>
      </c>
      <c r="AU456" s="191">
        <v>19288</v>
      </c>
      <c r="AV456" s="191">
        <v>6.9</v>
      </c>
      <c r="AW456" s="191">
        <v>462.3</v>
      </c>
      <c r="AX456" s="191">
        <v>7.9</v>
      </c>
      <c r="AY456" s="192">
        <v>12</v>
      </c>
      <c r="AZ456" s="114" t="s">
        <v>1541</v>
      </c>
      <c r="BA456" s="6"/>
      <c r="BB456" s="6"/>
      <c r="BC456" s="6"/>
      <c r="BD456" s="6"/>
      <c r="BE456" s="6"/>
      <c r="BF456" s="6"/>
      <c r="BG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</row>
    <row r="457" spans="1:84">
      <c r="A457" s="90">
        <f>SUBTOTAL(103,$B$2:$B457)</f>
        <v>456</v>
      </c>
      <c r="B457" s="48" t="s">
        <v>669</v>
      </c>
      <c r="C457" s="206" t="s">
        <v>840</v>
      </c>
      <c r="D457" s="199" t="s">
        <v>15</v>
      </c>
      <c r="E457" s="194" t="s">
        <v>409</v>
      </c>
      <c r="F457" s="198" t="s">
        <v>209</v>
      </c>
      <c r="G457" s="223" t="s">
        <v>2167</v>
      </c>
      <c r="H457" s="8"/>
      <c r="I457" s="8"/>
      <c r="J457" s="8" t="s">
        <v>924</v>
      </c>
      <c r="K457" s="8"/>
      <c r="L457" s="8" t="s">
        <v>922</v>
      </c>
      <c r="M457" s="53"/>
      <c r="N457" s="53"/>
      <c r="O457" s="9"/>
      <c r="P457" s="54"/>
      <c r="Q457" s="121" t="str">
        <f>""</f>
        <v/>
      </c>
      <c r="R457" s="55"/>
      <c r="S457" s="57"/>
      <c r="T457" s="147" t="str">
        <f>IF(MAX((AA457,AD457,AG457,AJ457,AM457,AP457))=AA457,"CDU",IF(MAX(AA457,AD457,AG457,AJ457,AM457,AP457)=AD457,"SPD",IF(MAX(AA457,AD457,AG457,AJ457,AM457,AP457)=AG457,"AfD",IF(MAX(AA457,AD457,AG457,AJ457,AM457,AP457)=AJ457,"Linke",IF(MAX(AA457,AD457,AG457,AJ457,AM457,AP457)=AM457,"Grüne","FDP")))))</f>
        <v>SPD</v>
      </c>
      <c r="U457" s="148" t="str">
        <f>IF(LARGE((AA457,AD457,AG457,AJ457,AM457,AP457),2)=AA457,"CDU",IF(LARGE((AA457,AD457,AG457,AJ457,AM457,AP457),2)=AD457,"SPD",IF(LARGE((AA457,AD457,AG457,AJ457,AM457,AP457),2)=AG457,"AfD",IF(LARGE((AA457,AD457,AG457,AJ457,AM457,AP457),2)=AJ457,"Linke",IF(LARGE((AA457,AD457,AG457,AJ457,AM457,AP457),2)=AM457,"Grüne","FDP")))))</f>
        <v>CDU</v>
      </c>
      <c r="V457" s="148" t="str">
        <f>IF(LARGE((AA457,AD457,AG457,AJ457,AM457,AP457),3)=AA457,"CDU",IF(LARGE((AA457,AD457,AG457,AJ457,AM457,AP457),3)=AD457,"SPD",IF(LARGE((AA457,AD457,AG457,AJ457,AM457,AP457),3)=AG457,"AfD",IF(LARGE((AA457,AD457,AG457,AJ457,AM457,AP457),3)=AJ457,"Linke",IF(LARGE((AA457,AD457,AG457,AJ457,AM457,AP457),3)=AM457,"Grüne","FDP")))))</f>
        <v>AfD</v>
      </c>
      <c r="W457" s="148" t="str">
        <f>IF(LARGE((AA457,AD457,AG457,AJ457,AM457,AP457),4)=AA457,"CDU",IF(LARGE((AA457,AD457,AG457,AJ457,AM457,AP457),4)=AD457,"SPD",IF(LARGE((AA457,AD457,AG457,AJ457,AM457,AP457),4)=AG457,"AfD",IF(LARGE((AA457,AD457,AG457,AJ457,AM457,AP457),4)=AJ457,"Linke",IF(LARGE((AA457,AD457,AG457,AJ457,AM457,AP457),4)=AM457,"Grüne","FDP")))))</f>
        <v>Linke</v>
      </c>
      <c r="X457" s="148">
        <f>(LARGE((AA457,AD457,AG457,AJ457,AM457,AP457),1))-(LARGE((AA457,AD457,AG457,AJ457,AM457,AP457),2))</f>
        <v>7.0119396096245651E-2</v>
      </c>
      <c r="Y457" s="148">
        <f>(LARGE((AA457,AD457,AG457,AJ457,AM457,AP457),1))-(LARGE((AA457,AD457,AG457,AJ457,AM457,AP457),3))</f>
        <v>7.864595352904738E-2</v>
      </c>
      <c r="Z457" s="234">
        <f>(LARGE((AA457,AD457,AG457,AJ457,AM457,AP457),1))-(LARGE((AA457,AD457,AG457,AJ457,AM457,AP457),4))</f>
        <v>8.0243164786046567E-2</v>
      </c>
      <c r="AA457" s="236">
        <v>0.17392598170798362</v>
      </c>
      <c r="AB457" s="93">
        <v>0.14291082316149287</v>
      </c>
      <c r="AC457" s="95">
        <f>IF(Tabelle1[[#This Row],[CDU ES 2021]]="","",Tabelle1[[#This Row],[CDU ES 2021]]/Tabelle1[[#This Row],[CDU ZS 2021]])</f>
        <v>1.2170245602143293</v>
      </c>
      <c r="AD457" s="97">
        <v>0.24404537780422927</v>
      </c>
      <c r="AE457" s="106">
        <v>0.23865743827197905</v>
      </c>
      <c r="AF457" s="96">
        <f>IF(Tabelle1[[#This Row],[SPD ES 2021]]="","",Tabelle1[[#This Row],[SPD ES 2021]]/Tabelle1[[#This Row],[SPD ZS 2021]])</f>
        <v>1.0225760385733715</v>
      </c>
      <c r="AG457" s="99">
        <v>0.16539942427518189</v>
      </c>
      <c r="AH457" s="107">
        <v>0.16244439326537291</v>
      </c>
      <c r="AI457" s="98">
        <f>IF(Tabelle1[[#This Row],[AfD ES 2021]]="","",Tabelle1[[#This Row],[AfD ES 2021]]/Tabelle1[[#This Row],[AfD ZS 2021]])</f>
        <v>1.0181910310993718</v>
      </c>
      <c r="AJ457" s="100">
        <v>0.16380221301818271</v>
      </c>
      <c r="AK457" s="108">
        <v>0.13972896641171409</v>
      </c>
      <c r="AL457" s="101">
        <f>IF(Tabelle1[[#This Row],[Linke ES 2021]]="","",Tabelle1[[#This Row],[Linke ES 2021]]/Tabelle1[[#This Row],[Linke ZS 2021]])</f>
        <v>1.1722852979212366</v>
      </c>
      <c r="AM457" s="103">
        <v>0.11832116699663553</v>
      </c>
      <c r="AN457" s="109">
        <v>0.13231069467508697</v>
      </c>
      <c r="AO457" s="102">
        <f>IF(Tabelle1[[#This Row],[Grüne ES 2021]]="","",Tabelle1[[#This Row],[Grüne ES 2021]]/Tabelle1[[#This Row],[Grüne ZS 2021]])</f>
        <v>0.89426759709179016</v>
      </c>
      <c r="AP457" s="104">
        <v>7.4753130655524649E-2</v>
      </c>
      <c r="AQ457" s="105">
        <v>9.3964775330610067E-2</v>
      </c>
      <c r="AR457" s="215">
        <f>IF(Tabelle1[[#This Row],[FDP ES 2021]]="","",Tabelle1[[#This Row],[FDP ES 2021]]/Tabelle1[[#This Row],[FDP ZS 2021]])</f>
        <v>0.79554418549408257</v>
      </c>
      <c r="AS457" s="216">
        <v>645.5</v>
      </c>
      <c r="AT457" s="191">
        <v>37293</v>
      </c>
      <c r="AU457" s="191">
        <v>19288</v>
      </c>
      <c r="AV457" s="191">
        <v>6.9</v>
      </c>
      <c r="AW457" s="191">
        <v>462.3</v>
      </c>
      <c r="AX457" s="191">
        <v>7.9</v>
      </c>
      <c r="AY457" s="192">
        <v>12</v>
      </c>
      <c r="AZ457" s="114" t="s">
        <v>2035</v>
      </c>
      <c r="BA457" s="6"/>
      <c r="BB457" s="6"/>
      <c r="BC457" s="6"/>
      <c r="BD457" s="6"/>
      <c r="BE457" s="6"/>
      <c r="BF457" s="6"/>
      <c r="BG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</row>
    <row r="458" spans="1:84">
      <c r="A458" s="90">
        <f>SUBTOTAL(103,$B$2:$B458)</f>
        <v>457</v>
      </c>
      <c r="B458" s="44" t="s">
        <v>697</v>
      </c>
      <c r="C458" s="201" t="s">
        <v>1184</v>
      </c>
      <c r="D458" s="199" t="s">
        <v>15</v>
      </c>
      <c r="E458" s="195" t="s">
        <v>409</v>
      </c>
      <c r="F458" s="198" t="s">
        <v>209</v>
      </c>
      <c r="G458" s="219" t="str">
        <f>""</f>
        <v/>
      </c>
      <c r="H458" s="13" t="s">
        <v>2187</v>
      </c>
      <c r="I458" s="13" t="s">
        <v>2187</v>
      </c>
      <c r="J458" s="8" t="s">
        <v>927</v>
      </c>
      <c r="K458" s="11"/>
      <c r="L458" s="10" t="s">
        <v>922</v>
      </c>
      <c r="M458" s="53"/>
      <c r="N458" s="53"/>
      <c r="O458" s="9"/>
      <c r="P458" s="54"/>
      <c r="Q458" s="121" t="str">
        <f>""</f>
        <v/>
      </c>
      <c r="R458" s="55"/>
      <c r="S458" s="57"/>
      <c r="T458" s="147" t="str">
        <f>IF(MAX((AA458,AD458,AG458,AJ458,AM458,AP458))=AA458,"CDU",IF(MAX(AA458,AD458,AG458,AJ458,AM458,AP458)=AD458,"SPD",IF(MAX(AA458,AD458,AG458,AJ458,AM458,AP458)=AG458,"AfD",IF(MAX(AA458,AD458,AG458,AJ458,AM458,AP458)=AJ458,"Linke",IF(MAX(AA458,AD458,AG458,AJ458,AM458,AP458)=AM458,"Grüne","FDP")))))</f>
        <v>SPD</v>
      </c>
      <c r="U458" s="148" t="str">
        <f>IF(LARGE((AA458,AD458,AG458,AJ458,AM458,AP458),2)=AA458,"CDU",IF(LARGE((AA458,AD458,AG458,AJ458,AM458,AP458),2)=AD458,"SPD",IF(LARGE((AA458,AD458,AG458,AJ458,AM458,AP458),2)=AG458,"AfD",IF(LARGE((AA458,AD458,AG458,AJ458,AM458,AP458),2)=AJ458,"Linke",IF(LARGE((AA458,AD458,AG458,AJ458,AM458,AP458),2)=AM458,"Grüne","FDP")))))</f>
        <v>CDU</v>
      </c>
      <c r="V458" s="148" t="str">
        <f>IF(LARGE((AA458,AD458,AG458,AJ458,AM458,AP458),3)=AA458,"CDU",IF(LARGE((AA458,AD458,AG458,AJ458,AM458,AP458),3)=AD458,"SPD",IF(LARGE((AA458,AD458,AG458,AJ458,AM458,AP458),3)=AG458,"AfD",IF(LARGE((AA458,AD458,AG458,AJ458,AM458,AP458),3)=AJ458,"Linke",IF(LARGE((AA458,AD458,AG458,AJ458,AM458,AP458),3)=AM458,"Grüne","FDP")))))</f>
        <v>AfD</v>
      </c>
      <c r="W458" s="148" t="str">
        <f>IF(LARGE((AA458,AD458,AG458,AJ458,AM458,AP458),4)=AA458,"CDU",IF(LARGE((AA458,AD458,AG458,AJ458,AM458,AP458),4)=AD458,"SPD",IF(LARGE((AA458,AD458,AG458,AJ458,AM458,AP458),4)=AG458,"AfD",IF(LARGE((AA458,AD458,AG458,AJ458,AM458,AP458),4)=AJ458,"Linke",IF(LARGE((AA458,AD458,AG458,AJ458,AM458,AP458),4)=AM458,"Grüne","FDP")))))</f>
        <v>Linke</v>
      </c>
      <c r="X458" s="148">
        <f>(LARGE((AA458,AD458,AG458,AJ458,AM458,AP458),1))-(LARGE((AA458,AD458,AG458,AJ458,AM458,AP458),2))</f>
        <v>7.0119396096245651E-2</v>
      </c>
      <c r="Y458" s="148">
        <f>(LARGE((AA458,AD458,AG458,AJ458,AM458,AP458),1))-(LARGE((AA458,AD458,AG458,AJ458,AM458,AP458),3))</f>
        <v>7.864595352904738E-2</v>
      </c>
      <c r="Z458" s="234">
        <f>(LARGE((AA458,AD458,AG458,AJ458,AM458,AP458),1))-(LARGE((AA458,AD458,AG458,AJ458,AM458,AP458),4))</f>
        <v>8.0243164786046567E-2</v>
      </c>
      <c r="AA458" s="236">
        <v>0.17392598170798362</v>
      </c>
      <c r="AB458" s="93">
        <v>0.14291082316149287</v>
      </c>
      <c r="AC458" s="95">
        <f>IF(Tabelle1[[#This Row],[CDU ES 2021]]="","",Tabelle1[[#This Row],[CDU ES 2021]]/Tabelle1[[#This Row],[CDU ZS 2021]])</f>
        <v>1.2170245602143293</v>
      </c>
      <c r="AD458" s="97">
        <v>0.24404537780422927</v>
      </c>
      <c r="AE458" s="106">
        <v>0.23865743827197905</v>
      </c>
      <c r="AF458" s="96">
        <f>IF(Tabelle1[[#This Row],[SPD ES 2021]]="","",Tabelle1[[#This Row],[SPD ES 2021]]/Tabelle1[[#This Row],[SPD ZS 2021]])</f>
        <v>1.0225760385733715</v>
      </c>
      <c r="AG458" s="99">
        <v>0.16539942427518189</v>
      </c>
      <c r="AH458" s="107">
        <v>0.16244439326537291</v>
      </c>
      <c r="AI458" s="98">
        <f>IF(Tabelle1[[#This Row],[AfD ES 2021]]="","",Tabelle1[[#This Row],[AfD ES 2021]]/Tabelle1[[#This Row],[AfD ZS 2021]])</f>
        <v>1.0181910310993718</v>
      </c>
      <c r="AJ458" s="100">
        <v>0.16380221301818271</v>
      </c>
      <c r="AK458" s="108">
        <v>0.13972896641171409</v>
      </c>
      <c r="AL458" s="101">
        <f>IF(Tabelle1[[#This Row],[Linke ES 2021]]="","",Tabelle1[[#This Row],[Linke ES 2021]]/Tabelle1[[#This Row],[Linke ZS 2021]])</f>
        <v>1.1722852979212366</v>
      </c>
      <c r="AM458" s="103">
        <v>0.11832116699663553</v>
      </c>
      <c r="AN458" s="109">
        <v>0.13231069467508697</v>
      </c>
      <c r="AO458" s="102">
        <f>IF(Tabelle1[[#This Row],[Grüne ES 2021]]="","",Tabelle1[[#This Row],[Grüne ES 2021]]/Tabelle1[[#This Row],[Grüne ZS 2021]])</f>
        <v>0.89426759709179016</v>
      </c>
      <c r="AP458" s="104">
        <v>7.4753130655524649E-2</v>
      </c>
      <c r="AQ458" s="105">
        <v>9.3964775330610067E-2</v>
      </c>
      <c r="AR458" s="215">
        <f>IF(Tabelle1[[#This Row],[FDP ES 2021]]="","",Tabelle1[[#This Row],[FDP ES 2021]]/Tabelle1[[#This Row],[FDP ZS 2021]])</f>
        <v>0.79554418549408257</v>
      </c>
      <c r="AS458" s="216">
        <v>645.5</v>
      </c>
      <c r="AT458" s="191">
        <v>37293</v>
      </c>
      <c r="AU458" s="191">
        <v>19288</v>
      </c>
      <c r="AV458" s="191">
        <v>6.9</v>
      </c>
      <c r="AW458" s="191">
        <v>462.3</v>
      </c>
      <c r="AX458" s="191">
        <v>7.9</v>
      </c>
      <c r="AY458" s="192">
        <v>12</v>
      </c>
      <c r="AZ458" s="114" t="s">
        <v>2085</v>
      </c>
      <c r="BA458" s="6"/>
      <c r="BB458" s="6"/>
      <c r="BC458" s="6"/>
      <c r="BD458" s="6"/>
      <c r="BE458" s="6"/>
      <c r="BF458" s="6"/>
      <c r="BG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</row>
    <row r="459" spans="1:84">
      <c r="A459" s="90">
        <f>SUBTOTAL(103,$B$2:$B459)</f>
        <v>458</v>
      </c>
      <c r="B459" s="47" t="s">
        <v>751</v>
      </c>
      <c r="C459" s="205" t="s">
        <v>841</v>
      </c>
      <c r="D459" s="200" t="s">
        <v>15</v>
      </c>
      <c r="E459" s="193" t="s">
        <v>410</v>
      </c>
      <c r="F459" s="222" t="s">
        <v>210</v>
      </c>
      <c r="G459" s="219" t="str">
        <f>""</f>
        <v/>
      </c>
      <c r="H459" s="10"/>
      <c r="I459" s="10"/>
      <c r="J459" s="8" t="s">
        <v>924</v>
      </c>
      <c r="K459" s="10"/>
      <c r="L459" s="11" t="s">
        <v>922</v>
      </c>
      <c r="M459" s="67"/>
      <c r="N459" s="67"/>
      <c r="O459" s="59"/>
      <c r="P459" s="83"/>
      <c r="Q459" s="121" t="str">
        <f>""</f>
        <v/>
      </c>
      <c r="R459" s="60"/>
      <c r="S459" s="61"/>
      <c r="T459" s="147" t="str">
        <f>IF(MAX((AA459,AD459,AG459,AJ459,AM459,AP459))=AA459,"CDU",IF(MAX(AA459,AD459,AG459,AJ459,AM459,AP459)=AD459,"SPD",IF(MAX(AA459,AD459,AG459,AJ459,AM459,AP459)=AG459,"AfD",IF(MAX(AA459,AD459,AG459,AJ459,AM459,AP459)=AJ459,"Linke",IF(MAX(AA459,AD459,AG459,AJ459,AM459,AP459)=AM459,"Grüne","FDP")))))</f>
        <v>AfD</v>
      </c>
      <c r="U459" s="148" t="str">
        <f>IF(LARGE((AA459,AD459,AG459,AJ459,AM459,AP459),2)=AA459,"CDU",IF(LARGE((AA459,AD459,AG459,AJ459,AM459,AP459),2)=AD459,"SPD",IF(LARGE((AA459,AD459,AG459,AJ459,AM459,AP459),2)=AG459,"AfD",IF(LARGE((AA459,AD459,AG459,AJ459,AM459,AP459),2)=AJ459,"Linke",IF(LARGE((AA459,AD459,AG459,AJ459,AM459,AP459),2)=AM459,"Grüne","FDP")))))</f>
        <v>SPD</v>
      </c>
      <c r="V459" s="148" t="str">
        <f>IF(LARGE((AA459,AD459,AG459,AJ459,AM459,AP459),3)=AA459,"CDU",IF(LARGE((AA459,AD459,AG459,AJ459,AM459,AP459),3)=AD459,"SPD",IF(LARGE((AA459,AD459,AG459,AJ459,AM459,AP459),3)=AG459,"AfD",IF(LARGE((AA459,AD459,AG459,AJ459,AM459,AP459),3)=AJ459,"Linke",IF(LARGE((AA459,AD459,AG459,AJ459,AM459,AP459),3)=AM459,"Grüne","FDP")))))</f>
        <v>CDU</v>
      </c>
      <c r="W459" s="148" t="str">
        <f>IF(LARGE((AA459,AD459,AG459,AJ459,AM459,AP459),4)=AA459,"CDU",IF(LARGE((AA459,AD459,AG459,AJ459,AM459,AP459),4)=AD459,"SPD",IF(LARGE((AA459,AD459,AG459,AJ459,AM459,AP459),4)=AG459,"AfD",IF(LARGE((AA459,AD459,AG459,AJ459,AM459,AP459),4)=AJ459,"Linke",IF(LARGE((AA459,AD459,AG459,AJ459,AM459,AP459),4)=AM459,"Grüne","FDP")))))</f>
        <v>Linke</v>
      </c>
      <c r="X459" s="148">
        <f>(LARGE((AA459,AD459,AG459,AJ459,AM459,AP459),1))-(LARGE((AA459,AD459,AG459,AJ459,AM459,AP459),2))</f>
        <v>6.8067379097989517E-2</v>
      </c>
      <c r="Y459" s="148">
        <f>(LARGE((AA459,AD459,AG459,AJ459,AM459,AP459),1))-(LARGE((AA459,AD459,AG459,AJ459,AM459,AP459),3))</f>
        <v>9.0364064481072287E-2</v>
      </c>
      <c r="Z459" s="234">
        <f>(LARGE((AA459,AD459,AG459,AJ459,AM459,AP459),1))-(LARGE((AA459,AD459,AG459,AJ459,AM459,AP459),4))</f>
        <v>0.17275252067862104</v>
      </c>
      <c r="AA459" s="236">
        <v>0.19964378433858601</v>
      </c>
      <c r="AB459" s="93">
        <v>0.16443330944393922</v>
      </c>
      <c r="AC459" s="95">
        <f>IF(Tabelle1[[#This Row],[CDU ES 2021]]="","",Tabelle1[[#This Row],[CDU ES 2021]]/Tabelle1[[#This Row],[CDU ZS 2021]])</f>
        <v>1.2141322522408466</v>
      </c>
      <c r="AD459" s="97">
        <v>0.22194046972166878</v>
      </c>
      <c r="AE459" s="106">
        <v>0.21877465475810484</v>
      </c>
      <c r="AF459" s="96">
        <f>IF(Tabelle1[[#This Row],[SPD ES 2021]]="","",Tabelle1[[#This Row],[SPD ES 2021]]/Tabelle1[[#This Row],[SPD ZS 2021]])</f>
        <v>1.0144706660241989</v>
      </c>
      <c r="AG459" s="99">
        <v>0.2900078488196583</v>
      </c>
      <c r="AH459" s="107">
        <v>0.28100552266581547</v>
      </c>
      <c r="AI459" s="98">
        <f>IF(Tabelle1[[#This Row],[AfD ES 2021]]="","",Tabelle1[[#This Row],[AfD ES 2021]]/Tabelle1[[#This Row],[AfD ZS 2021]])</f>
        <v>1.0320361182529099</v>
      </c>
      <c r="AJ459" s="100">
        <v>0.11725532814103726</v>
      </c>
      <c r="AK459" s="108">
        <v>0.11241666315352047</v>
      </c>
      <c r="AL459" s="101">
        <f>IF(Tabelle1[[#This Row],[Linke ES 2021]]="","",Tabelle1[[#This Row],[Linke ES 2021]]/Tabelle1[[#This Row],[Linke ZS 2021]])</f>
        <v>1.0430422399294037</v>
      </c>
      <c r="AM459" s="103">
        <v>3.799432469963171E-2</v>
      </c>
      <c r="AN459" s="109">
        <v>4.4151213842197501E-2</v>
      </c>
      <c r="AO459" s="102">
        <f>IF(Tabelle1[[#This Row],[Grüne ES 2021]]="","",Tabelle1[[#This Row],[Grüne ES 2021]]/Tabelle1[[#This Row],[Grüne ZS 2021]])</f>
        <v>0.86054994626939685</v>
      </c>
      <c r="AP459" s="104">
        <v>8.6174002294270358E-2</v>
      </c>
      <c r="AQ459" s="105">
        <v>9.7637358997368154E-2</v>
      </c>
      <c r="AR459" s="215">
        <f>IF(Tabelle1[[#This Row],[FDP ES 2021]]="","",Tabelle1[[#This Row],[FDP ES 2021]]/Tabelle1[[#This Row],[FDP ZS 2021]])</f>
        <v>0.88259251560248786</v>
      </c>
      <c r="AS459" s="216">
        <v>178.6</v>
      </c>
      <c r="AT459" s="191">
        <v>24981</v>
      </c>
      <c r="AU459" s="191">
        <v>19952</v>
      </c>
      <c r="AV459" s="191">
        <v>7.2</v>
      </c>
      <c r="AW459" s="191">
        <v>562.70000000000005</v>
      </c>
      <c r="AX459" s="191">
        <v>4.5999999999999996</v>
      </c>
      <c r="AY459" s="192">
        <v>16.3</v>
      </c>
      <c r="AZ459" s="114" t="s">
        <v>1717</v>
      </c>
      <c r="BA459" s="6"/>
      <c r="BB459" s="6"/>
      <c r="BC459" s="6"/>
      <c r="BD459" s="6"/>
      <c r="BE459" s="6"/>
      <c r="BF459" s="6"/>
      <c r="BG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</row>
    <row r="460" spans="1:84">
      <c r="A460" s="90">
        <f>SUBTOTAL(103,$B$2:$B460)</f>
        <v>459</v>
      </c>
      <c r="B460" s="48" t="s">
        <v>669</v>
      </c>
      <c r="C460" s="206" t="s">
        <v>1185</v>
      </c>
      <c r="D460" s="199" t="s">
        <v>15</v>
      </c>
      <c r="E460" s="195" t="s">
        <v>410</v>
      </c>
      <c r="F460" s="222" t="s">
        <v>210</v>
      </c>
      <c r="G460" s="219" t="str">
        <f>""</f>
        <v/>
      </c>
      <c r="H460" s="14" t="s">
        <v>2196</v>
      </c>
      <c r="I460" s="8"/>
      <c r="J460" s="8" t="s">
        <v>927</v>
      </c>
      <c r="K460" s="11"/>
      <c r="L460" s="11" t="s">
        <v>922</v>
      </c>
      <c r="M460" s="53"/>
      <c r="N460" s="53"/>
      <c r="O460" s="9"/>
      <c r="P460" s="54"/>
      <c r="Q460" s="121" t="str">
        <f>""</f>
        <v/>
      </c>
      <c r="R460" s="55"/>
      <c r="S460" s="57"/>
      <c r="T460" s="147" t="str">
        <f>IF(MAX((AA460,AD460,AG460,AJ460,AM460,AP460))=AA460,"CDU",IF(MAX(AA460,AD460,AG460,AJ460,AM460,AP460)=AD460,"SPD",IF(MAX(AA460,AD460,AG460,AJ460,AM460,AP460)=AG460,"AfD",IF(MAX(AA460,AD460,AG460,AJ460,AM460,AP460)=AJ460,"Linke",IF(MAX(AA460,AD460,AG460,AJ460,AM460,AP460)=AM460,"Grüne","FDP")))))</f>
        <v>AfD</v>
      </c>
      <c r="U460" s="148" t="str">
        <f>IF(LARGE((AA460,AD460,AG460,AJ460,AM460,AP460),2)=AA460,"CDU",IF(LARGE((AA460,AD460,AG460,AJ460,AM460,AP460),2)=AD460,"SPD",IF(LARGE((AA460,AD460,AG460,AJ460,AM460,AP460),2)=AG460,"AfD",IF(LARGE((AA460,AD460,AG460,AJ460,AM460,AP460),2)=AJ460,"Linke",IF(LARGE((AA460,AD460,AG460,AJ460,AM460,AP460),2)=AM460,"Grüne","FDP")))))</f>
        <v>SPD</v>
      </c>
      <c r="V460" s="148" t="str">
        <f>IF(LARGE((AA460,AD460,AG460,AJ460,AM460,AP460),3)=AA460,"CDU",IF(LARGE((AA460,AD460,AG460,AJ460,AM460,AP460),3)=AD460,"SPD",IF(LARGE((AA460,AD460,AG460,AJ460,AM460,AP460),3)=AG460,"AfD",IF(LARGE((AA460,AD460,AG460,AJ460,AM460,AP460),3)=AJ460,"Linke",IF(LARGE((AA460,AD460,AG460,AJ460,AM460,AP460),3)=AM460,"Grüne","FDP")))))</f>
        <v>CDU</v>
      </c>
      <c r="W460" s="148" t="str">
        <f>IF(LARGE((AA460,AD460,AG460,AJ460,AM460,AP460),4)=AA460,"CDU",IF(LARGE((AA460,AD460,AG460,AJ460,AM460,AP460),4)=AD460,"SPD",IF(LARGE((AA460,AD460,AG460,AJ460,AM460,AP460),4)=AG460,"AfD",IF(LARGE((AA460,AD460,AG460,AJ460,AM460,AP460),4)=AJ460,"Linke",IF(LARGE((AA460,AD460,AG460,AJ460,AM460,AP460),4)=AM460,"Grüne","FDP")))))</f>
        <v>Linke</v>
      </c>
      <c r="X460" s="148">
        <f>(LARGE((AA460,AD460,AG460,AJ460,AM460,AP460),1))-(LARGE((AA460,AD460,AG460,AJ460,AM460,AP460),2))</f>
        <v>6.8067379097989517E-2</v>
      </c>
      <c r="Y460" s="148">
        <f>(LARGE((AA460,AD460,AG460,AJ460,AM460,AP460),1))-(LARGE((AA460,AD460,AG460,AJ460,AM460,AP460),3))</f>
        <v>9.0364064481072287E-2</v>
      </c>
      <c r="Z460" s="234">
        <f>(LARGE((AA460,AD460,AG460,AJ460,AM460,AP460),1))-(LARGE((AA460,AD460,AG460,AJ460,AM460,AP460),4))</f>
        <v>0.17275252067862104</v>
      </c>
      <c r="AA460" s="236">
        <v>0.19964378433858601</v>
      </c>
      <c r="AB460" s="93">
        <v>0.16443330944393922</v>
      </c>
      <c r="AC460" s="95">
        <f>IF(Tabelle1[[#This Row],[CDU ES 2021]]="","",Tabelle1[[#This Row],[CDU ES 2021]]/Tabelle1[[#This Row],[CDU ZS 2021]])</f>
        <v>1.2141322522408466</v>
      </c>
      <c r="AD460" s="97">
        <v>0.22194046972166878</v>
      </c>
      <c r="AE460" s="106">
        <v>0.21877465475810484</v>
      </c>
      <c r="AF460" s="96">
        <f>IF(Tabelle1[[#This Row],[SPD ES 2021]]="","",Tabelle1[[#This Row],[SPD ES 2021]]/Tabelle1[[#This Row],[SPD ZS 2021]])</f>
        <v>1.0144706660241989</v>
      </c>
      <c r="AG460" s="99">
        <v>0.2900078488196583</v>
      </c>
      <c r="AH460" s="107">
        <v>0.28100552266581547</v>
      </c>
      <c r="AI460" s="98">
        <f>IF(Tabelle1[[#This Row],[AfD ES 2021]]="","",Tabelle1[[#This Row],[AfD ES 2021]]/Tabelle1[[#This Row],[AfD ZS 2021]])</f>
        <v>1.0320361182529099</v>
      </c>
      <c r="AJ460" s="100">
        <v>0.11725532814103726</v>
      </c>
      <c r="AK460" s="108">
        <v>0.11241666315352047</v>
      </c>
      <c r="AL460" s="101">
        <f>IF(Tabelle1[[#This Row],[Linke ES 2021]]="","",Tabelle1[[#This Row],[Linke ES 2021]]/Tabelle1[[#This Row],[Linke ZS 2021]])</f>
        <v>1.0430422399294037</v>
      </c>
      <c r="AM460" s="103">
        <v>3.799432469963171E-2</v>
      </c>
      <c r="AN460" s="109">
        <v>4.4151213842197501E-2</v>
      </c>
      <c r="AO460" s="102">
        <f>IF(Tabelle1[[#This Row],[Grüne ES 2021]]="","",Tabelle1[[#This Row],[Grüne ES 2021]]/Tabelle1[[#This Row],[Grüne ZS 2021]])</f>
        <v>0.86054994626939685</v>
      </c>
      <c r="AP460" s="104">
        <v>8.6174002294270358E-2</v>
      </c>
      <c r="AQ460" s="105">
        <v>9.7637358997368154E-2</v>
      </c>
      <c r="AR460" s="215">
        <f>IF(Tabelle1[[#This Row],[FDP ES 2021]]="","",Tabelle1[[#This Row],[FDP ES 2021]]/Tabelle1[[#This Row],[FDP ZS 2021]])</f>
        <v>0.88259251560248786</v>
      </c>
      <c r="AS460" s="216">
        <v>178.6</v>
      </c>
      <c r="AT460" s="191">
        <v>24981</v>
      </c>
      <c r="AU460" s="191">
        <v>19952</v>
      </c>
      <c r="AV460" s="191">
        <v>7.2</v>
      </c>
      <c r="AW460" s="191">
        <v>562.70000000000005</v>
      </c>
      <c r="AX460" s="191">
        <v>4.5999999999999996</v>
      </c>
      <c r="AY460" s="192">
        <v>16.3</v>
      </c>
      <c r="AZ460" s="114" t="s">
        <v>1862</v>
      </c>
      <c r="BA460" s="6"/>
      <c r="BB460" s="6"/>
      <c r="BC460" s="6"/>
      <c r="BD460" s="6"/>
      <c r="BE460" s="6"/>
      <c r="BF460" s="6"/>
      <c r="BG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</row>
    <row r="461" spans="1:84">
      <c r="A461" s="90">
        <f>SUBTOTAL(103,$B$2:$B461)</f>
        <v>460</v>
      </c>
      <c r="B461" s="46" t="s">
        <v>930</v>
      </c>
      <c r="C461" s="204" t="s">
        <v>1186</v>
      </c>
      <c r="D461" s="199" t="s">
        <v>15</v>
      </c>
      <c r="E461" s="195" t="s">
        <v>411</v>
      </c>
      <c r="F461" s="198" t="s">
        <v>211</v>
      </c>
      <c r="G461" s="219" t="str">
        <f>""</f>
        <v/>
      </c>
      <c r="H461" s="8"/>
      <c r="I461" s="8"/>
      <c r="J461" s="8" t="s">
        <v>927</v>
      </c>
      <c r="K461" s="11"/>
      <c r="L461" s="11" t="s">
        <v>922</v>
      </c>
      <c r="M461" s="53"/>
      <c r="N461" s="53"/>
      <c r="O461" s="9"/>
      <c r="P461" s="54"/>
      <c r="Q461" s="121" t="str">
        <f>""</f>
        <v/>
      </c>
      <c r="R461" s="55"/>
      <c r="S461" s="57"/>
      <c r="T461" s="147" t="str">
        <f>IF(MAX((AA461,AD461,AG461,AJ461,AM461,AP461))=AA461,"CDU",IF(MAX(AA461,AD461,AG461,AJ461,AM461,AP461)=AD461,"SPD",IF(MAX(AA461,AD461,AG461,AJ461,AM461,AP461)=AG461,"AfD",IF(MAX(AA461,AD461,AG461,AJ461,AM461,AP461)=AJ461,"Linke",IF(MAX(AA461,AD461,AG461,AJ461,AM461,AP461)=AM461,"Grüne","FDP")))))</f>
        <v>AfD</v>
      </c>
      <c r="U461" s="148" t="str">
        <f>IF(LARGE((AA461,AD461,AG461,AJ461,AM461,AP461),2)=AA461,"CDU",IF(LARGE((AA461,AD461,AG461,AJ461,AM461,AP461),2)=AD461,"SPD",IF(LARGE((AA461,AD461,AG461,AJ461,AM461,AP461),2)=AG461,"AfD",IF(LARGE((AA461,AD461,AG461,AJ461,AM461,AP461),2)=AJ461,"Linke",IF(LARGE((AA461,AD461,AG461,AJ461,AM461,AP461),2)=AM461,"Grüne","FDP")))))</f>
        <v>CDU</v>
      </c>
      <c r="V461" s="148" t="str">
        <f>IF(LARGE((AA461,AD461,AG461,AJ461,AM461,AP461),3)=AA461,"CDU",IF(LARGE((AA461,AD461,AG461,AJ461,AM461,AP461),3)=AD461,"SPD",IF(LARGE((AA461,AD461,AG461,AJ461,AM461,AP461),3)=AG461,"AfD",IF(LARGE((AA461,AD461,AG461,AJ461,AM461,AP461),3)=AJ461,"Linke",IF(LARGE((AA461,AD461,AG461,AJ461,AM461,AP461),3)=AM461,"Grüne","FDP")))))</f>
        <v>SPD</v>
      </c>
      <c r="W461" s="148" t="str">
        <f>IF(LARGE((AA461,AD461,AG461,AJ461,AM461,AP461),4)=AA461,"CDU",IF(LARGE((AA461,AD461,AG461,AJ461,AM461,AP461),4)=AD461,"SPD",IF(LARGE((AA461,AD461,AG461,AJ461,AM461,AP461),4)=AG461,"AfD",IF(LARGE((AA461,AD461,AG461,AJ461,AM461,AP461),4)=AJ461,"Linke",IF(LARGE((AA461,AD461,AG461,AJ461,AM461,AP461),4)=AM461,"Grüne","FDP")))))</f>
        <v>Linke</v>
      </c>
      <c r="X461" s="148">
        <f>(LARGE((AA461,AD461,AG461,AJ461,AM461,AP461),1))-(LARGE((AA461,AD461,AG461,AJ461,AM461,AP461),2))</f>
        <v>8.3212761559692178E-2</v>
      </c>
      <c r="Y461" s="148">
        <f>(LARGE((AA461,AD461,AG461,AJ461,AM461,AP461),1))-(LARGE((AA461,AD461,AG461,AJ461,AM461,AP461),3))</f>
        <v>0.10569382469877323</v>
      </c>
      <c r="Z461" s="234">
        <f>(LARGE((AA461,AD461,AG461,AJ461,AM461,AP461),1))-(LARGE((AA461,AD461,AG461,AJ461,AM461,AP461),4))</f>
        <v>0.17148953761231417</v>
      </c>
      <c r="AA461" s="236">
        <v>0.20966722190475032</v>
      </c>
      <c r="AB461" s="93">
        <v>0.16405970004191395</v>
      </c>
      <c r="AC461" s="95">
        <f>IF(Tabelle1[[#This Row],[CDU ES 2021]]="","",Tabelle1[[#This Row],[CDU ES 2021]]/Tabelle1[[#This Row],[CDU ZS 2021]])</f>
        <v>1.2779934490382743</v>
      </c>
      <c r="AD461" s="97">
        <v>0.18718615876566927</v>
      </c>
      <c r="AE461" s="106">
        <v>0.21272240209448254</v>
      </c>
      <c r="AF461" s="96">
        <f>IF(Tabelle1[[#This Row],[SPD ES 2021]]="","",Tabelle1[[#This Row],[SPD ES 2021]]/Tabelle1[[#This Row],[SPD ZS 2021]])</f>
        <v>0.87995508194068284</v>
      </c>
      <c r="AG461" s="99">
        <v>0.29287998346444249</v>
      </c>
      <c r="AH461" s="107">
        <v>0.28174070451880967</v>
      </c>
      <c r="AI461" s="98">
        <f>IF(Tabelle1[[#This Row],[AfD ES 2021]]="","",Tabelle1[[#This Row],[AfD ES 2021]]/Tabelle1[[#This Row],[AfD ZS 2021]])</f>
        <v>1.039537343262692</v>
      </c>
      <c r="AJ461" s="100">
        <v>0.12139044585212834</v>
      </c>
      <c r="AK461" s="108">
        <v>0.11231115943701669</v>
      </c>
      <c r="AL461" s="101">
        <f>IF(Tabelle1[[#This Row],[Linke ES 2021]]="","",Tabelle1[[#This Row],[Linke ES 2021]]/Tabelle1[[#This Row],[Linke ZS 2021]])</f>
        <v>1.0808404655478892</v>
      </c>
      <c r="AM461" s="103">
        <v>3.8250635281530027E-2</v>
      </c>
      <c r="AN461" s="109">
        <v>4.4847925259532385E-2</v>
      </c>
      <c r="AO461" s="102">
        <f>IF(Tabelle1[[#This Row],[Grüne ES 2021]]="","",Tabelle1[[#This Row],[Grüne ES 2021]]/Tabelle1[[#This Row],[Grüne ZS 2021]])</f>
        <v>0.85289642854548531</v>
      </c>
      <c r="AP461" s="104">
        <v>7.5036171532092355E-2</v>
      </c>
      <c r="AQ461" s="105">
        <v>9.3717159813634793E-2</v>
      </c>
      <c r="AR461" s="215">
        <f>IF(Tabelle1[[#This Row],[FDP ES 2021]]="","",Tabelle1[[#This Row],[FDP ES 2021]]/Tabelle1[[#This Row],[FDP ZS 2021]])</f>
        <v>0.80066629933417421</v>
      </c>
      <c r="AS461" s="216">
        <v>89.6</v>
      </c>
      <c r="AT461" s="191">
        <v>25762</v>
      </c>
      <c r="AU461" s="191">
        <v>19948</v>
      </c>
      <c r="AV461" s="191">
        <v>5.8</v>
      </c>
      <c r="AW461" s="191">
        <v>601.5</v>
      </c>
      <c r="AX461" s="191">
        <v>4.8</v>
      </c>
      <c r="AY461" s="192">
        <v>14.6</v>
      </c>
      <c r="AZ461" s="114" t="s">
        <v>1814</v>
      </c>
      <c r="BA461" s="6"/>
      <c r="BB461" s="6"/>
      <c r="BC461" s="6"/>
      <c r="BD461" s="6"/>
      <c r="BE461" s="6"/>
      <c r="BF461" s="6"/>
      <c r="BG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</row>
    <row r="462" spans="1:84">
      <c r="A462" s="90">
        <f>SUBTOTAL(103,$B$2:$B462)</f>
        <v>461</v>
      </c>
      <c r="B462" s="47" t="s">
        <v>751</v>
      </c>
      <c r="C462" s="205" t="s">
        <v>1378</v>
      </c>
      <c r="D462" s="199" t="s">
        <v>15</v>
      </c>
      <c r="E462" s="194" t="s">
        <v>411</v>
      </c>
      <c r="F462" s="198" t="s">
        <v>211</v>
      </c>
      <c r="G462" s="219" t="str">
        <f>""</f>
        <v/>
      </c>
      <c r="H462" s="8"/>
      <c r="I462" s="8"/>
      <c r="J462" s="8" t="s">
        <v>924</v>
      </c>
      <c r="K462" s="8"/>
      <c r="L462" s="8" t="s">
        <v>921</v>
      </c>
      <c r="M462" s="53"/>
      <c r="N462" s="53"/>
      <c r="O462" s="9"/>
      <c r="P462" s="54"/>
      <c r="Q462" s="121" t="str">
        <f>""</f>
        <v/>
      </c>
      <c r="R462" s="55"/>
      <c r="S462" s="57"/>
      <c r="T462" s="147" t="str">
        <f>IF(MAX((AA462,AD462,AG462,AJ462,AM462,AP462))=AA462,"CDU",IF(MAX(AA462,AD462,AG462,AJ462,AM462,AP462)=AD462,"SPD",IF(MAX(AA462,AD462,AG462,AJ462,AM462,AP462)=AG462,"AfD",IF(MAX(AA462,AD462,AG462,AJ462,AM462,AP462)=AJ462,"Linke",IF(MAX(AA462,AD462,AG462,AJ462,AM462,AP462)=AM462,"Grüne","FDP")))))</f>
        <v>AfD</v>
      </c>
      <c r="U462" s="148" t="str">
        <f>IF(LARGE((AA462,AD462,AG462,AJ462,AM462,AP462),2)=AA462,"CDU",IF(LARGE((AA462,AD462,AG462,AJ462,AM462,AP462),2)=AD462,"SPD",IF(LARGE((AA462,AD462,AG462,AJ462,AM462,AP462),2)=AG462,"AfD",IF(LARGE((AA462,AD462,AG462,AJ462,AM462,AP462),2)=AJ462,"Linke",IF(LARGE((AA462,AD462,AG462,AJ462,AM462,AP462),2)=AM462,"Grüne","FDP")))))</f>
        <v>CDU</v>
      </c>
      <c r="V462" s="148" t="str">
        <f>IF(LARGE((AA462,AD462,AG462,AJ462,AM462,AP462),3)=AA462,"CDU",IF(LARGE((AA462,AD462,AG462,AJ462,AM462,AP462),3)=AD462,"SPD",IF(LARGE((AA462,AD462,AG462,AJ462,AM462,AP462),3)=AG462,"AfD",IF(LARGE((AA462,AD462,AG462,AJ462,AM462,AP462),3)=AJ462,"Linke",IF(LARGE((AA462,AD462,AG462,AJ462,AM462,AP462),3)=AM462,"Grüne","FDP")))))</f>
        <v>SPD</v>
      </c>
      <c r="W462" s="148" t="str">
        <f>IF(LARGE((AA462,AD462,AG462,AJ462,AM462,AP462),4)=AA462,"CDU",IF(LARGE((AA462,AD462,AG462,AJ462,AM462,AP462),4)=AD462,"SPD",IF(LARGE((AA462,AD462,AG462,AJ462,AM462,AP462),4)=AG462,"AfD",IF(LARGE((AA462,AD462,AG462,AJ462,AM462,AP462),4)=AJ462,"Linke",IF(LARGE((AA462,AD462,AG462,AJ462,AM462,AP462),4)=AM462,"Grüne","FDP")))))</f>
        <v>Linke</v>
      </c>
      <c r="X462" s="148">
        <f>(LARGE((AA462,AD462,AG462,AJ462,AM462,AP462),1))-(LARGE((AA462,AD462,AG462,AJ462,AM462,AP462),2))</f>
        <v>8.3212761559692178E-2</v>
      </c>
      <c r="Y462" s="148">
        <f>(LARGE((AA462,AD462,AG462,AJ462,AM462,AP462),1))-(LARGE((AA462,AD462,AG462,AJ462,AM462,AP462),3))</f>
        <v>0.10569382469877323</v>
      </c>
      <c r="Z462" s="234">
        <f>(LARGE((AA462,AD462,AG462,AJ462,AM462,AP462),1))-(LARGE((AA462,AD462,AG462,AJ462,AM462,AP462),4))</f>
        <v>0.17148953761231417</v>
      </c>
      <c r="AA462" s="236">
        <v>0.20966722190475032</v>
      </c>
      <c r="AB462" s="93">
        <v>0.16405970004191395</v>
      </c>
      <c r="AC462" s="95">
        <f>IF(Tabelle1[[#This Row],[CDU ES 2021]]="","",Tabelle1[[#This Row],[CDU ES 2021]]/Tabelle1[[#This Row],[CDU ZS 2021]])</f>
        <v>1.2779934490382743</v>
      </c>
      <c r="AD462" s="97">
        <v>0.18718615876566927</v>
      </c>
      <c r="AE462" s="106">
        <v>0.21272240209448254</v>
      </c>
      <c r="AF462" s="96">
        <f>IF(Tabelle1[[#This Row],[SPD ES 2021]]="","",Tabelle1[[#This Row],[SPD ES 2021]]/Tabelle1[[#This Row],[SPD ZS 2021]])</f>
        <v>0.87995508194068284</v>
      </c>
      <c r="AG462" s="99">
        <v>0.29287998346444249</v>
      </c>
      <c r="AH462" s="107">
        <v>0.28174070451880967</v>
      </c>
      <c r="AI462" s="98">
        <f>IF(Tabelle1[[#This Row],[AfD ES 2021]]="","",Tabelle1[[#This Row],[AfD ES 2021]]/Tabelle1[[#This Row],[AfD ZS 2021]])</f>
        <v>1.039537343262692</v>
      </c>
      <c r="AJ462" s="100">
        <v>0.12139044585212834</v>
      </c>
      <c r="AK462" s="108">
        <v>0.11231115943701669</v>
      </c>
      <c r="AL462" s="101">
        <f>IF(Tabelle1[[#This Row],[Linke ES 2021]]="","",Tabelle1[[#This Row],[Linke ES 2021]]/Tabelle1[[#This Row],[Linke ZS 2021]])</f>
        <v>1.0808404655478892</v>
      </c>
      <c r="AM462" s="103">
        <v>3.8250635281530027E-2</v>
      </c>
      <c r="AN462" s="109">
        <v>4.4847925259532385E-2</v>
      </c>
      <c r="AO462" s="102">
        <f>IF(Tabelle1[[#This Row],[Grüne ES 2021]]="","",Tabelle1[[#This Row],[Grüne ES 2021]]/Tabelle1[[#This Row],[Grüne ZS 2021]])</f>
        <v>0.85289642854548531</v>
      </c>
      <c r="AP462" s="104">
        <v>7.5036171532092355E-2</v>
      </c>
      <c r="AQ462" s="105">
        <v>9.3717159813634793E-2</v>
      </c>
      <c r="AR462" s="215">
        <f>IF(Tabelle1[[#This Row],[FDP ES 2021]]="","",Tabelle1[[#This Row],[FDP ES 2021]]/Tabelle1[[#This Row],[FDP ZS 2021]])</f>
        <v>0.80066629933417421</v>
      </c>
      <c r="AS462" s="216">
        <v>89.6</v>
      </c>
      <c r="AT462" s="191">
        <v>25762</v>
      </c>
      <c r="AU462" s="191">
        <v>19948</v>
      </c>
      <c r="AV462" s="191">
        <v>5.8</v>
      </c>
      <c r="AW462" s="191">
        <v>601.5</v>
      </c>
      <c r="AX462" s="191">
        <v>4.8</v>
      </c>
      <c r="AY462" s="192">
        <v>14.6</v>
      </c>
      <c r="AZ462" s="114" t="s">
        <v>1867</v>
      </c>
      <c r="BA462" s="6"/>
      <c r="BB462" s="6"/>
      <c r="BC462" s="6"/>
      <c r="BD462" s="6"/>
      <c r="BE462" s="6"/>
      <c r="BF462" s="6"/>
      <c r="BG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</row>
    <row r="463" spans="1:84">
      <c r="A463" s="90">
        <f>SUBTOTAL(103,$B$2:$B463)</f>
        <v>462</v>
      </c>
      <c r="B463" s="48" t="s">
        <v>669</v>
      </c>
      <c r="C463" s="206" t="s">
        <v>842</v>
      </c>
      <c r="D463" s="200" t="s">
        <v>15</v>
      </c>
      <c r="E463" s="193" t="s">
        <v>412</v>
      </c>
      <c r="F463" s="222" t="s">
        <v>212</v>
      </c>
      <c r="G463" s="219" t="str">
        <f>""</f>
        <v/>
      </c>
      <c r="H463" s="10"/>
      <c r="I463" s="10"/>
      <c r="J463" s="8" t="s">
        <v>924</v>
      </c>
      <c r="K463" s="10"/>
      <c r="L463" s="10" t="s">
        <v>921</v>
      </c>
      <c r="M463" s="67" t="s">
        <v>615</v>
      </c>
      <c r="N463" s="67"/>
      <c r="O463" s="59"/>
      <c r="P463" s="59"/>
      <c r="Q463" s="121" t="str">
        <f>""</f>
        <v/>
      </c>
      <c r="R463" s="60"/>
      <c r="S463" s="61"/>
      <c r="T463" s="147" t="str">
        <f>IF(MAX((AA463,AD463,AG463,AJ463,AM463,AP463))=AA463,"CDU",IF(MAX(AA463,AD463,AG463,AJ463,AM463,AP463)=AD463,"SPD",IF(MAX(AA463,AD463,AG463,AJ463,AM463,AP463)=AG463,"AfD",IF(MAX(AA463,AD463,AG463,AJ463,AM463,AP463)=AJ463,"Linke",IF(MAX(AA463,AD463,AG463,AJ463,AM463,AP463)=AM463,"Grüne","FDP")))))</f>
        <v>SPD</v>
      </c>
      <c r="U463" s="148" t="str">
        <f>IF(LARGE((AA463,AD463,AG463,AJ463,AM463,AP463),2)=AA463,"CDU",IF(LARGE((AA463,AD463,AG463,AJ463,AM463,AP463),2)=AD463,"SPD",IF(LARGE((AA463,AD463,AG463,AJ463,AM463,AP463),2)=AG463,"AfD",IF(LARGE((AA463,AD463,AG463,AJ463,AM463,AP463),2)=AJ463,"Linke",IF(LARGE((AA463,AD463,AG463,AJ463,AM463,AP463),2)=AM463,"Grüne","FDP")))))</f>
        <v>CDU</v>
      </c>
      <c r="V463" s="148" t="str">
        <f>IF(LARGE((AA463,AD463,AG463,AJ463,AM463,AP463),3)=AA463,"CDU",IF(LARGE((AA463,AD463,AG463,AJ463,AM463,AP463),3)=AD463,"SPD",IF(LARGE((AA463,AD463,AG463,AJ463,AM463,AP463),3)=AG463,"AfD",IF(LARGE((AA463,AD463,AG463,AJ463,AM463,AP463),3)=AJ463,"Linke",IF(LARGE((AA463,AD463,AG463,AJ463,AM463,AP463),3)=AM463,"Grüne","FDP")))))</f>
        <v>AfD</v>
      </c>
      <c r="W463" s="148" t="str">
        <f>IF(LARGE((AA463,AD463,AG463,AJ463,AM463,AP463),4)=AA463,"CDU",IF(LARGE((AA463,AD463,AG463,AJ463,AM463,AP463),4)=AD463,"SPD",IF(LARGE((AA463,AD463,AG463,AJ463,AM463,AP463),4)=AG463,"AfD",IF(LARGE((AA463,AD463,AG463,AJ463,AM463,AP463),4)=AJ463,"Linke",IF(LARGE((AA463,AD463,AG463,AJ463,AM463,AP463),4)=AM463,"Grüne","FDP")))))</f>
        <v>Linke</v>
      </c>
      <c r="X463" s="148">
        <f>(LARGE((AA463,AD463,AG463,AJ463,AM463,AP463),1))-(LARGE((AA463,AD463,AG463,AJ463,AM463,AP463),2))</f>
        <v>0.11281826682922788</v>
      </c>
      <c r="Y463" s="148">
        <f>(LARGE((AA463,AD463,AG463,AJ463,AM463,AP463),1))-(LARGE((AA463,AD463,AG463,AJ463,AM463,AP463),3))</f>
        <v>0.12372012641895813</v>
      </c>
      <c r="Z463" s="234">
        <f>(LARGE((AA463,AD463,AG463,AJ463,AM463,AP463),1))-(LARGE((AA463,AD463,AG463,AJ463,AM463,AP463),4))</f>
        <v>0.25245913282276489</v>
      </c>
      <c r="AA463" s="236">
        <v>0.22329872989192837</v>
      </c>
      <c r="AB463" s="93">
        <v>0.16510273466371028</v>
      </c>
      <c r="AC463" s="95">
        <f>IF(Tabelle1[[#This Row],[CDU ES 2021]]="","",Tabelle1[[#This Row],[CDU ES 2021]]/Tabelle1[[#This Row],[CDU ZS 2021]])</f>
        <v>1.3524835330362921</v>
      </c>
      <c r="AD463" s="97">
        <v>0.33611699672115625</v>
      </c>
      <c r="AE463" s="106">
        <v>0.25097413155949744</v>
      </c>
      <c r="AF463" s="96">
        <f>IF(Tabelle1[[#This Row],[SPD ES 2021]]="","",Tabelle1[[#This Row],[SPD ES 2021]]/Tabelle1[[#This Row],[SPD ZS 2021]])</f>
        <v>1.3392495658122212</v>
      </c>
      <c r="AG463" s="99">
        <v>0.21239687030219812</v>
      </c>
      <c r="AH463" s="107">
        <v>0.26354471544715447</v>
      </c>
      <c r="AI463" s="98">
        <f>IF(Tabelle1[[#This Row],[AfD ES 2021]]="","",Tabelle1[[#This Row],[AfD ES 2021]]/Tabelle1[[#This Row],[AfD ZS 2021]])</f>
        <v>0.80592346517677593</v>
      </c>
      <c r="AJ463" s="100">
        <v>8.365786389839136E-2</v>
      </c>
      <c r="AK463" s="108">
        <v>0.10930376940133038</v>
      </c>
      <c r="AL463" s="101">
        <f>IF(Tabelle1[[#This Row],[Linke ES 2021]]="","",Tabelle1[[#This Row],[Linke ES 2021]]/Tabelle1[[#This Row],[Linke ZS 2021]])</f>
        <v>0.76537034684709715</v>
      </c>
      <c r="AM463" s="103">
        <v>2.1395343331636698E-2</v>
      </c>
      <c r="AN463" s="109">
        <v>4.2696230598669623E-2</v>
      </c>
      <c r="AO463" s="102">
        <f>IF(Tabelle1[[#This Row],[Grüne ES 2021]]="","",Tabelle1[[#This Row],[Grüne ES 2021]]/Tabelle1[[#This Row],[Grüne ZS 2021]])</f>
        <v>0.50110614055713287</v>
      </c>
      <c r="AP463" s="104">
        <v>6.3244989997750981E-2</v>
      </c>
      <c r="AQ463" s="105">
        <v>8.2719881744271986E-2</v>
      </c>
      <c r="AR463" s="215">
        <f>IF(Tabelle1[[#This Row],[FDP ES 2021]]="","",Tabelle1[[#This Row],[FDP ES 2021]]/Tabelle1[[#This Row],[FDP ZS 2021]])</f>
        <v>0.76456818680269012</v>
      </c>
      <c r="AS463" s="216">
        <v>101.2</v>
      </c>
      <c r="AT463" s="191">
        <v>28039</v>
      </c>
      <c r="AU463" s="191">
        <v>21062</v>
      </c>
      <c r="AV463" s="191">
        <v>5.4</v>
      </c>
      <c r="AW463" s="191">
        <v>604.29999999999995</v>
      </c>
      <c r="AX463" s="191">
        <v>5.0999999999999996</v>
      </c>
      <c r="AY463" s="192">
        <v>14.3</v>
      </c>
      <c r="AZ463" s="115" t="s">
        <v>1527</v>
      </c>
      <c r="BA463" s="6"/>
      <c r="BB463" s="6"/>
      <c r="BC463" s="6"/>
      <c r="BD463" s="6"/>
      <c r="BE463" s="6"/>
      <c r="BF463" s="6"/>
      <c r="BG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</row>
    <row r="464" spans="1:84">
      <c r="A464" s="90">
        <f>SUBTOTAL(103,$B$2:$B464)</f>
        <v>463</v>
      </c>
      <c r="B464" s="46" t="s">
        <v>930</v>
      </c>
      <c r="C464" s="204" t="s">
        <v>1187</v>
      </c>
      <c r="D464" s="199" t="s">
        <v>15</v>
      </c>
      <c r="E464" s="195" t="s">
        <v>412</v>
      </c>
      <c r="F464" s="222" t="s">
        <v>212</v>
      </c>
      <c r="G464" s="219" t="str">
        <f>""</f>
        <v/>
      </c>
      <c r="H464" s="143" t="s">
        <v>2177</v>
      </c>
      <c r="I464" s="8"/>
      <c r="J464" s="8" t="s">
        <v>927</v>
      </c>
      <c r="K464" s="11"/>
      <c r="L464" s="11" t="s">
        <v>922</v>
      </c>
      <c r="M464" s="53"/>
      <c r="N464" s="53"/>
      <c r="O464" s="9"/>
      <c r="P464" s="54"/>
      <c r="Q464" s="121" t="str">
        <f>""</f>
        <v/>
      </c>
      <c r="R464" s="55"/>
      <c r="S464" s="57"/>
      <c r="T464" s="147" t="str">
        <f>IF(MAX((AA464,AD464,AG464,AJ464,AM464,AP464))=AA464,"CDU",IF(MAX(AA464,AD464,AG464,AJ464,AM464,AP464)=AD464,"SPD",IF(MAX(AA464,AD464,AG464,AJ464,AM464,AP464)=AG464,"AfD",IF(MAX(AA464,AD464,AG464,AJ464,AM464,AP464)=AJ464,"Linke",IF(MAX(AA464,AD464,AG464,AJ464,AM464,AP464)=AM464,"Grüne","FDP")))))</f>
        <v>SPD</v>
      </c>
      <c r="U464" s="148" t="str">
        <f>IF(LARGE((AA464,AD464,AG464,AJ464,AM464,AP464),2)=AA464,"CDU",IF(LARGE((AA464,AD464,AG464,AJ464,AM464,AP464),2)=AD464,"SPD",IF(LARGE((AA464,AD464,AG464,AJ464,AM464,AP464),2)=AG464,"AfD",IF(LARGE((AA464,AD464,AG464,AJ464,AM464,AP464),2)=AJ464,"Linke",IF(LARGE((AA464,AD464,AG464,AJ464,AM464,AP464),2)=AM464,"Grüne","FDP")))))</f>
        <v>CDU</v>
      </c>
      <c r="V464" s="148" t="str">
        <f>IF(LARGE((AA464,AD464,AG464,AJ464,AM464,AP464),3)=AA464,"CDU",IF(LARGE((AA464,AD464,AG464,AJ464,AM464,AP464),3)=AD464,"SPD",IF(LARGE((AA464,AD464,AG464,AJ464,AM464,AP464),3)=AG464,"AfD",IF(LARGE((AA464,AD464,AG464,AJ464,AM464,AP464),3)=AJ464,"Linke",IF(LARGE((AA464,AD464,AG464,AJ464,AM464,AP464),3)=AM464,"Grüne","FDP")))))</f>
        <v>AfD</v>
      </c>
      <c r="W464" s="148" t="str">
        <f>IF(LARGE((AA464,AD464,AG464,AJ464,AM464,AP464),4)=AA464,"CDU",IF(LARGE((AA464,AD464,AG464,AJ464,AM464,AP464),4)=AD464,"SPD",IF(LARGE((AA464,AD464,AG464,AJ464,AM464,AP464),4)=AG464,"AfD",IF(LARGE((AA464,AD464,AG464,AJ464,AM464,AP464),4)=AJ464,"Linke",IF(LARGE((AA464,AD464,AG464,AJ464,AM464,AP464),4)=AM464,"Grüne","FDP")))))</f>
        <v>Linke</v>
      </c>
      <c r="X464" s="148">
        <f>(LARGE((AA464,AD464,AG464,AJ464,AM464,AP464),1))-(LARGE((AA464,AD464,AG464,AJ464,AM464,AP464),2))</f>
        <v>0.11281826682922788</v>
      </c>
      <c r="Y464" s="148">
        <f>(LARGE((AA464,AD464,AG464,AJ464,AM464,AP464),1))-(LARGE((AA464,AD464,AG464,AJ464,AM464,AP464),3))</f>
        <v>0.12372012641895813</v>
      </c>
      <c r="Z464" s="234">
        <f>(LARGE((AA464,AD464,AG464,AJ464,AM464,AP464),1))-(LARGE((AA464,AD464,AG464,AJ464,AM464,AP464),4))</f>
        <v>0.25245913282276489</v>
      </c>
      <c r="AA464" s="236">
        <v>0.22329872989192837</v>
      </c>
      <c r="AB464" s="93">
        <v>0.16510273466371028</v>
      </c>
      <c r="AC464" s="95">
        <f>IF(Tabelle1[[#This Row],[CDU ES 2021]]="","",Tabelle1[[#This Row],[CDU ES 2021]]/Tabelle1[[#This Row],[CDU ZS 2021]])</f>
        <v>1.3524835330362921</v>
      </c>
      <c r="AD464" s="97">
        <v>0.33611699672115625</v>
      </c>
      <c r="AE464" s="106">
        <v>0.25097413155949744</v>
      </c>
      <c r="AF464" s="96">
        <f>IF(Tabelle1[[#This Row],[SPD ES 2021]]="","",Tabelle1[[#This Row],[SPD ES 2021]]/Tabelle1[[#This Row],[SPD ZS 2021]])</f>
        <v>1.3392495658122212</v>
      </c>
      <c r="AG464" s="99">
        <v>0.21239687030219812</v>
      </c>
      <c r="AH464" s="107">
        <v>0.26354471544715447</v>
      </c>
      <c r="AI464" s="98">
        <f>IF(Tabelle1[[#This Row],[AfD ES 2021]]="","",Tabelle1[[#This Row],[AfD ES 2021]]/Tabelle1[[#This Row],[AfD ZS 2021]])</f>
        <v>0.80592346517677593</v>
      </c>
      <c r="AJ464" s="100">
        <v>8.365786389839136E-2</v>
      </c>
      <c r="AK464" s="108">
        <v>0.10930376940133038</v>
      </c>
      <c r="AL464" s="101">
        <f>IF(Tabelle1[[#This Row],[Linke ES 2021]]="","",Tabelle1[[#This Row],[Linke ES 2021]]/Tabelle1[[#This Row],[Linke ZS 2021]])</f>
        <v>0.76537034684709715</v>
      </c>
      <c r="AM464" s="103">
        <v>2.1395343331636698E-2</v>
      </c>
      <c r="AN464" s="109">
        <v>4.2696230598669623E-2</v>
      </c>
      <c r="AO464" s="102">
        <f>IF(Tabelle1[[#This Row],[Grüne ES 2021]]="","",Tabelle1[[#This Row],[Grüne ES 2021]]/Tabelle1[[#This Row],[Grüne ZS 2021]])</f>
        <v>0.50110614055713287</v>
      </c>
      <c r="AP464" s="104">
        <v>6.3244989997750981E-2</v>
      </c>
      <c r="AQ464" s="105">
        <v>8.2719881744271986E-2</v>
      </c>
      <c r="AR464" s="215">
        <f>IF(Tabelle1[[#This Row],[FDP ES 2021]]="","",Tabelle1[[#This Row],[FDP ES 2021]]/Tabelle1[[#This Row],[FDP ZS 2021]])</f>
        <v>0.76456818680269012</v>
      </c>
      <c r="AS464" s="216">
        <v>101.2</v>
      </c>
      <c r="AT464" s="191">
        <v>28039</v>
      </c>
      <c r="AU464" s="191">
        <v>21062</v>
      </c>
      <c r="AV464" s="191">
        <v>5.4</v>
      </c>
      <c r="AW464" s="191">
        <v>604.29999999999995</v>
      </c>
      <c r="AX464" s="191">
        <v>5.0999999999999996</v>
      </c>
      <c r="AY464" s="192">
        <v>14.3</v>
      </c>
      <c r="AZ464" s="114" t="s">
        <v>2093</v>
      </c>
      <c r="BA464" s="6"/>
      <c r="BB464" s="6"/>
      <c r="BC464" s="6"/>
      <c r="BD464" s="6"/>
      <c r="BE464" s="6"/>
      <c r="BF464" s="6"/>
      <c r="BG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</row>
    <row r="465" spans="1:84">
      <c r="A465" s="90">
        <f>SUBTOTAL(103,$B$2:$B465)</f>
        <v>464</v>
      </c>
      <c r="B465" s="47" t="s">
        <v>751</v>
      </c>
      <c r="C465" s="205" t="s">
        <v>1188</v>
      </c>
      <c r="D465" s="199" t="s">
        <v>10</v>
      </c>
      <c r="E465" s="195" t="s">
        <v>413</v>
      </c>
      <c r="F465" s="198" t="s">
        <v>213</v>
      </c>
      <c r="G465" s="219" t="str">
        <f>""</f>
        <v/>
      </c>
      <c r="H465" s="8"/>
      <c r="I465" s="8"/>
      <c r="J465" s="8" t="s">
        <v>927</v>
      </c>
      <c r="K465" s="11"/>
      <c r="L465" s="11" t="s">
        <v>922</v>
      </c>
      <c r="M465" s="53"/>
      <c r="N465" s="53"/>
      <c r="O465" s="9"/>
      <c r="P465" s="54"/>
      <c r="Q465" s="121" t="str">
        <f>""</f>
        <v/>
      </c>
      <c r="R465" s="55"/>
      <c r="S465" s="57"/>
      <c r="T465" s="147" t="str">
        <f>IF(MAX((AA465,AD465,AG465,AJ465,AM465,AP465))=AA465,"CDU",IF(MAX(AA465,AD465,AG465,AJ465,AM465,AP465)=AD465,"SPD",IF(MAX(AA465,AD465,AG465,AJ465,AM465,AP465)=AG465,"AfD",IF(MAX(AA465,AD465,AG465,AJ465,AM465,AP465)=AJ465,"Linke",IF(MAX(AA465,AD465,AG465,AJ465,AM465,AP465)=AM465,"Grüne","FDP")))))</f>
        <v>CDU</v>
      </c>
      <c r="U465" s="148" t="str">
        <f>IF(LARGE((AA465,AD465,AG465,AJ465,AM465,AP465),2)=AA465,"CDU",IF(LARGE((AA465,AD465,AG465,AJ465,AM465,AP465),2)=AD465,"SPD",IF(LARGE((AA465,AD465,AG465,AJ465,AM465,AP465),2)=AG465,"AfD",IF(LARGE((AA465,AD465,AG465,AJ465,AM465,AP465),2)=AJ465,"Linke",IF(LARGE((AA465,AD465,AG465,AJ465,AM465,AP465),2)=AM465,"Grüne","FDP")))))</f>
        <v>SPD</v>
      </c>
      <c r="V465" s="148" t="str">
        <f>IF(LARGE((AA465,AD465,AG465,AJ465,AM465,AP465),3)=AA465,"CDU",IF(LARGE((AA465,AD465,AG465,AJ465,AM465,AP465),3)=AD465,"SPD",IF(LARGE((AA465,AD465,AG465,AJ465,AM465,AP465),3)=AG465,"AfD",IF(LARGE((AA465,AD465,AG465,AJ465,AM465,AP465),3)=AJ465,"Linke",IF(LARGE((AA465,AD465,AG465,AJ465,AM465,AP465),3)=AM465,"Grüne","FDP")))))</f>
        <v>AfD</v>
      </c>
      <c r="W465" s="148" t="str">
        <f>IF(LARGE((AA465,AD465,AG465,AJ465,AM465,AP465),4)=AA465,"CDU",IF(LARGE((AA465,AD465,AG465,AJ465,AM465,AP465),4)=AD465,"SPD",IF(LARGE((AA465,AD465,AG465,AJ465,AM465,AP465),4)=AG465,"AfD",IF(LARGE((AA465,AD465,AG465,AJ465,AM465,AP465),4)=AJ465,"Linke",IF(LARGE((AA465,AD465,AG465,AJ465,AM465,AP465),4)=AM465,"Grüne","FDP")))))</f>
        <v>Grüne</v>
      </c>
      <c r="X465" s="148">
        <f>(LARGE((AA465,AD465,AG465,AJ465,AM465,AP465),1))-(LARGE((AA465,AD465,AG465,AJ465,AM465,AP465),2))</f>
        <v>1.7299017126583216E-2</v>
      </c>
      <c r="Y465" s="148">
        <f>(LARGE((AA465,AD465,AG465,AJ465,AM465,AP465),1))-(LARGE((AA465,AD465,AG465,AJ465,AM465,AP465),3))</f>
        <v>0.22594407578193226</v>
      </c>
      <c r="Z465" s="234">
        <f>(LARGE((AA465,AD465,AG465,AJ465,AM465,AP465),1))-(LARGE((AA465,AD465,AG465,AJ465,AM465,AP465),4))</f>
        <v>0.22734023439890089</v>
      </c>
      <c r="AA465" s="236">
        <v>0.31944776642433209</v>
      </c>
      <c r="AB465" s="93">
        <v>0.26810802416067181</v>
      </c>
      <c r="AC465" s="95">
        <f>IF(Tabelle1[[#This Row],[CDU ES 2021]]="","",Tabelle1[[#This Row],[CDU ES 2021]]/Tabelle1[[#This Row],[CDU ZS 2021]])</f>
        <v>1.1914890179970645</v>
      </c>
      <c r="AD465" s="97">
        <v>0.30214874929774888</v>
      </c>
      <c r="AE465" s="106">
        <v>0.29961229775975773</v>
      </c>
      <c r="AF465" s="96">
        <f>IF(Tabelle1[[#This Row],[SPD ES 2021]]="","",Tabelle1[[#This Row],[SPD ES 2021]]/Tabelle1[[#This Row],[SPD ZS 2021]])</f>
        <v>1.0084657791317531</v>
      </c>
      <c r="AG465" s="99">
        <v>9.3503690642399842E-2</v>
      </c>
      <c r="AH465" s="107">
        <v>9.7086409344788765E-2</v>
      </c>
      <c r="AI465" s="98">
        <f>IF(Tabelle1[[#This Row],[AfD ES 2021]]="","",Tabelle1[[#This Row],[AfD ES 2021]]/Tabelle1[[#This Row],[AfD ZS 2021]])</f>
        <v>0.96309762894139594</v>
      </c>
      <c r="AJ465" s="100">
        <v>2.7839736565449802E-2</v>
      </c>
      <c r="AK465" s="108">
        <v>3.0045536987015582E-2</v>
      </c>
      <c r="AL465" s="101">
        <f>IF(Tabelle1[[#This Row],[Linke ES 2021]]="","",Tabelle1[[#This Row],[Linke ES 2021]]/Tabelle1[[#This Row],[Linke ZS 2021]])</f>
        <v>0.92658475624785697</v>
      </c>
      <c r="AM465" s="103">
        <v>9.2107532025431219E-2</v>
      </c>
      <c r="AN465" s="109">
        <v>0.1049957569068128</v>
      </c>
      <c r="AO465" s="102">
        <f>IF(Tabelle1[[#This Row],[Grüne ES 2021]]="","",Tabelle1[[#This Row],[Grüne ES 2021]]/Tabelle1[[#This Row],[Grüne ZS 2021]])</f>
        <v>0.87725004075335822</v>
      </c>
      <c r="AP465" s="104">
        <v>8.8614354290545608E-2</v>
      </c>
      <c r="AQ465" s="105">
        <v>0.11509598265046342</v>
      </c>
      <c r="AR465" s="215">
        <f>IF(Tabelle1[[#This Row],[FDP ES 2021]]="","",Tabelle1[[#This Row],[FDP ES 2021]]/Tabelle1[[#This Row],[FDP ZS 2021]])</f>
        <v>0.76991700535421614</v>
      </c>
      <c r="AS465" s="216">
        <v>245.5</v>
      </c>
      <c r="AT465" s="191">
        <v>30631</v>
      </c>
      <c r="AU465" s="191">
        <v>22885</v>
      </c>
      <c r="AV465" s="191">
        <v>5.7</v>
      </c>
      <c r="AW465" s="191">
        <v>653.5</v>
      </c>
      <c r="AX465" s="191">
        <v>7.3</v>
      </c>
      <c r="AY465" s="192">
        <v>11.6</v>
      </c>
      <c r="AZ465" s="114" t="s">
        <v>1709</v>
      </c>
      <c r="BA465" s="6"/>
      <c r="BB465" s="6"/>
      <c r="BC465" s="6"/>
      <c r="BD465" s="6"/>
      <c r="BE465" s="6"/>
      <c r="BF465" s="6"/>
      <c r="BG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</row>
    <row r="466" spans="1:84">
      <c r="A466" s="90">
        <f>SUBTOTAL(103,$B$2:$B466)</f>
        <v>465</v>
      </c>
      <c r="B466" s="48" t="s">
        <v>669</v>
      </c>
      <c r="C466" s="206" t="s">
        <v>1189</v>
      </c>
      <c r="D466" s="199" t="s">
        <v>10</v>
      </c>
      <c r="E466" s="195" t="s">
        <v>413</v>
      </c>
      <c r="F466" s="198" t="s">
        <v>213</v>
      </c>
      <c r="G466" s="219" t="str">
        <f>""</f>
        <v/>
      </c>
      <c r="H466" s="14" t="s">
        <v>2196</v>
      </c>
      <c r="I466" s="8"/>
      <c r="J466" s="8" t="s">
        <v>927</v>
      </c>
      <c r="K466" s="18" t="s">
        <v>631</v>
      </c>
      <c r="L466" s="11" t="s">
        <v>921</v>
      </c>
      <c r="M466" s="53"/>
      <c r="N466" s="53"/>
      <c r="O466" s="9"/>
      <c r="P466" s="54"/>
      <c r="Q466" s="121" t="str">
        <f>""</f>
        <v/>
      </c>
      <c r="R466" s="55"/>
      <c r="S466" s="57"/>
      <c r="T466" s="147" t="str">
        <f>IF(MAX((AA466,AD466,AG466,AJ466,AM466,AP466))=AA466,"CDU",IF(MAX(AA466,AD466,AG466,AJ466,AM466,AP466)=AD466,"SPD",IF(MAX(AA466,AD466,AG466,AJ466,AM466,AP466)=AG466,"AfD",IF(MAX(AA466,AD466,AG466,AJ466,AM466,AP466)=AJ466,"Linke",IF(MAX(AA466,AD466,AG466,AJ466,AM466,AP466)=AM466,"Grüne","FDP")))))</f>
        <v>CDU</v>
      </c>
      <c r="U466" s="148" t="str">
        <f>IF(LARGE((AA466,AD466,AG466,AJ466,AM466,AP466),2)=AA466,"CDU",IF(LARGE((AA466,AD466,AG466,AJ466,AM466,AP466),2)=AD466,"SPD",IF(LARGE((AA466,AD466,AG466,AJ466,AM466,AP466),2)=AG466,"AfD",IF(LARGE((AA466,AD466,AG466,AJ466,AM466,AP466),2)=AJ466,"Linke",IF(LARGE((AA466,AD466,AG466,AJ466,AM466,AP466),2)=AM466,"Grüne","FDP")))))</f>
        <v>SPD</v>
      </c>
      <c r="V466" s="148" t="str">
        <f>IF(LARGE((AA466,AD466,AG466,AJ466,AM466,AP466),3)=AA466,"CDU",IF(LARGE((AA466,AD466,AG466,AJ466,AM466,AP466),3)=AD466,"SPD",IF(LARGE((AA466,AD466,AG466,AJ466,AM466,AP466),3)=AG466,"AfD",IF(LARGE((AA466,AD466,AG466,AJ466,AM466,AP466),3)=AJ466,"Linke",IF(LARGE((AA466,AD466,AG466,AJ466,AM466,AP466),3)=AM466,"Grüne","FDP")))))</f>
        <v>AfD</v>
      </c>
      <c r="W466" s="148" t="str">
        <f>IF(LARGE((AA466,AD466,AG466,AJ466,AM466,AP466),4)=AA466,"CDU",IF(LARGE((AA466,AD466,AG466,AJ466,AM466,AP466),4)=AD466,"SPD",IF(LARGE((AA466,AD466,AG466,AJ466,AM466,AP466),4)=AG466,"AfD",IF(LARGE((AA466,AD466,AG466,AJ466,AM466,AP466),4)=AJ466,"Linke",IF(LARGE((AA466,AD466,AG466,AJ466,AM466,AP466),4)=AM466,"Grüne","FDP")))))</f>
        <v>Grüne</v>
      </c>
      <c r="X466" s="148">
        <f>(LARGE((AA466,AD466,AG466,AJ466,AM466,AP466),1))-(LARGE((AA466,AD466,AG466,AJ466,AM466,AP466),2))</f>
        <v>1.7299017126583216E-2</v>
      </c>
      <c r="Y466" s="148">
        <f>(LARGE((AA466,AD466,AG466,AJ466,AM466,AP466),1))-(LARGE((AA466,AD466,AG466,AJ466,AM466,AP466),3))</f>
        <v>0.22594407578193226</v>
      </c>
      <c r="Z466" s="234">
        <f>(LARGE((AA466,AD466,AG466,AJ466,AM466,AP466),1))-(LARGE((AA466,AD466,AG466,AJ466,AM466,AP466),4))</f>
        <v>0.22734023439890089</v>
      </c>
      <c r="AA466" s="236">
        <v>0.31944776642433209</v>
      </c>
      <c r="AB466" s="93">
        <v>0.26810802416067181</v>
      </c>
      <c r="AC466" s="95">
        <f>IF(Tabelle1[[#This Row],[CDU ES 2021]]="","",Tabelle1[[#This Row],[CDU ES 2021]]/Tabelle1[[#This Row],[CDU ZS 2021]])</f>
        <v>1.1914890179970645</v>
      </c>
      <c r="AD466" s="97">
        <v>0.30214874929774888</v>
      </c>
      <c r="AE466" s="106">
        <v>0.29961229775975773</v>
      </c>
      <c r="AF466" s="96">
        <f>IF(Tabelle1[[#This Row],[SPD ES 2021]]="","",Tabelle1[[#This Row],[SPD ES 2021]]/Tabelle1[[#This Row],[SPD ZS 2021]])</f>
        <v>1.0084657791317531</v>
      </c>
      <c r="AG466" s="99">
        <v>9.3503690642399842E-2</v>
      </c>
      <c r="AH466" s="107">
        <v>9.7086409344788765E-2</v>
      </c>
      <c r="AI466" s="98">
        <f>IF(Tabelle1[[#This Row],[AfD ES 2021]]="","",Tabelle1[[#This Row],[AfD ES 2021]]/Tabelle1[[#This Row],[AfD ZS 2021]])</f>
        <v>0.96309762894139594</v>
      </c>
      <c r="AJ466" s="100">
        <v>2.7839736565449802E-2</v>
      </c>
      <c r="AK466" s="108">
        <v>3.0045536987015582E-2</v>
      </c>
      <c r="AL466" s="101">
        <f>IF(Tabelle1[[#This Row],[Linke ES 2021]]="","",Tabelle1[[#This Row],[Linke ES 2021]]/Tabelle1[[#This Row],[Linke ZS 2021]])</f>
        <v>0.92658475624785697</v>
      </c>
      <c r="AM466" s="103">
        <v>9.2107532025431219E-2</v>
      </c>
      <c r="AN466" s="109">
        <v>0.1049957569068128</v>
      </c>
      <c r="AO466" s="102">
        <f>IF(Tabelle1[[#This Row],[Grüne ES 2021]]="","",Tabelle1[[#This Row],[Grüne ES 2021]]/Tabelle1[[#This Row],[Grüne ZS 2021]])</f>
        <v>0.87725004075335822</v>
      </c>
      <c r="AP466" s="104">
        <v>8.8614354290545608E-2</v>
      </c>
      <c r="AQ466" s="105">
        <v>0.11509598265046342</v>
      </c>
      <c r="AR466" s="215">
        <f>IF(Tabelle1[[#This Row],[FDP ES 2021]]="","",Tabelle1[[#This Row],[FDP ES 2021]]/Tabelle1[[#This Row],[FDP ZS 2021]])</f>
        <v>0.76991700535421614</v>
      </c>
      <c r="AS466" s="216">
        <v>245.5</v>
      </c>
      <c r="AT466" s="191">
        <v>30631</v>
      </c>
      <c r="AU466" s="191">
        <v>22885</v>
      </c>
      <c r="AV466" s="191">
        <v>5.7</v>
      </c>
      <c r="AW466" s="191">
        <v>653.5</v>
      </c>
      <c r="AX466" s="191">
        <v>7.3</v>
      </c>
      <c r="AY466" s="192">
        <v>11.6</v>
      </c>
      <c r="AZ466" s="114" t="s">
        <v>1451</v>
      </c>
      <c r="BA466" s="6"/>
      <c r="BB466" s="6"/>
      <c r="BC466" s="6"/>
      <c r="BD466" s="6"/>
      <c r="BE466" s="6"/>
      <c r="BF466" s="6"/>
      <c r="BG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</row>
    <row r="467" spans="1:84">
      <c r="A467" s="90">
        <f>SUBTOTAL(103,$B$2:$B467)</f>
        <v>466</v>
      </c>
      <c r="B467" s="44" t="s">
        <v>697</v>
      </c>
      <c r="C467" s="201" t="s">
        <v>843</v>
      </c>
      <c r="D467" s="199" t="s">
        <v>10</v>
      </c>
      <c r="E467" s="194" t="s">
        <v>413</v>
      </c>
      <c r="F467" s="198" t="s">
        <v>213</v>
      </c>
      <c r="G467" s="219" t="str">
        <f>""</f>
        <v/>
      </c>
      <c r="H467" s="8"/>
      <c r="I467" s="8"/>
      <c r="J467" s="8" t="s">
        <v>924</v>
      </c>
      <c r="K467" s="8"/>
      <c r="L467" s="10" t="s">
        <v>922</v>
      </c>
      <c r="M467" s="53"/>
      <c r="N467" s="53"/>
      <c r="O467" s="9"/>
      <c r="P467" s="54"/>
      <c r="Q467" s="121" t="str">
        <f>""</f>
        <v/>
      </c>
      <c r="R467" s="55"/>
      <c r="S467" s="57"/>
      <c r="T467" s="147" t="str">
        <f>IF(MAX((AA467,AD467,AG467,AJ467,AM467,AP467))=AA467,"CDU",IF(MAX(AA467,AD467,AG467,AJ467,AM467,AP467)=AD467,"SPD",IF(MAX(AA467,AD467,AG467,AJ467,AM467,AP467)=AG467,"AfD",IF(MAX(AA467,AD467,AG467,AJ467,AM467,AP467)=AJ467,"Linke",IF(MAX(AA467,AD467,AG467,AJ467,AM467,AP467)=AM467,"Grüne","FDP")))))</f>
        <v>CDU</v>
      </c>
      <c r="U467" s="148" t="str">
        <f>IF(LARGE((AA467,AD467,AG467,AJ467,AM467,AP467),2)=AA467,"CDU",IF(LARGE((AA467,AD467,AG467,AJ467,AM467,AP467),2)=AD467,"SPD",IF(LARGE((AA467,AD467,AG467,AJ467,AM467,AP467),2)=AG467,"AfD",IF(LARGE((AA467,AD467,AG467,AJ467,AM467,AP467),2)=AJ467,"Linke",IF(LARGE((AA467,AD467,AG467,AJ467,AM467,AP467),2)=AM467,"Grüne","FDP")))))</f>
        <v>SPD</v>
      </c>
      <c r="V467" s="148" t="str">
        <f>IF(LARGE((AA467,AD467,AG467,AJ467,AM467,AP467),3)=AA467,"CDU",IF(LARGE((AA467,AD467,AG467,AJ467,AM467,AP467),3)=AD467,"SPD",IF(LARGE((AA467,AD467,AG467,AJ467,AM467,AP467),3)=AG467,"AfD",IF(LARGE((AA467,AD467,AG467,AJ467,AM467,AP467),3)=AJ467,"Linke",IF(LARGE((AA467,AD467,AG467,AJ467,AM467,AP467),3)=AM467,"Grüne","FDP")))))</f>
        <v>AfD</v>
      </c>
      <c r="W467" s="148" t="str">
        <f>IF(LARGE((AA467,AD467,AG467,AJ467,AM467,AP467),4)=AA467,"CDU",IF(LARGE((AA467,AD467,AG467,AJ467,AM467,AP467),4)=AD467,"SPD",IF(LARGE((AA467,AD467,AG467,AJ467,AM467,AP467),4)=AG467,"AfD",IF(LARGE((AA467,AD467,AG467,AJ467,AM467,AP467),4)=AJ467,"Linke",IF(LARGE((AA467,AD467,AG467,AJ467,AM467,AP467),4)=AM467,"Grüne","FDP")))))</f>
        <v>Grüne</v>
      </c>
      <c r="X467" s="148">
        <f>(LARGE((AA467,AD467,AG467,AJ467,AM467,AP467),1))-(LARGE((AA467,AD467,AG467,AJ467,AM467,AP467),2))</f>
        <v>1.7299017126583216E-2</v>
      </c>
      <c r="Y467" s="148">
        <f>(LARGE((AA467,AD467,AG467,AJ467,AM467,AP467),1))-(LARGE((AA467,AD467,AG467,AJ467,AM467,AP467),3))</f>
        <v>0.22594407578193226</v>
      </c>
      <c r="Z467" s="234">
        <f>(LARGE((AA467,AD467,AG467,AJ467,AM467,AP467),1))-(LARGE((AA467,AD467,AG467,AJ467,AM467,AP467),4))</f>
        <v>0.22734023439890089</v>
      </c>
      <c r="AA467" s="236">
        <v>0.31944776642433209</v>
      </c>
      <c r="AB467" s="93">
        <v>0.26810802416067181</v>
      </c>
      <c r="AC467" s="95">
        <f>IF(Tabelle1[[#This Row],[CDU ES 2021]]="","",Tabelle1[[#This Row],[CDU ES 2021]]/Tabelle1[[#This Row],[CDU ZS 2021]])</f>
        <v>1.1914890179970645</v>
      </c>
      <c r="AD467" s="97">
        <v>0.30214874929774888</v>
      </c>
      <c r="AE467" s="106">
        <v>0.29961229775975773</v>
      </c>
      <c r="AF467" s="96">
        <f>IF(Tabelle1[[#This Row],[SPD ES 2021]]="","",Tabelle1[[#This Row],[SPD ES 2021]]/Tabelle1[[#This Row],[SPD ZS 2021]])</f>
        <v>1.0084657791317531</v>
      </c>
      <c r="AG467" s="99">
        <v>9.3503690642399842E-2</v>
      </c>
      <c r="AH467" s="107">
        <v>9.7086409344788765E-2</v>
      </c>
      <c r="AI467" s="98">
        <f>IF(Tabelle1[[#This Row],[AfD ES 2021]]="","",Tabelle1[[#This Row],[AfD ES 2021]]/Tabelle1[[#This Row],[AfD ZS 2021]])</f>
        <v>0.96309762894139594</v>
      </c>
      <c r="AJ467" s="100">
        <v>2.7839736565449802E-2</v>
      </c>
      <c r="AK467" s="108">
        <v>3.0045536987015582E-2</v>
      </c>
      <c r="AL467" s="101">
        <f>IF(Tabelle1[[#This Row],[Linke ES 2021]]="","",Tabelle1[[#This Row],[Linke ES 2021]]/Tabelle1[[#This Row],[Linke ZS 2021]])</f>
        <v>0.92658475624785697</v>
      </c>
      <c r="AM467" s="103">
        <v>9.2107532025431219E-2</v>
      </c>
      <c r="AN467" s="109">
        <v>0.1049957569068128</v>
      </c>
      <c r="AO467" s="102">
        <f>IF(Tabelle1[[#This Row],[Grüne ES 2021]]="","",Tabelle1[[#This Row],[Grüne ES 2021]]/Tabelle1[[#This Row],[Grüne ZS 2021]])</f>
        <v>0.87725004075335822</v>
      </c>
      <c r="AP467" s="104">
        <v>8.8614354290545608E-2</v>
      </c>
      <c r="AQ467" s="105">
        <v>0.11509598265046342</v>
      </c>
      <c r="AR467" s="215">
        <f>IF(Tabelle1[[#This Row],[FDP ES 2021]]="","",Tabelle1[[#This Row],[FDP ES 2021]]/Tabelle1[[#This Row],[FDP ZS 2021]])</f>
        <v>0.76991700535421614</v>
      </c>
      <c r="AS467" s="216">
        <v>245.5</v>
      </c>
      <c r="AT467" s="191">
        <v>30631</v>
      </c>
      <c r="AU467" s="191">
        <v>22885</v>
      </c>
      <c r="AV467" s="191">
        <v>5.7</v>
      </c>
      <c r="AW467" s="191">
        <v>653.5</v>
      </c>
      <c r="AX467" s="191">
        <v>7.3</v>
      </c>
      <c r="AY467" s="192">
        <v>11.6</v>
      </c>
      <c r="AZ467" s="114" t="s">
        <v>2013</v>
      </c>
      <c r="BA467" s="6"/>
      <c r="BB467" s="6"/>
      <c r="BC467" s="6"/>
      <c r="BD467" s="6"/>
      <c r="BE467" s="6"/>
      <c r="BF467" s="6"/>
      <c r="BG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</row>
    <row r="468" spans="1:84">
      <c r="A468" s="90">
        <f>SUBTOTAL(103,$B$2:$B468)</f>
        <v>467</v>
      </c>
      <c r="B468" s="46" t="s">
        <v>930</v>
      </c>
      <c r="C468" s="204" t="s">
        <v>1190</v>
      </c>
      <c r="D468" s="199" t="s">
        <v>10</v>
      </c>
      <c r="E468" s="195" t="s">
        <v>413</v>
      </c>
      <c r="F468" s="198" t="s">
        <v>213</v>
      </c>
      <c r="G468" s="219" t="str">
        <f>""</f>
        <v/>
      </c>
      <c r="H468" s="180" t="s">
        <v>2165</v>
      </c>
      <c r="I468" s="8"/>
      <c r="J468" s="8" t="s">
        <v>927</v>
      </c>
      <c r="K468" s="11"/>
      <c r="L468" s="11" t="s">
        <v>922</v>
      </c>
      <c r="M468" s="53"/>
      <c r="N468" s="53"/>
      <c r="O468" s="9"/>
      <c r="P468" s="54"/>
      <c r="Q468" s="121" t="str">
        <f>""</f>
        <v/>
      </c>
      <c r="R468" s="55"/>
      <c r="S468" s="57"/>
      <c r="T468" s="147" t="str">
        <f>IF(MAX((AA468,AD468,AG468,AJ468,AM468,AP468))=AA468,"CDU",IF(MAX(AA468,AD468,AG468,AJ468,AM468,AP468)=AD468,"SPD",IF(MAX(AA468,AD468,AG468,AJ468,AM468,AP468)=AG468,"AfD",IF(MAX(AA468,AD468,AG468,AJ468,AM468,AP468)=AJ468,"Linke",IF(MAX(AA468,AD468,AG468,AJ468,AM468,AP468)=AM468,"Grüne","FDP")))))</f>
        <v>CDU</v>
      </c>
      <c r="U468" s="148" t="str">
        <f>IF(LARGE((AA468,AD468,AG468,AJ468,AM468,AP468),2)=AA468,"CDU",IF(LARGE((AA468,AD468,AG468,AJ468,AM468,AP468),2)=AD468,"SPD",IF(LARGE((AA468,AD468,AG468,AJ468,AM468,AP468),2)=AG468,"AfD",IF(LARGE((AA468,AD468,AG468,AJ468,AM468,AP468),2)=AJ468,"Linke",IF(LARGE((AA468,AD468,AG468,AJ468,AM468,AP468),2)=AM468,"Grüne","FDP")))))</f>
        <v>SPD</v>
      </c>
      <c r="V468" s="148" t="str">
        <f>IF(LARGE((AA468,AD468,AG468,AJ468,AM468,AP468),3)=AA468,"CDU",IF(LARGE((AA468,AD468,AG468,AJ468,AM468,AP468),3)=AD468,"SPD",IF(LARGE((AA468,AD468,AG468,AJ468,AM468,AP468),3)=AG468,"AfD",IF(LARGE((AA468,AD468,AG468,AJ468,AM468,AP468),3)=AJ468,"Linke",IF(LARGE((AA468,AD468,AG468,AJ468,AM468,AP468),3)=AM468,"Grüne","FDP")))))</f>
        <v>AfD</v>
      </c>
      <c r="W468" s="148" t="str">
        <f>IF(LARGE((AA468,AD468,AG468,AJ468,AM468,AP468),4)=AA468,"CDU",IF(LARGE((AA468,AD468,AG468,AJ468,AM468,AP468),4)=AD468,"SPD",IF(LARGE((AA468,AD468,AG468,AJ468,AM468,AP468),4)=AG468,"AfD",IF(LARGE((AA468,AD468,AG468,AJ468,AM468,AP468),4)=AJ468,"Linke",IF(LARGE((AA468,AD468,AG468,AJ468,AM468,AP468),4)=AM468,"Grüne","FDP")))))</f>
        <v>Grüne</v>
      </c>
      <c r="X468" s="148">
        <f>(LARGE((AA468,AD468,AG468,AJ468,AM468,AP468),1))-(LARGE((AA468,AD468,AG468,AJ468,AM468,AP468),2))</f>
        <v>1.7299017126582994E-2</v>
      </c>
      <c r="Y468" s="148">
        <f>(LARGE((AA468,AD468,AG468,AJ468,AM468,AP468),1))-(LARGE((AA468,AD468,AG468,AJ468,AM468,AP468),3))</f>
        <v>0.22594407578193218</v>
      </c>
      <c r="Z468" s="234">
        <f>(LARGE((AA468,AD468,AG468,AJ468,AM468,AP468),1))-(LARGE((AA468,AD468,AG468,AJ468,AM468,AP468),4))</f>
        <v>0.22734023439890078</v>
      </c>
      <c r="AA468" s="236">
        <v>0.31944776642433198</v>
      </c>
      <c r="AB468" s="93">
        <v>0.26810802416067198</v>
      </c>
      <c r="AC468" s="95">
        <f>IF(Tabelle1[[#This Row],[CDU ES 2021]]="","",Tabelle1[[#This Row],[CDU ES 2021]]/Tabelle1[[#This Row],[CDU ZS 2021]])</f>
        <v>1.1914890179970634</v>
      </c>
      <c r="AD468" s="97">
        <v>0.30214874929774899</v>
      </c>
      <c r="AE468" s="106">
        <v>0.29961229775975801</v>
      </c>
      <c r="AF468" s="96">
        <f>IF(Tabelle1[[#This Row],[SPD ES 2021]]="","",Tabelle1[[#This Row],[SPD ES 2021]]/Tabelle1[[#This Row],[SPD ZS 2021]])</f>
        <v>1.0084657791317526</v>
      </c>
      <c r="AG468" s="99">
        <v>9.35036906423998E-2</v>
      </c>
      <c r="AH468" s="107">
        <v>9.7086409344788793E-2</v>
      </c>
      <c r="AI468" s="98">
        <f>IF(Tabelle1[[#This Row],[AfD ES 2021]]="","",Tabelle1[[#This Row],[AfD ES 2021]]/Tabelle1[[#This Row],[AfD ZS 2021]])</f>
        <v>0.96309762894139517</v>
      </c>
      <c r="AJ468" s="100">
        <v>2.7839736565449798E-2</v>
      </c>
      <c r="AK468" s="108">
        <v>3.0045536987015599E-2</v>
      </c>
      <c r="AL468" s="101">
        <f>IF(Tabelle1[[#This Row],[Linke ES 2021]]="","",Tabelle1[[#This Row],[Linke ES 2021]]/Tabelle1[[#This Row],[Linke ZS 2021]])</f>
        <v>0.9265847562478563</v>
      </c>
      <c r="AM468" s="103">
        <v>9.2107532025431205E-2</v>
      </c>
      <c r="AN468" s="109">
        <v>0.104995756906813</v>
      </c>
      <c r="AO468" s="102">
        <f>IF(Tabelle1[[#This Row],[Grüne ES 2021]]="","",Tabelle1[[#This Row],[Grüne ES 2021]]/Tabelle1[[#This Row],[Grüne ZS 2021]])</f>
        <v>0.87725004075335644</v>
      </c>
      <c r="AP468" s="104">
        <v>8.8614354290545594E-2</v>
      </c>
      <c r="AQ468" s="105">
        <v>0.115095982650463</v>
      </c>
      <c r="AR468" s="215">
        <f>IF(Tabelle1[[#This Row],[FDP ES 2021]]="","",Tabelle1[[#This Row],[FDP ES 2021]]/Tabelle1[[#This Row],[FDP ZS 2021]])</f>
        <v>0.76991700535421881</v>
      </c>
      <c r="AS468" s="216">
        <v>245.5</v>
      </c>
      <c r="AT468" s="191">
        <v>30631</v>
      </c>
      <c r="AU468" s="191">
        <v>22885</v>
      </c>
      <c r="AV468" s="191">
        <v>5.7</v>
      </c>
      <c r="AW468" s="191">
        <v>653.5</v>
      </c>
      <c r="AX468" s="191">
        <v>7.3</v>
      </c>
      <c r="AY468" s="192">
        <v>11.6</v>
      </c>
      <c r="AZ468" s="114" t="s">
        <v>2105</v>
      </c>
      <c r="BA468" s="6"/>
      <c r="BB468" s="6"/>
      <c r="BC468" s="6"/>
      <c r="BD468" s="6"/>
      <c r="BE468" s="6"/>
      <c r="BF468" s="6"/>
      <c r="BG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</row>
    <row r="469" spans="1:84">
      <c r="A469" s="90">
        <f>SUBTOTAL(103,$B$2:$B469)</f>
        <v>468</v>
      </c>
      <c r="B469" s="44" t="s">
        <v>697</v>
      </c>
      <c r="C469" s="201" t="s">
        <v>844</v>
      </c>
      <c r="D469" s="200" t="s">
        <v>10</v>
      </c>
      <c r="E469" s="193" t="s">
        <v>414</v>
      </c>
      <c r="F469" s="222" t="s">
        <v>214</v>
      </c>
      <c r="G469" s="219" t="str">
        <f>""</f>
        <v/>
      </c>
      <c r="H469" s="12" t="s">
        <v>2165</v>
      </c>
      <c r="I469" s="10"/>
      <c r="J469" s="8" t="s">
        <v>924</v>
      </c>
      <c r="K469" s="10"/>
      <c r="L469" s="10" t="s">
        <v>922</v>
      </c>
      <c r="M469" s="67"/>
      <c r="N469" s="67"/>
      <c r="O469" s="59"/>
      <c r="P469" s="83"/>
      <c r="Q469" s="121" t="str">
        <f>""</f>
        <v/>
      </c>
      <c r="R469" s="60"/>
      <c r="S469" s="61"/>
      <c r="T469" s="147" t="str">
        <f>IF(MAX((AA469,AD469,AG469,AJ469,AM469,AP469))=AA469,"CDU",IF(MAX(AA469,AD469,AG469,AJ469,AM469,AP469)=AD469,"SPD",IF(MAX(AA469,AD469,AG469,AJ469,AM469,AP469)=AG469,"AfD",IF(MAX(AA469,AD469,AG469,AJ469,AM469,AP469)=AJ469,"Linke",IF(MAX(AA469,AD469,AG469,AJ469,AM469,AP469)=AM469,"Grüne","FDP")))))</f>
        <v>CDU</v>
      </c>
      <c r="U469" s="148" t="str">
        <f>IF(LARGE((AA469,AD469,AG469,AJ469,AM469,AP469),2)=AA469,"CDU",IF(LARGE((AA469,AD469,AG469,AJ469,AM469,AP469),2)=AD469,"SPD",IF(LARGE((AA469,AD469,AG469,AJ469,AM469,AP469),2)=AG469,"AfD",IF(LARGE((AA469,AD469,AG469,AJ469,AM469,AP469),2)=AJ469,"Linke",IF(LARGE((AA469,AD469,AG469,AJ469,AM469,AP469),2)=AM469,"Grüne","FDP")))))</f>
        <v>SPD</v>
      </c>
      <c r="V469" s="148" t="str">
        <f>IF(LARGE((AA469,AD469,AG469,AJ469,AM469,AP469),3)=AA469,"CDU",IF(LARGE((AA469,AD469,AG469,AJ469,AM469,AP469),3)=AD469,"SPD",IF(LARGE((AA469,AD469,AG469,AJ469,AM469,AP469),3)=AG469,"AfD",IF(LARGE((AA469,AD469,AG469,AJ469,AM469,AP469),3)=AJ469,"Linke",IF(LARGE((AA469,AD469,AG469,AJ469,AM469,AP469),3)=AM469,"Grüne","FDP")))))</f>
        <v>Grüne</v>
      </c>
      <c r="W469" s="148" t="str">
        <f>IF(LARGE((AA469,AD469,AG469,AJ469,AM469,AP469),4)=AA469,"CDU",IF(LARGE((AA469,AD469,AG469,AJ469,AM469,AP469),4)=AD469,"SPD",IF(LARGE((AA469,AD469,AG469,AJ469,AM469,AP469),4)=AG469,"AfD",IF(LARGE((AA469,AD469,AG469,AJ469,AM469,AP469),4)=AJ469,"Linke",IF(LARGE((AA469,AD469,AG469,AJ469,AM469,AP469),4)=AM469,"Grüne","FDP")))))</f>
        <v>FDP</v>
      </c>
      <c r="X469" s="148">
        <f>(LARGE((AA469,AD469,AG469,AJ469,AM469,AP469),1))-(LARGE((AA469,AD469,AG469,AJ469,AM469,AP469),2))</f>
        <v>4.0626172367927427E-2</v>
      </c>
      <c r="Y469" s="148">
        <f>(LARGE((AA469,AD469,AG469,AJ469,AM469,AP469),1))-(LARGE((AA469,AD469,AG469,AJ469,AM469,AP469),3))</f>
        <v>0.2368814160499301</v>
      </c>
      <c r="Z469" s="234">
        <f>(LARGE((AA469,AD469,AG469,AJ469,AM469,AP469),1))-(LARGE((AA469,AD469,AG469,AJ469,AM469,AP469),4))</f>
        <v>0.26027079567545447</v>
      </c>
      <c r="AA469" s="236">
        <v>0.34296920296033562</v>
      </c>
      <c r="AB469" s="93">
        <v>0.28515096507509163</v>
      </c>
      <c r="AC469" s="95">
        <f>IF(Tabelle1[[#This Row],[CDU ES 2021]]="","",Tabelle1[[#This Row],[CDU ES 2021]]/Tabelle1[[#This Row],[CDU ZS 2021]])</f>
        <v>1.202763605832504</v>
      </c>
      <c r="AD469" s="97">
        <v>0.30234303059240819</v>
      </c>
      <c r="AE469" s="106">
        <v>0.28760529482551145</v>
      </c>
      <c r="AF469" s="96">
        <f>IF(Tabelle1[[#This Row],[SPD ES 2021]]="","",Tabelle1[[#This Row],[SPD ES 2021]]/Tabelle1[[#This Row],[SPD ZS 2021]])</f>
        <v>1.0512429222690007</v>
      </c>
      <c r="AG469" s="99">
        <v>7.3824221547696189E-2</v>
      </c>
      <c r="AH469" s="107">
        <v>7.6974851618429915E-2</v>
      </c>
      <c r="AI469" s="98">
        <f>IF(Tabelle1[[#This Row],[AfD ES 2021]]="","",Tabelle1[[#This Row],[AfD ES 2021]]/Tabelle1[[#This Row],[AfD ZS 2021]])</f>
        <v>0.95906935831001483</v>
      </c>
      <c r="AJ469" s="100">
        <v>2.412605299955663E-2</v>
      </c>
      <c r="AK469" s="108">
        <v>2.6181783570267937E-2</v>
      </c>
      <c r="AL469" s="101">
        <f>IF(Tabelle1[[#This Row],[Linke ES 2021]]="","",Tabelle1[[#This Row],[Linke ES 2021]]/Tabelle1[[#This Row],[Linke ZS 2021]])</f>
        <v>0.92148240912640511</v>
      </c>
      <c r="AM469" s="103">
        <v>0.10608778691040552</v>
      </c>
      <c r="AN469" s="109">
        <v>0.12023496298109282</v>
      </c>
      <c r="AO469" s="102">
        <f>IF(Tabelle1[[#This Row],[Grüne ES 2021]]="","",Tabelle1[[#This Row],[Grüne ES 2021]]/Tabelle1[[#This Row],[Grüne ZS 2021]])</f>
        <v>0.88233725265992746</v>
      </c>
      <c r="AP469" s="104">
        <v>8.2698407284881148E-2</v>
      </c>
      <c r="AQ469" s="105">
        <v>0.11886842480980644</v>
      </c>
      <c r="AR469" s="215">
        <f>IF(Tabelle1[[#This Row],[FDP ES 2021]]="","",Tabelle1[[#This Row],[FDP ES 2021]]/Tabelle1[[#This Row],[FDP ZS 2021]])</f>
        <v>0.69571383163528444</v>
      </c>
      <c r="AS469" s="216">
        <v>187.1</v>
      </c>
      <c r="AT469" s="191">
        <v>28910</v>
      </c>
      <c r="AU469" s="191">
        <v>23360</v>
      </c>
      <c r="AV469" s="191">
        <v>4.3</v>
      </c>
      <c r="AW469" s="191">
        <v>651.1</v>
      </c>
      <c r="AX469" s="191">
        <v>7.1</v>
      </c>
      <c r="AY469" s="192">
        <v>12.2</v>
      </c>
      <c r="AZ469" s="114" t="s">
        <v>1821</v>
      </c>
      <c r="BA469" s="6"/>
      <c r="BB469" s="6"/>
      <c r="BC469" s="6"/>
      <c r="BD469" s="6"/>
      <c r="BE469" s="6"/>
      <c r="BF469" s="6"/>
      <c r="BG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</row>
    <row r="470" spans="1:84">
      <c r="A470" s="90">
        <f>SUBTOTAL(103,$B$2:$B470)</f>
        <v>469</v>
      </c>
      <c r="B470" s="44" t="s">
        <v>697</v>
      </c>
      <c r="C470" s="201" t="s">
        <v>845</v>
      </c>
      <c r="D470" s="199" t="s">
        <v>10</v>
      </c>
      <c r="E470" s="194" t="s">
        <v>415</v>
      </c>
      <c r="F470" s="198" t="s">
        <v>215</v>
      </c>
      <c r="G470" s="219" t="str">
        <f>""</f>
        <v/>
      </c>
      <c r="H470" s="8"/>
      <c r="I470" s="8"/>
      <c r="J470" s="8" t="s">
        <v>924</v>
      </c>
      <c r="K470" s="8"/>
      <c r="L470" s="10" t="s">
        <v>922</v>
      </c>
      <c r="M470" s="53"/>
      <c r="N470" s="53"/>
      <c r="O470" s="9"/>
      <c r="P470" s="54"/>
      <c r="Q470" s="121" t="str">
        <f>""</f>
        <v/>
      </c>
      <c r="R470" s="55"/>
      <c r="S470" s="57"/>
      <c r="T470" s="147" t="str">
        <f>IF(MAX((AA470,AD470,AG470,AJ470,AM470,AP470))=AA470,"CDU",IF(MAX(AA470,AD470,AG470,AJ470,AM470,AP470)=AD470,"SPD",IF(MAX(AA470,AD470,AG470,AJ470,AM470,AP470)=AG470,"AfD",IF(MAX(AA470,AD470,AG470,AJ470,AM470,AP470)=AJ470,"Linke",IF(MAX(AA470,AD470,AG470,AJ470,AM470,AP470)=AM470,"Grüne","FDP")))))</f>
        <v>CDU</v>
      </c>
      <c r="U470" s="148" t="str">
        <f>IF(LARGE((AA470,AD470,AG470,AJ470,AM470,AP470),2)=AA470,"CDU",IF(LARGE((AA470,AD470,AG470,AJ470,AM470,AP470),2)=AD470,"SPD",IF(LARGE((AA470,AD470,AG470,AJ470,AM470,AP470),2)=AG470,"AfD",IF(LARGE((AA470,AD470,AG470,AJ470,AM470,AP470),2)=AJ470,"Linke",IF(LARGE((AA470,AD470,AG470,AJ470,AM470,AP470),2)=AM470,"Grüne","FDP")))))</f>
        <v>SPD</v>
      </c>
      <c r="V470" s="148" t="str">
        <f>IF(LARGE((AA470,AD470,AG470,AJ470,AM470,AP470),3)=AA470,"CDU",IF(LARGE((AA470,AD470,AG470,AJ470,AM470,AP470),3)=AD470,"SPD",IF(LARGE((AA470,AD470,AG470,AJ470,AM470,AP470),3)=AG470,"AfD",IF(LARGE((AA470,AD470,AG470,AJ470,AM470,AP470),3)=AJ470,"Linke",IF(LARGE((AA470,AD470,AG470,AJ470,AM470,AP470),3)=AM470,"Grüne","FDP")))))</f>
        <v>Grüne</v>
      </c>
      <c r="W470" s="148" t="str">
        <f>IF(LARGE((AA470,AD470,AG470,AJ470,AM470,AP470),4)=AA470,"CDU",IF(LARGE((AA470,AD470,AG470,AJ470,AM470,AP470),4)=AD470,"SPD",IF(LARGE((AA470,AD470,AG470,AJ470,AM470,AP470),4)=AG470,"AfD",IF(LARGE((AA470,AD470,AG470,AJ470,AM470,AP470),4)=AJ470,"Linke",IF(LARGE((AA470,AD470,AG470,AJ470,AM470,AP470),4)=AM470,"Grüne","FDP")))))</f>
        <v>FDP</v>
      </c>
      <c r="X470" s="148">
        <f>(LARGE((AA470,AD470,AG470,AJ470,AM470,AP470),1))-(LARGE((AA470,AD470,AG470,AJ470,AM470,AP470),2))</f>
        <v>1.8284794098216262E-2</v>
      </c>
      <c r="Y470" s="148">
        <f>(LARGE((AA470,AD470,AG470,AJ470,AM470,AP470),1))-(LARGE((AA470,AD470,AG470,AJ470,AM470,AP470),3))</f>
        <v>0.19332883726051531</v>
      </c>
      <c r="Z470" s="234">
        <f>(LARGE((AA470,AD470,AG470,AJ470,AM470,AP470),1))-(LARGE((AA470,AD470,AG470,AJ470,AM470,AP470),4))</f>
        <v>0.24013157894736842</v>
      </c>
      <c r="AA470" s="236">
        <v>0.31706259634441752</v>
      </c>
      <c r="AB470" s="93">
        <v>0.26015914683042846</v>
      </c>
      <c r="AC470" s="95">
        <f>IF(Tabelle1[[#This Row],[CDU ES 2021]]="","",Tabelle1[[#This Row],[CDU ES 2021]]/Tabelle1[[#This Row],[CDU ZS 2021]])</f>
        <v>1.2187255386068694</v>
      </c>
      <c r="AD470" s="97">
        <v>0.29877780224620126</v>
      </c>
      <c r="AE470" s="106">
        <v>0.29346209467934176</v>
      </c>
      <c r="AF470" s="96">
        <f>IF(Tabelle1[[#This Row],[SPD ES 2021]]="","",Tabelle1[[#This Row],[SPD ES 2021]]/Tabelle1[[#This Row],[SPD ZS 2021]])</f>
        <v>1.0181137791327628</v>
      </c>
      <c r="AG470" s="99">
        <v>6.7117650297291345E-2</v>
      </c>
      <c r="AH470" s="107">
        <v>7.1458434713474017E-2</v>
      </c>
      <c r="AI470" s="98">
        <f>IF(Tabelle1[[#This Row],[AfD ES 2021]]="","",Tabelle1[[#This Row],[AfD ES 2021]]/Tabelle1[[#This Row],[AfD ZS 2021]])</f>
        <v>0.93925441505138108</v>
      </c>
      <c r="AJ470" s="100">
        <v>2.7898590618806431E-2</v>
      </c>
      <c r="AK470" s="108">
        <v>3.2925985072274046E-2</v>
      </c>
      <c r="AL470" s="101">
        <f>IF(Tabelle1[[#This Row],[Linke ES 2021]]="","",Tabelle1[[#This Row],[Linke ES 2021]]/Tabelle1[[#This Row],[Linke ZS 2021]])</f>
        <v>0.84731225375847519</v>
      </c>
      <c r="AM470" s="103">
        <v>0.12373375908390223</v>
      </c>
      <c r="AN470" s="109">
        <v>0.14397921907020417</v>
      </c>
      <c r="AO470" s="102">
        <f>IF(Tabelle1[[#This Row],[Grüne ES 2021]]="","",Tabelle1[[#This Row],[Grüne ES 2021]]/Tabelle1[[#This Row],[Grüne ZS 2021]])</f>
        <v>0.85938623561758409</v>
      </c>
      <c r="AP470" s="104">
        <v>7.6931017397049106E-2</v>
      </c>
      <c r="AQ470" s="105">
        <v>0.11220468393384646</v>
      </c>
      <c r="AR470" s="215">
        <f>IF(Tabelle1[[#This Row],[FDP ES 2021]]="","",Tabelle1[[#This Row],[FDP ES 2021]]/Tabelle1[[#This Row],[FDP ZS 2021]])</f>
        <v>0.68563106904169913</v>
      </c>
      <c r="AS470" s="216">
        <v>408.6</v>
      </c>
      <c r="AT470" s="191">
        <v>46712</v>
      </c>
      <c r="AU470" s="191">
        <v>22354</v>
      </c>
      <c r="AV470" s="191">
        <v>5.3</v>
      </c>
      <c r="AW470" s="191">
        <v>609.29999999999995</v>
      </c>
      <c r="AX470" s="191">
        <v>8.3000000000000007</v>
      </c>
      <c r="AY470" s="192">
        <v>12.1</v>
      </c>
      <c r="AZ470" s="114" t="s">
        <v>1977</v>
      </c>
      <c r="BA470" s="6"/>
      <c r="BB470" s="6"/>
      <c r="BC470" s="6"/>
      <c r="BD470" s="6"/>
      <c r="BE470" s="6"/>
      <c r="BF470" s="6"/>
      <c r="BG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</row>
    <row r="471" spans="1:84">
      <c r="A471" s="90">
        <f>SUBTOTAL(103,$B$2:$B471)</f>
        <v>470</v>
      </c>
      <c r="B471" s="48" t="s">
        <v>669</v>
      </c>
      <c r="C471" s="206" t="s">
        <v>1191</v>
      </c>
      <c r="D471" s="199" t="s">
        <v>10</v>
      </c>
      <c r="E471" s="195" t="s">
        <v>415</v>
      </c>
      <c r="F471" s="198" t="s">
        <v>215</v>
      </c>
      <c r="G471" s="219" t="str">
        <f>""</f>
        <v/>
      </c>
      <c r="H471" s="8"/>
      <c r="I471" s="8"/>
      <c r="J471" s="8" t="s">
        <v>927</v>
      </c>
      <c r="K471" s="11"/>
      <c r="L471" s="11" t="s">
        <v>921</v>
      </c>
      <c r="M471" s="53"/>
      <c r="N471" s="53"/>
      <c r="O471" s="9"/>
      <c r="P471" s="54"/>
      <c r="Q471" s="121" t="str">
        <f>""</f>
        <v/>
      </c>
      <c r="R471" s="55"/>
      <c r="S471" s="57"/>
      <c r="T471" s="147" t="str">
        <f>IF(MAX((AA471,AD471,AG471,AJ471,AM471,AP471))=AA471,"CDU",IF(MAX(AA471,AD471,AG471,AJ471,AM471,AP471)=AD471,"SPD",IF(MAX(AA471,AD471,AG471,AJ471,AM471,AP471)=AG471,"AfD",IF(MAX(AA471,AD471,AG471,AJ471,AM471,AP471)=AJ471,"Linke",IF(MAX(AA471,AD471,AG471,AJ471,AM471,AP471)=AM471,"Grüne","FDP")))))</f>
        <v>CDU</v>
      </c>
      <c r="U471" s="148" t="str">
        <f>IF(LARGE((AA471,AD471,AG471,AJ471,AM471,AP471),2)=AA471,"CDU",IF(LARGE((AA471,AD471,AG471,AJ471,AM471,AP471),2)=AD471,"SPD",IF(LARGE((AA471,AD471,AG471,AJ471,AM471,AP471),2)=AG471,"AfD",IF(LARGE((AA471,AD471,AG471,AJ471,AM471,AP471),2)=AJ471,"Linke",IF(LARGE((AA471,AD471,AG471,AJ471,AM471,AP471),2)=AM471,"Grüne","FDP")))))</f>
        <v>SPD</v>
      </c>
      <c r="V471" s="148" t="str">
        <f>IF(LARGE((AA471,AD471,AG471,AJ471,AM471,AP471),3)=AA471,"CDU",IF(LARGE((AA471,AD471,AG471,AJ471,AM471,AP471),3)=AD471,"SPD",IF(LARGE((AA471,AD471,AG471,AJ471,AM471,AP471),3)=AG471,"AfD",IF(LARGE((AA471,AD471,AG471,AJ471,AM471,AP471),3)=AJ471,"Linke",IF(LARGE((AA471,AD471,AG471,AJ471,AM471,AP471),3)=AM471,"Grüne","FDP")))))</f>
        <v>Grüne</v>
      </c>
      <c r="W471" s="148" t="str">
        <f>IF(LARGE((AA471,AD471,AG471,AJ471,AM471,AP471),4)=AA471,"CDU",IF(LARGE((AA471,AD471,AG471,AJ471,AM471,AP471),4)=AD471,"SPD",IF(LARGE((AA471,AD471,AG471,AJ471,AM471,AP471),4)=AG471,"AfD",IF(LARGE((AA471,AD471,AG471,AJ471,AM471,AP471),4)=AJ471,"Linke",IF(LARGE((AA471,AD471,AG471,AJ471,AM471,AP471),4)=AM471,"Grüne","FDP")))))</f>
        <v>FDP</v>
      </c>
      <c r="X471" s="148">
        <f>(LARGE((AA471,AD471,AG471,AJ471,AM471,AP471),1))-(LARGE((AA471,AD471,AG471,AJ471,AM471,AP471),2))</f>
        <v>1.8284794098216262E-2</v>
      </c>
      <c r="Y471" s="148">
        <f>(LARGE((AA471,AD471,AG471,AJ471,AM471,AP471),1))-(LARGE((AA471,AD471,AG471,AJ471,AM471,AP471),3))</f>
        <v>0.19332883726051531</v>
      </c>
      <c r="Z471" s="234">
        <f>(LARGE((AA471,AD471,AG471,AJ471,AM471,AP471),1))-(LARGE((AA471,AD471,AG471,AJ471,AM471,AP471),4))</f>
        <v>0.24013157894736842</v>
      </c>
      <c r="AA471" s="236">
        <v>0.31706259634441752</v>
      </c>
      <c r="AB471" s="93">
        <v>0.26015914683042846</v>
      </c>
      <c r="AC471" s="95">
        <f>IF(Tabelle1[[#This Row],[CDU ES 2021]]="","",Tabelle1[[#This Row],[CDU ES 2021]]/Tabelle1[[#This Row],[CDU ZS 2021]])</f>
        <v>1.2187255386068694</v>
      </c>
      <c r="AD471" s="97">
        <v>0.29877780224620126</v>
      </c>
      <c r="AE471" s="106">
        <v>0.29346209467934176</v>
      </c>
      <c r="AF471" s="96">
        <f>IF(Tabelle1[[#This Row],[SPD ES 2021]]="","",Tabelle1[[#This Row],[SPD ES 2021]]/Tabelle1[[#This Row],[SPD ZS 2021]])</f>
        <v>1.0181137791327628</v>
      </c>
      <c r="AG471" s="99">
        <v>6.7117650297291345E-2</v>
      </c>
      <c r="AH471" s="107">
        <v>7.1458434713474017E-2</v>
      </c>
      <c r="AI471" s="98">
        <f>IF(Tabelle1[[#This Row],[AfD ES 2021]]="","",Tabelle1[[#This Row],[AfD ES 2021]]/Tabelle1[[#This Row],[AfD ZS 2021]])</f>
        <v>0.93925441505138108</v>
      </c>
      <c r="AJ471" s="100">
        <v>2.7898590618806431E-2</v>
      </c>
      <c r="AK471" s="108">
        <v>3.2925985072274046E-2</v>
      </c>
      <c r="AL471" s="101">
        <f>IF(Tabelle1[[#This Row],[Linke ES 2021]]="","",Tabelle1[[#This Row],[Linke ES 2021]]/Tabelle1[[#This Row],[Linke ZS 2021]])</f>
        <v>0.84731225375847519</v>
      </c>
      <c r="AM471" s="103">
        <v>0.12373375908390223</v>
      </c>
      <c r="AN471" s="109">
        <v>0.14397921907020417</v>
      </c>
      <c r="AO471" s="102">
        <f>IF(Tabelle1[[#This Row],[Grüne ES 2021]]="","",Tabelle1[[#This Row],[Grüne ES 2021]]/Tabelle1[[#This Row],[Grüne ZS 2021]])</f>
        <v>0.85938623561758409</v>
      </c>
      <c r="AP471" s="104">
        <v>7.6931017397049106E-2</v>
      </c>
      <c r="AQ471" s="105">
        <v>0.11220468393384646</v>
      </c>
      <c r="AR471" s="215">
        <f>IF(Tabelle1[[#This Row],[FDP ES 2021]]="","",Tabelle1[[#This Row],[FDP ES 2021]]/Tabelle1[[#This Row],[FDP ZS 2021]])</f>
        <v>0.68563106904169913</v>
      </c>
      <c r="AS471" s="216">
        <v>408.6</v>
      </c>
      <c r="AT471" s="191">
        <v>46712</v>
      </c>
      <c r="AU471" s="191">
        <v>22354</v>
      </c>
      <c r="AV471" s="191">
        <v>5.3</v>
      </c>
      <c r="AW471" s="191">
        <v>609.29999999999995</v>
      </c>
      <c r="AX471" s="191">
        <v>8.3000000000000007</v>
      </c>
      <c r="AY471" s="192">
        <v>12.1</v>
      </c>
      <c r="AZ471" s="114" t="s">
        <v>1509</v>
      </c>
      <c r="BA471" s="6"/>
      <c r="BB471" s="6"/>
      <c r="BC471" s="6"/>
      <c r="BD471" s="6"/>
      <c r="BE471" s="6"/>
      <c r="BF471" s="6"/>
      <c r="BG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</row>
    <row r="472" spans="1:84">
      <c r="A472" s="90">
        <f>SUBTOTAL(103,$B$2:$B472)</f>
        <v>471</v>
      </c>
      <c r="B472" s="44" t="s">
        <v>697</v>
      </c>
      <c r="C472" s="201" t="s">
        <v>617</v>
      </c>
      <c r="D472" s="200" t="s">
        <v>10</v>
      </c>
      <c r="E472" s="193" t="s">
        <v>416</v>
      </c>
      <c r="F472" s="222" t="s">
        <v>216</v>
      </c>
      <c r="G472" s="219" t="str">
        <f>""</f>
        <v/>
      </c>
      <c r="H472" s="10"/>
      <c r="I472" s="10"/>
      <c r="J472" s="8" t="s">
        <v>924</v>
      </c>
      <c r="K472" s="10"/>
      <c r="L472" s="10" t="s">
        <v>921</v>
      </c>
      <c r="M472" s="67"/>
      <c r="N472" s="67"/>
      <c r="O472" s="59"/>
      <c r="P472" s="83"/>
      <c r="Q472" s="121" t="str">
        <f>""</f>
        <v/>
      </c>
      <c r="R472" s="60"/>
      <c r="S472" s="61"/>
      <c r="T472" s="147" t="str">
        <f>IF(MAX((AA472,AD472,AG472,AJ472,AM472,AP472))=AA472,"CDU",IF(MAX(AA472,AD472,AG472,AJ472,AM472,AP472)=AD472,"SPD",IF(MAX(AA472,AD472,AG472,AJ472,AM472,AP472)=AG472,"AfD",IF(MAX(AA472,AD472,AG472,AJ472,AM472,AP472)=AJ472,"Linke",IF(MAX(AA472,AD472,AG472,AJ472,AM472,AP472)=AM472,"Grüne","FDP")))))</f>
        <v>CDU</v>
      </c>
      <c r="U472" s="148" t="str">
        <f>IF(LARGE((AA472,AD472,AG472,AJ472,AM472,AP472),2)=AA472,"CDU",IF(LARGE((AA472,AD472,AG472,AJ472,AM472,AP472),2)=AD472,"SPD",IF(LARGE((AA472,AD472,AG472,AJ472,AM472,AP472),2)=AG472,"AfD",IF(LARGE((AA472,AD472,AG472,AJ472,AM472,AP472),2)=AJ472,"Linke",IF(LARGE((AA472,AD472,AG472,AJ472,AM472,AP472),2)=AM472,"Grüne","FDP")))))</f>
        <v>SPD</v>
      </c>
      <c r="V472" s="148" t="str">
        <f>IF(LARGE((AA472,AD472,AG472,AJ472,AM472,AP472),3)=AA472,"CDU",IF(LARGE((AA472,AD472,AG472,AJ472,AM472,AP472),3)=AD472,"SPD",IF(LARGE((AA472,AD472,AG472,AJ472,AM472,AP472),3)=AG472,"AfD",IF(LARGE((AA472,AD472,AG472,AJ472,AM472,AP472),3)=AJ472,"Linke",IF(LARGE((AA472,AD472,AG472,AJ472,AM472,AP472),3)=AM472,"Grüne","FDP")))))</f>
        <v>FDP</v>
      </c>
      <c r="W472" s="148" t="str">
        <f>IF(LARGE((AA472,AD472,AG472,AJ472,AM472,AP472),4)=AA472,"CDU",IF(LARGE((AA472,AD472,AG472,AJ472,AM472,AP472),4)=AD472,"SPD",IF(LARGE((AA472,AD472,AG472,AJ472,AM472,AP472),4)=AG472,"AfD",IF(LARGE((AA472,AD472,AG472,AJ472,AM472,AP472),4)=AJ472,"Linke",IF(LARGE((AA472,AD472,AG472,AJ472,AM472,AP472),4)=AM472,"Grüne","FDP")))))</f>
        <v>Grüne</v>
      </c>
      <c r="X472" s="148">
        <f>(LARGE((AA472,AD472,AG472,AJ472,AM472,AP472),1))-(LARGE((AA472,AD472,AG472,AJ472,AM472,AP472),2))</f>
        <v>7.3990133641562594E-2</v>
      </c>
      <c r="Y472" s="148">
        <f>(LARGE((AA472,AD472,AG472,AJ472,AM472,AP472),1))-(LARGE((AA472,AD472,AG472,AJ472,AM472,AP472),3))</f>
        <v>0.22437277610316614</v>
      </c>
      <c r="Z472" s="234">
        <f>(LARGE((AA472,AD472,AG472,AJ472,AM472,AP472),1))-(LARGE((AA472,AD472,AG472,AJ472,AM472,AP472),4))</f>
        <v>0.24575995890276425</v>
      </c>
      <c r="AA472" s="236">
        <v>0.34270864024053971</v>
      </c>
      <c r="AB472" s="93">
        <v>0.290135222343954</v>
      </c>
      <c r="AC472" s="95">
        <f>IF(Tabelle1[[#This Row],[CDU ES 2021]]="","",Tabelle1[[#This Row],[CDU ES 2021]]/Tabelle1[[#This Row],[CDU ZS 2021]])</f>
        <v>1.1812031557969895</v>
      </c>
      <c r="AD472" s="97">
        <v>0.26871850659897711</v>
      </c>
      <c r="AE472" s="106">
        <v>0.28526511683750805</v>
      </c>
      <c r="AF472" s="96">
        <f>IF(Tabelle1[[#This Row],[SPD ES 2021]]="","",Tabelle1[[#This Row],[SPD ES 2021]]/Tabelle1[[#This Row],[SPD ZS 2021]])</f>
        <v>0.94199567608556856</v>
      </c>
      <c r="AG472" s="99">
        <v>8.0426686006542319E-2</v>
      </c>
      <c r="AH472" s="107">
        <v>8.3001906019720545E-2</v>
      </c>
      <c r="AI472" s="98">
        <f>IF(Tabelle1[[#This Row],[AfD ES 2021]]="","",Tabelle1[[#This Row],[AfD ES 2021]]/Tabelle1[[#This Row],[AfD ZS 2021]])</f>
        <v>0.96897396533802038</v>
      </c>
      <c r="AJ472" s="100">
        <v>0</v>
      </c>
      <c r="AK472" s="108">
        <v>2.7952454563191308E-2</v>
      </c>
      <c r="AL472" s="101">
        <f>IF(Tabelle1[[#This Row],[Linke ES 2021]]="","",Tabelle1[[#This Row],[Linke ES 2021]]/Tabelle1[[#This Row],[Linke ZS 2021]])</f>
        <v>0</v>
      </c>
      <c r="AM472" s="103">
        <v>9.6948681337775455E-2</v>
      </c>
      <c r="AN472" s="109">
        <v>9.1774099143041521E-2</v>
      </c>
      <c r="AO472" s="102">
        <f>IF(Tabelle1[[#This Row],[Grüne ES 2021]]="","",Tabelle1[[#This Row],[Grüne ES 2021]]/Tabelle1[[#This Row],[Grüne ZS 2021]])</f>
        <v>1.0563839061679994</v>
      </c>
      <c r="AP472" s="104">
        <v>0.11833586413737356</v>
      </c>
      <c r="AQ472" s="105">
        <v>0.12504690009154898</v>
      </c>
      <c r="AR472" s="215">
        <f>IF(Tabelle1[[#This Row],[FDP ES 2021]]="","",Tabelle1[[#This Row],[FDP ES 2021]]/Tabelle1[[#This Row],[FDP ZS 2021]])</f>
        <v>0.94633184869627185</v>
      </c>
      <c r="AS472" s="216">
        <v>95.7</v>
      </c>
      <c r="AT472" s="191">
        <v>33131</v>
      </c>
      <c r="AU472" s="191">
        <v>23413</v>
      </c>
      <c r="AV472" s="191">
        <v>4.5999999999999996</v>
      </c>
      <c r="AW472" s="191">
        <v>672.5</v>
      </c>
      <c r="AX472" s="191">
        <v>6.8</v>
      </c>
      <c r="AY472" s="192">
        <v>12.2</v>
      </c>
      <c r="AZ472" s="115" t="s">
        <v>1633</v>
      </c>
      <c r="BA472" s="6"/>
      <c r="BB472" s="6"/>
      <c r="BC472" s="6"/>
      <c r="BD472" s="6"/>
      <c r="BE472" s="6"/>
      <c r="BF472" s="6"/>
      <c r="BG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</row>
    <row r="473" spans="1:84">
      <c r="A473" s="90">
        <f>SUBTOTAL(103,$B$2:$B473)</f>
        <v>472</v>
      </c>
      <c r="B473" s="46" t="s">
        <v>930</v>
      </c>
      <c r="C473" s="204" t="s">
        <v>1192</v>
      </c>
      <c r="D473" s="199" t="s">
        <v>10</v>
      </c>
      <c r="E473" s="195" t="s">
        <v>416</v>
      </c>
      <c r="F473" s="222" t="s">
        <v>216</v>
      </c>
      <c r="G473" s="224" t="s">
        <v>2184</v>
      </c>
      <c r="H473" s="8"/>
      <c r="I473" s="8"/>
      <c r="J473" s="8" t="s">
        <v>927</v>
      </c>
      <c r="K473" s="11"/>
      <c r="L473" s="11" t="s">
        <v>922</v>
      </c>
      <c r="M473" s="53"/>
      <c r="N473" s="53"/>
      <c r="O473" s="9"/>
      <c r="P473" s="54"/>
      <c r="Q473" s="121" t="str">
        <f>""</f>
        <v/>
      </c>
      <c r="R473" s="55"/>
      <c r="S473" s="57"/>
      <c r="T473" s="147" t="str">
        <f>IF(MAX((AA473,AD473,AG473,AJ473,AM473,AP473))=AA473,"CDU",IF(MAX(AA473,AD473,AG473,AJ473,AM473,AP473)=AD473,"SPD",IF(MAX(AA473,AD473,AG473,AJ473,AM473,AP473)=AG473,"AfD",IF(MAX(AA473,AD473,AG473,AJ473,AM473,AP473)=AJ473,"Linke",IF(MAX(AA473,AD473,AG473,AJ473,AM473,AP473)=AM473,"Grüne","FDP")))))</f>
        <v>CDU</v>
      </c>
      <c r="U473" s="148" t="str">
        <f>IF(LARGE((AA473,AD473,AG473,AJ473,AM473,AP473),2)=AA473,"CDU",IF(LARGE((AA473,AD473,AG473,AJ473,AM473,AP473),2)=AD473,"SPD",IF(LARGE((AA473,AD473,AG473,AJ473,AM473,AP473),2)=AG473,"AfD",IF(LARGE((AA473,AD473,AG473,AJ473,AM473,AP473),2)=AJ473,"Linke",IF(LARGE((AA473,AD473,AG473,AJ473,AM473,AP473),2)=AM473,"Grüne","FDP")))))</f>
        <v>SPD</v>
      </c>
      <c r="V473" s="148" t="str">
        <f>IF(LARGE((AA473,AD473,AG473,AJ473,AM473,AP473),3)=AA473,"CDU",IF(LARGE((AA473,AD473,AG473,AJ473,AM473,AP473),3)=AD473,"SPD",IF(LARGE((AA473,AD473,AG473,AJ473,AM473,AP473),3)=AG473,"AfD",IF(LARGE((AA473,AD473,AG473,AJ473,AM473,AP473),3)=AJ473,"Linke",IF(LARGE((AA473,AD473,AG473,AJ473,AM473,AP473),3)=AM473,"Grüne","FDP")))))</f>
        <v>FDP</v>
      </c>
      <c r="W473" s="148" t="str">
        <f>IF(LARGE((AA473,AD473,AG473,AJ473,AM473,AP473),4)=AA473,"CDU",IF(LARGE((AA473,AD473,AG473,AJ473,AM473,AP473),4)=AD473,"SPD",IF(LARGE((AA473,AD473,AG473,AJ473,AM473,AP473),4)=AG473,"AfD",IF(LARGE((AA473,AD473,AG473,AJ473,AM473,AP473),4)=AJ473,"Linke",IF(LARGE((AA473,AD473,AG473,AJ473,AM473,AP473),4)=AM473,"Grüne","FDP")))))</f>
        <v>Grüne</v>
      </c>
      <c r="X473" s="148">
        <f>(LARGE((AA473,AD473,AG473,AJ473,AM473,AP473),1))-(LARGE((AA473,AD473,AG473,AJ473,AM473,AP473),2))</f>
        <v>7.3990133641562594E-2</v>
      </c>
      <c r="Y473" s="148">
        <f>(LARGE((AA473,AD473,AG473,AJ473,AM473,AP473),1))-(LARGE((AA473,AD473,AG473,AJ473,AM473,AP473),3))</f>
        <v>0.22437277610316614</v>
      </c>
      <c r="Z473" s="234">
        <f>(LARGE((AA473,AD473,AG473,AJ473,AM473,AP473),1))-(LARGE((AA473,AD473,AG473,AJ473,AM473,AP473),4))</f>
        <v>0.24575995890276425</v>
      </c>
      <c r="AA473" s="236">
        <v>0.34270864024053971</v>
      </c>
      <c r="AB473" s="93">
        <v>0.290135222343954</v>
      </c>
      <c r="AC473" s="95">
        <f>IF(Tabelle1[[#This Row],[CDU ES 2021]]="","",Tabelle1[[#This Row],[CDU ES 2021]]/Tabelle1[[#This Row],[CDU ZS 2021]])</f>
        <v>1.1812031557969895</v>
      </c>
      <c r="AD473" s="97">
        <v>0.26871850659897711</v>
      </c>
      <c r="AE473" s="106">
        <v>0.28526511683750805</v>
      </c>
      <c r="AF473" s="96">
        <f>IF(Tabelle1[[#This Row],[SPD ES 2021]]="","",Tabelle1[[#This Row],[SPD ES 2021]]/Tabelle1[[#This Row],[SPD ZS 2021]])</f>
        <v>0.94199567608556856</v>
      </c>
      <c r="AG473" s="99">
        <v>8.0426686006542319E-2</v>
      </c>
      <c r="AH473" s="107">
        <v>8.3001906019720545E-2</v>
      </c>
      <c r="AI473" s="98">
        <f>IF(Tabelle1[[#This Row],[AfD ES 2021]]="","",Tabelle1[[#This Row],[AfD ES 2021]]/Tabelle1[[#This Row],[AfD ZS 2021]])</f>
        <v>0.96897396533802038</v>
      </c>
      <c r="AJ473" s="100">
        <v>0</v>
      </c>
      <c r="AK473" s="108">
        <v>2.7952454563191308E-2</v>
      </c>
      <c r="AL473" s="101">
        <f>IF(Tabelle1[[#This Row],[Linke ES 2021]]="","",Tabelle1[[#This Row],[Linke ES 2021]]/Tabelle1[[#This Row],[Linke ZS 2021]])</f>
        <v>0</v>
      </c>
      <c r="AM473" s="103">
        <v>9.6948681337775455E-2</v>
      </c>
      <c r="AN473" s="109">
        <v>9.1774099143041521E-2</v>
      </c>
      <c r="AO473" s="102">
        <f>IF(Tabelle1[[#This Row],[Grüne ES 2021]]="","",Tabelle1[[#This Row],[Grüne ES 2021]]/Tabelle1[[#This Row],[Grüne ZS 2021]])</f>
        <v>1.0563839061679994</v>
      </c>
      <c r="AP473" s="104">
        <v>0.11833586413737356</v>
      </c>
      <c r="AQ473" s="105">
        <v>0.12504690009154898</v>
      </c>
      <c r="AR473" s="215">
        <f>IF(Tabelle1[[#This Row],[FDP ES 2021]]="","",Tabelle1[[#This Row],[FDP ES 2021]]/Tabelle1[[#This Row],[FDP ZS 2021]])</f>
        <v>0.94633184869627185</v>
      </c>
      <c r="AS473" s="216">
        <v>95.7</v>
      </c>
      <c r="AT473" s="191">
        <v>33131</v>
      </c>
      <c r="AU473" s="191">
        <v>23413</v>
      </c>
      <c r="AV473" s="191">
        <v>4.5999999999999996</v>
      </c>
      <c r="AW473" s="191">
        <v>672.5</v>
      </c>
      <c r="AX473" s="191">
        <v>6.8</v>
      </c>
      <c r="AY473" s="192">
        <v>12.2</v>
      </c>
      <c r="AZ473" s="114" t="s">
        <v>1889</v>
      </c>
      <c r="BA473" s="6"/>
      <c r="BB473" s="6"/>
      <c r="BC473" s="6"/>
      <c r="BD473" s="6"/>
      <c r="BE473" s="6"/>
      <c r="BF473" s="6"/>
      <c r="BG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</row>
    <row r="474" spans="1:84">
      <c r="A474" s="90">
        <f>SUBTOTAL(103,$B$2:$B474)</f>
        <v>473</v>
      </c>
      <c r="B474" s="47" t="s">
        <v>751</v>
      </c>
      <c r="C474" s="205" t="s">
        <v>1193</v>
      </c>
      <c r="D474" s="199" t="s">
        <v>10</v>
      </c>
      <c r="E474" s="195" t="s">
        <v>417</v>
      </c>
      <c r="F474" s="198" t="s">
        <v>217</v>
      </c>
      <c r="G474" s="219" t="str">
        <f>""</f>
        <v/>
      </c>
      <c r="H474" s="8"/>
      <c r="I474" s="8"/>
      <c r="J474" s="8" t="s">
        <v>927</v>
      </c>
      <c r="K474" s="11"/>
      <c r="L474" s="11" t="s">
        <v>922</v>
      </c>
      <c r="M474" s="53"/>
      <c r="N474" s="53"/>
      <c r="O474" s="9"/>
      <c r="P474" s="54"/>
      <c r="Q474" s="121" t="str">
        <f>""</f>
        <v/>
      </c>
      <c r="R474" s="55"/>
      <c r="S474" s="57"/>
      <c r="T474" s="147" t="str">
        <f>IF(MAX((AA474,AD474,AG474,AJ474,AM474,AP474))=AA474,"CDU",IF(MAX(AA474,AD474,AG474,AJ474,AM474,AP474)=AD474,"SPD",IF(MAX(AA474,AD474,AG474,AJ474,AM474,AP474)=AG474,"AfD",IF(MAX(AA474,AD474,AG474,AJ474,AM474,AP474)=AJ474,"Linke",IF(MAX(AA474,AD474,AG474,AJ474,AM474,AP474)=AM474,"Grüne","FDP")))))</f>
        <v>SPD</v>
      </c>
      <c r="U474" s="148" t="str">
        <f>IF(LARGE((AA474,AD474,AG474,AJ474,AM474,AP474),2)=AA474,"CDU",IF(LARGE((AA474,AD474,AG474,AJ474,AM474,AP474),2)=AD474,"SPD",IF(LARGE((AA474,AD474,AG474,AJ474,AM474,AP474),2)=AG474,"AfD",IF(LARGE((AA474,AD474,AG474,AJ474,AM474,AP474),2)=AJ474,"Linke",IF(LARGE((AA474,AD474,AG474,AJ474,AM474,AP474),2)=AM474,"Grüne","FDP")))))</f>
        <v>CDU</v>
      </c>
      <c r="V474" s="148" t="str">
        <f>IF(LARGE((AA474,AD474,AG474,AJ474,AM474,AP474),3)=AA474,"CDU",IF(LARGE((AA474,AD474,AG474,AJ474,AM474,AP474),3)=AD474,"SPD",IF(LARGE((AA474,AD474,AG474,AJ474,AM474,AP474),3)=AG474,"AfD",IF(LARGE((AA474,AD474,AG474,AJ474,AM474,AP474),3)=AJ474,"Linke",IF(LARGE((AA474,AD474,AG474,AJ474,AM474,AP474),3)=AM474,"Grüne","FDP")))))</f>
        <v>AfD</v>
      </c>
      <c r="W474" s="148" t="str">
        <f>IF(LARGE((AA474,AD474,AG474,AJ474,AM474,AP474),4)=AA474,"CDU",IF(LARGE((AA474,AD474,AG474,AJ474,AM474,AP474),4)=AD474,"SPD",IF(LARGE((AA474,AD474,AG474,AJ474,AM474,AP474),4)=AG474,"AfD",IF(LARGE((AA474,AD474,AG474,AJ474,AM474,AP474),4)=AJ474,"Linke",IF(LARGE((AA474,AD474,AG474,AJ474,AM474,AP474),4)=AM474,"Grüne","FDP")))))</f>
        <v>Grüne</v>
      </c>
      <c r="X474" s="148">
        <f>(LARGE((AA474,AD474,AG474,AJ474,AM474,AP474),1))-(LARGE((AA474,AD474,AG474,AJ474,AM474,AP474),2))</f>
        <v>3.9580899479063347E-2</v>
      </c>
      <c r="Y474" s="148">
        <f>(LARGE((AA474,AD474,AG474,AJ474,AM474,AP474),1))-(LARGE((AA474,AD474,AG474,AJ474,AM474,AP474),3))</f>
        <v>0.23514889677518899</v>
      </c>
      <c r="Z474" s="234">
        <f>(LARGE((AA474,AD474,AG474,AJ474,AM474,AP474),1))-(LARGE((AA474,AD474,AG474,AJ474,AM474,AP474),4))</f>
        <v>0.25729421532538332</v>
      </c>
      <c r="AA474" s="236">
        <v>0.2908795673801074</v>
      </c>
      <c r="AB474" s="93">
        <v>0.24464722153112148</v>
      </c>
      <c r="AC474" s="95">
        <f>IF(Tabelle1[[#This Row],[CDU ES 2021]]="","",Tabelle1[[#This Row],[CDU ES 2021]]/Tabelle1[[#This Row],[CDU ZS 2021]])</f>
        <v>1.1889755606445942</v>
      </c>
      <c r="AD474" s="97">
        <v>0.33046046685917074</v>
      </c>
      <c r="AE474" s="106">
        <v>0.32386687936308156</v>
      </c>
      <c r="AF474" s="96">
        <f>IF(Tabelle1[[#This Row],[SPD ES 2021]]="","",Tabelle1[[#This Row],[SPD ES 2021]]/Tabelle1[[#This Row],[SPD ZS 2021]])</f>
        <v>1.0203589434926355</v>
      </c>
      <c r="AG474" s="99">
        <v>9.531157008398175E-2</v>
      </c>
      <c r="AH474" s="107">
        <v>9.8859927702732373E-2</v>
      </c>
      <c r="AI474" s="98">
        <f>IF(Tabelle1[[#This Row],[AfD ES 2021]]="","",Tabelle1[[#This Row],[AfD ES 2021]]/Tabelle1[[#This Row],[AfD ZS 2021]])</f>
        <v>0.96410722017296646</v>
      </c>
      <c r="AJ474" s="100">
        <v>3.1550098823667716E-2</v>
      </c>
      <c r="AK474" s="108">
        <v>3.2592310731900075E-2</v>
      </c>
      <c r="AL474" s="101">
        <f>IF(Tabelle1[[#This Row],[Linke ES 2021]]="","",Tabelle1[[#This Row],[Linke ES 2021]]/Tabelle1[[#This Row],[Linke ZS 2021]])</f>
        <v>0.96802276718562696</v>
      </c>
      <c r="AM474" s="103">
        <v>7.3166251533787405E-2</v>
      </c>
      <c r="AN474" s="109">
        <v>9.441818261645861E-2</v>
      </c>
      <c r="AO474" s="102">
        <f>IF(Tabelle1[[#This Row],[Grüne ES 2021]]="","",Tabelle1[[#This Row],[Grüne ES 2021]]/Tabelle1[[#This Row],[Grüne ZS 2021]])</f>
        <v>0.77491696520997588</v>
      </c>
      <c r="AP474" s="104">
        <v>7.1660017193113934E-2</v>
      </c>
      <c r="AQ474" s="105">
        <v>0.11491460434076307</v>
      </c>
      <c r="AR474" s="215">
        <f>IF(Tabelle1[[#This Row],[FDP ES 2021]]="","",Tabelle1[[#This Row],[FDP ES 2021]]/Tabelle1[[#This Row],[FDP ZS 2021]])</f>
        <v>0.6235936468146055</v>
      </c>
      <c r="AS474" s="216">
        <v>145.80000000000001</v>
      </c>
      <c r="AT474" s="191">
        <v>29815</v>
      </c>
      <c r="AU474" s="191">
        <v>22375</v>
      </c>
      <c r="AV474" s="191">
        <v>6.7</v>
      </c>
      <c r="AW474" s="191">
        <v>635.70000000000005</v>
      </c>
      <c r="AX474" s="191">
        <v>7</v>
      </c>
      <c r="AY474" s="192">
        <v>12.1</v>
      </c>
      <c r="AZ474" s="114" t="s">
        <v>1838</v>
      </c>
      <c r="BA474" s="6"/>
      <c r="BB474" s="6"/>
      <c r="BC474" s="6"/>
      <c r="BD474" s="6"/>
      <c r="BE474" s="6"/>
      <c r="BF474" s="6"/>
      <c r="BG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</row>
    <row r="475" spans="1:84">
      <c r="A475" s="90">
        <f>SUBTOTAL(103,$B$2:$B475)</f>
        <v>474</v>
      </c>
      <c r="B475" s="44" t="s">
        <v>697</v>
      </c>
      <c r="C475" s="201" t="s">
        <v>1194</v>
      </c>
      <c r="D475" s="199" t="s">
        <v>10</v>
      </c>
      <c r="E475" s="195" t="s">
        <v>417</v>
      </c>
      <c r="F475" s="198" t="s">
        <v>217</v>
      </c>
      <c r="G475" s="219" t="str">
        <f>""</f>
        <v/>
      </c>
      <c r="H475" s="13" t="s">
        <v>2177</v>
      </c>
      <c r="I475" s="13" t="s">
        <v>2177</v>
      </c>
      <c r="J475" s="8" t="s">
        <v>927</v>
      </c>
      <c r="K475" s="11"/>
      <c r="L475" s="11" t="s">
        <v>921</v>
      </c>
      <c r="M475" s="73" t="s">
        <v>631</v>
      </c>
      <c r="N475" s="76" t="s">
        <v>631</v>
      </c>
      <c r="O475" s="9"/>
      <c r="P475" s="54"/>
      <c r="Q475" s="121" t="str">
        <f>""</f>
        <v/>
      </c>
      <c r="R475" s="55"/>
      <c r="S475" s="57"/>
      <c r="T475" s="147" t="str">
        <f>IF(MAX((AA475,AD475,AG475,AJ475,AM475,AP475))=AA475,"CDU",IF(MAX(AA475,AD475,AG475,AJ475,AM475,AP475)=AD475,"SPD",IF(MAX(AA475,AD475,AG475,AJ475,AM475,AP475)=AG475,"AfD",IF(MAX(AA475,AD475,AG475,AJ475,AM475,AP475)=AJ475,"Linke",IF(MAX(AA475,AD475,AG475,AJ475,AM475,AP475)=AM475,"Grüne","FDP")))))</f>
        <v>SPD</v>
      </c>
      <c r="U475" s="148" t="str">
        <f>IF(LARGE((AA475,AD475,AG475,AJ475,AM475,AP475),2)=AA475,"CDU",IF(LARGE((AA475,AD475,AG475,AJ475,AM475,AP475),2)=AD475,"SPD",IF(LARGE((AA475,AD475,AG475,AJ475,AM475,AP475),2)=AG475,"AfD",IF(LARGE((AA475,AD475,AG475,AJ475,AM475,AP475),2)=AJ475,"Linke",IF(LARGE((AA475,AD475,AG475,AJ475,AM475,AP475),2)=AM475,"Grüne","FDP")))))</f>
        <v>CDU</v>
      </c>
      <c r="V475" s="148" t="str">
        <f>IF(LARGE((AA475,AD475,AG475,AJ475,AM475,AP475),3)=AA475,"CDU",IF(LARGE((AA475,AD475,AG475,AJ475,AM475,AP475),3)=AD475,"SPD",IF(LARGE((AA475,AD475,AG475,AJ475,AM475,AP475),3)=AG475,"AfD",IF(LARGE((AA475,AD475,AG475,AJ475,AM475,AP475),3)=AJ475,"Linke",IF(LARGE((AA475,AD475,AG475,AJ475,AM475,AP475),3)=AM475,"Grüne","FDP")))))</f>
        <v>AfD</v>
      </c>
      <c r="W475" s="148" t="str">
        <f>IF(LARGE((AA475,AD475,AG475,AJ475,AM475,AP475),4)=AA475,"CDU",IF(LARGE((AA475,AD475,AG475,AJ475,AM475,AP475),4)=AD475,"SPD",IF(LARGE((AA475,AD475,AG475,AJ475,AM475,AP475),4)=AG475,"AfD",IF(LARGE((AA475,AD475,AG475,AJ475,AM475,AP475),4)=AJ475,"Linke",IF(LARGE((AA475,AD475,AG475,AJ475,AM475,AP475),4)=AM475,"Grüne","FDP")))))</f>
        <v>Grüne</v>
      </c>
      <c r="X475" s="148">
        <f>(LARGE((AA475,AD475,AG475,AJ475,AM475,AP475),1))-(LARGE((AA475,AD475,AG475,AJ475,AM475,AP475),2))</f>
        <v>3.9580899479063347E-2</v>
      </c>
      <c r="Y475" s="148">
        <f>(LARGE((AA475,AD475,AG475,AJ475,AM475,AP475),1))-(LARGE((AA475,AD475,AG475,AJ475,AM475,AP475),3))</f>
        <v>0.23514889677518899</v>
      </c>
      <c r="Z475" s="234">
        <f>(LARGE((AA475,AD475,AG475,AJ475,AM475,AP475),1))-(LARGE((AA475,AD475,AG475,AJ475,AM475,AP475),4))</f>
        <v>0.25729421532538332</v>
      </c>
      <c r="AA475" s="236">
        <v>0.2908795673801074</v>
      </c>
      <c r="AB475" s="93">
        <v>0.24464722153112148</v>
      </c>
      <c r="AC475" s="95">
        <f>IF(Tabelle1[[#This Row],[CDU ES 2021]]="","",Tabelle1[[#This Row],[CDU ES 2021]]/Tabelle1[[#This Row],[CDU ZS 2021]])</f>
        <v>1.1889755606445942</v>
      </c>
      <c r="AD475" s="97">
        <v>0.33046046685917074</v>
      </c>
      <c r="AE475" s="106">
        <v>0.32386687936308156</v>
      </c>
      <c r="AF475" s="96">
        <f>IF(Tabelle1[[#This Row],[SPD ES 2021]]="","",Tabelle1[[#This Row],[SPD ES 2021]]/Tabelle1[[#This Row],[SPD ZS 2021]])</f>
        <v>1.0203589434926355</v>
      </c>
      <c r="AG475" s="99">
        <v>9.531157008398175E-2</v>
      </c>
      <c r="AH475" s="107">
        <v>9.8859927702732373E-2</v>
      </c>
      <c r="AI475" s="98">
        <f>IF(Tabelle1[[#This Row],[AfD ES 2021]]="","",Tabelle1[[#This Row],[AfD ES 2021]]/Tabelle1[[#This Row],[AfD ZS 2021]])</f>
        <v>0.96410722017296646</v>
      </c>
      <c r="AJ475" s="100">
        <v>3.1550098823667716E-2</v>
      </c>
      <c r="AK475" s="108">
        <v>3.2592310731900075E-2</v>
      </c>
      <c r="AL475" s="101">
        <f>IF(Tabelle1[[#This Row],[Linke ES 2021]]="","",Tabelle1[[#This Row],[Linke ES 2021]]/Tabelle1[[#This Row],[Linke ZS 2021]])</f>
        <v>0.96802276718562696</v>
      </c>
      <c r="AM475" s="103">
        <v>7.3166251533787405E-2</v>
      </c>
      <c r="AN475" s="109">
        <v>9.441818261645861E-2</v>
      </c>
      <c r="AO475" s="102">
        <f>IF(Tabelle1[[#This Row],[Grüne ES 2021]]="","",Tabelle1[[#This Row],[Grüne ES 2021]]/Tabelle1[[#This Row],[Grüne ZS 2021]])</f>
        <v>0.77491696520997588</v>
      </c>
      <c r="AP475" s="104">
        <v>7.1660017193113934E-2</v>
      </c>
      <c r="AQ475" s="105">
        <v>0.11491460434076307</v>
      </c>
      <c r="AR475" s="215">
        <f>IF(Tabelle1[[#This Row],[FDP ES 2021]]="","",Tabelle1[[#This Row],[FDP ES 2021]]/Tabelle1[[#This Row],[FDP ZS 2021]])</f>
        <v>0.6235936468146055</v>
      </c>
      <c r="AS475" s="216">
        <v>145.80000000000001</v>
      </c>
      <c r="AT475" s="191">
        <v>29815</v>
      </c>
      <c r="AU475" s="191">
        <v>22375</v>
      </c>
      <c r="AV475" s="191">
        <v>6.7</v>
      </c>
      <c r="AW475" s="191">
        <v>635.70000000000005</v>
      </c>
      <c r="AX475" s="191">
        <v>7</v>
      </c>
      <c r="AY475" s="192">
        <v>12.1</v>
      </c>
      <c r="AZ475" s="114" t="s">
        <v>1645</v>
      </c>
      <c r="BA475" s="6"/>
      <c r="BB475" s="6"/>
      <c r="BC475" s="6"/>
      <c r="BD475" s="6"/>
      <c r="BE475" s="6"/>
      <c r="BF475" s="6"/>
      <c r="BG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</row>
    <row r="476" spans="1:84">
      <c r="A476" s="90">
        <f>SUBTOTAL(103,$B$2:$B476)</f>
        <v>475</v>
      </c>
      <c r="B476" s="48" t="s">
        <v>669</v>
      </c>
      <c r="C476" s="206" t="s">
        <v>1373</v>
      </c>
      <c r="D476" s="199" t="s">
        <v>10</v>
      </c>
      <c r="E476" s="194" t="s">
        <v>417</v>
      </c>
      <c r="F476" s="198" t="s">
        <v>217</v>
      </c>
      <c r="G476" s="219" t="str">
        <f>""</f>
        <v/>
      </c>
      <c r="H476" s="8"/>
      <c r="I476" s="8"/>
      <c r="J476" s="8" t="s">
        <v>924</v>
      </c>
      <c r="K476" s="8"/>
      <c r="L476" s="8" t="s">
        <v>922</v>
      </c>
      <c r="M476" s="53"/>
      <c r="N476" s="67"/>
      <c r="O476" s="9"/>
      <c r="P476" s="54"/>
      <c r="Q476" s="121" t="str">
        <f>""</f>
        <v/>
      </c>
      <c r="R476" s="55"/>
      <c r="S476" s="57"/>
      <c r="T476" s="147" t="str">
        <f>IF(MAX((AA476,AD476,AG476,AJ476,AM476,AP476))=AA476,"CDU",IF(MAX(AA476,AD476,AG476,AJ476,AM476,AP476)=AD476,"SPD",IF(MAX(AA476,AD476,AG476,AJ476,AM476,AP476)=AG476,"AfD",IF(MAX(AA476,AD476,AG476,AJ476,AM476,AP476)=AJ476,"Linke",IF(MAX(AA476,AD476,AG476,AJ476,AM476,AP476)=AM476,"Grüne","FDP")))))</f>
        <v>SPD</v>
      </c>
      <c r="U476" s="148" t="str">
        <f>IF(LARGE((AA476,AD476,AG476,AJ476,AM476,AP476),2)=AA476,"CDU",IF(LARGE((AA476,AD476,AG476,AJ476,AM476,AP476),2)=AD476,"SPD",IF(LARGE((AA476,AD476,AG476,AJ476,AM476,AP476),2)=AG476,"AfD",IF(LARGE((AA476,AD476,AG476,AJ476,AM476,AP476),2)=AJ476,"Linke",IF(LARGE((AA476,AD476,AG476,AJ476,AM476,AP476),2)=AM476,"Grüne","FDP")))))</f>
        <v>CDU</v>
      </c>
      <c r="V476" s="148" t="str">
        <f>IF(LARGE((AA476,AD476,AG476,AJ476,AM476,AP476),3)=AA476,"CDU",IF(LARGE((AA476,AD476,AG476,AJ476,AM476,AP476),3)=AD476,"SPD",IF(LARGE((AA476,AD476,AG476,AJ476,AM476,AP476),3)=AG476,"AfD",IF(LARGE((AA476,AD476,AG476,AJ476,AM476,AP476),3)=AJ476,"Linke",IF(LARGE((AA476,AD476,AG476,AJ476,AM476,AP476),3)=AM476,"Grüne","FDP")))))</f>
        <v>AfD</v>
      </c>
      <c r="W476" s="148" t="str">
        <f>IF(LARGE((AA476,AD476,AG476,AJ476,AM476,AP476),4)=AA476,"CDU",IF(LARGE((AA476,AD476,AG476,AJ476,AM476,AP476),4)=AD476,"SPD",IF(LARGE((AA476,AD476,AG476,AJ476,AM476,AP476),4)=AG476,"AfD",IF(LARGE((AA476,AD476,AG476,AJ476,AM476,AP476),4)=AJ476,"Linke",IF(LARGE((AA476,AD476,AG476,AJ476,AM476,AP476),4)=AM476,"Grüne","FDP")))))</f>
        <v>Grüne</v>
      </c>
      <c r="X476" s="148">
        <f>(LARGE((AA476,AD476,AG476,AJ476,AM476,AP476),1))-(LARGE((AA476,AD476,AG476,AJ476,AM476,AP476),2))</f>
        <v>3.9580899479063347E-2</v>
      </c>
      <c r="Y476" s="148">
        <f>(LARGE((AA476,AD476,AG476,AJ476,AM476,AP476),1))-(LARGE((AA476,AD476,AG476,AJ476,AM476,AP476),3))</f>
        <v>0.23514889677518899</v>
      </c>
      <c r="Z476" s="234">
        <f>(LARGE((AA476,AD476,AG476,AJ476,AM476,AP476),1))-(LARGE((AA476,AD476,AG476,AJ476,AM476,AP476),4))</f>
        <v>0.25729421532538332</v>
      </c>
      <c r="AA476" s="236">
        <v>0.2908795673801074</v>
      </c>
      <c r="AB476" s="93">
        <v>0.24464722153112148</v>
      </c>
      <c r="AC476" s="95">
        <f>IF(Tabelle1[[#This Row],[CDU ES 2021]]="","",Tabelle1[[#This Row],[CDU ES 2021]]/Tabelle1[[#This Row],[CDU ZS 2021]])</f>
        <v>1.1889755606445942</v>
      </c>
      <c r="AD476" s="97">
        <v>0.33046046685917074</v>
      </c>
      <c r="AE476" s="106">
        <v>0.32386687936308156</v>
      </c>
      <c r="AF476" s="96">
        <f>IF(Tabelle1[[#This Row],[SPD ES 2021]]="","",Tabelle1[[#This Row],[SPD ES 2021]]/Tabelle1[[#This Row],[SPD ZS 2021]])</f>
        <v>1.0203589434926355</v>
      </c>
      <c r="AG476" s="99">
        <v>9.531157008398175E-2</v>
      </c>
      <c r="AH476" s="107">
        <v>9.8859927702732373E-2</v>
      </c>
      <c r="AI476" s="98">
        <f>IF(Tabelle1[[#This Row],[AfD ES 2021]]="","",Tabelle1[[#This Row],[AfD ES 2021]]/Tabelle1[[#This Row],[AfD ZS 2021]])</f>
        <v>0.96410722017296646</v>
      </c>
      <c r="AJ476" s="100">
        <v>3.1550098823667716E-2</v>
      </c>
      <c r="AK476" s="108">
        <v>3.2592310731900075E-2</v>
      </c>
      <c r="AL476" s="101">
        <f>IF(Tabelle1[[#This Row],[Linke ES 2021]]="","",Tabelle1[[#This Row],[Linke ES 2021]]/Tabelle1[[#This Row],[Linke ZS 2021]])</f>
        <v>0.96802276718562696</v>
      </c>
      <c r="AM476" s="103">
        <v>7.3166251533787405E-2</v>
      </c>
      <c r="AN476" s="109">
        <v>9.441818261645861E-2</v>
      </c>
      <c r="AO476" s="102">
        <f>IF(Tabelle1[[#This Row],[Grüne ES 2021]]="","",Tabelle1[[#This Row],[Grüne ES 2021]]/Tabelle1[[#This Row],[Grüne ZS 2021]])</f>
        <v>0.77491696520997588</v>
      </c>
      <c r="AP476" s="104">
        <v>7.1660017193113934E-2</v>
      </c>
      <c r="AQ476" s="105">
        <v>0.11491460434076307</v>
      </c>
      <c r="AR476" s="215">
        <f>IF(Tabelle1[[#This Row],[FDP ES 2021]]="","",Tabelle1[[#This Row],[FDP ES 2021]]/Tabelle1[[#This Row],[FDP ZS 2021]])</f>
        <v>0.6235936468146055</v>
      </c>
      <c r="AS476" s="216">
        <v>145.80000000000001</v>
      </c>
      <c r="AT476" s="191">
        <v>29815</v>
      </c>
      <c r="AU476" s="191">
        <v>22375</v>
      </c>
      <c r="AV476" s="191">
        <v>6.7</v>
      </c>
      <c r="AW476" s="191">
        <v>635.70000000000005</v>
      </c>
      <c r="AX476" s="191">
        <v>7</v>
      </c>
      <c r="AY476" s="192">
        <v>12.1</v>
      </c>
      <c r="AZ476" s="114" t="s">
        <v>2107</v>
      </c>
      <c r="BA476" s="6"/>
      <c r="BB476" s="6"/>
      <c r="BC476" s="6"/>
      <c r="BD476" s="6"/>
      <c r="BE476" s="6"/>
      <c r="BF476" s="6"/>
      <c r="BG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</row>
    <row r="477" spans="1:84">
      <c r="A477" s="90">
        <f>SUBTOTAL(103,$B$2:$B477)</f>
        <v>476</v>
      </c>
      <c r="B477" s="44" t="s">
        <v>697</v>
      </c>
      <c r="C477" s="201" t="s">
        <v>846</v>
      </c>
      <c r="D477" s="200" t="s">
        <v>10</v>
      </c>
      <c r="E477" s="193" t="s">
        <v>418</v>
      </c>
      <c r="F477" s="222" t="s">
        <v>218</v>
      </c>
      <c r="G477" s="226" t="s">
        <v>2170</v>
      </c>
      <c r="H477" s="10"/>
      <c r="I477" s="10"/>
      <c r="J477" s="8" t="s">
        <v>924</v>
      </c>
      <c r="K477" s="10"/>
      <c r="L477" s="8" t="s">
        <v>922</v>
      </c>
      <c r="M477" s="67"/>
      <c r="N477" s="67"/>
      <c r="O477" s="59"/>
      <c r="P477" s="83"/>
      <c r="Q477" s="121" t="str">
        <f>""</f>
        <v/>
      </c>
      <c r="R477" s="60"/>
      <c r="S477" s="61"/>
      <c r="T477" s="147" t="str">
        <f>IF(MAX((AA477,AD477,AG477,AJ477,AM477,AP477))=AA477,"CDU",IF(MAX(AA477,AD477,AG477,AJ477,AM477,AP477)=AD477,"SPD",IF(MAX(AA477,AD477,AG477,AJ477,AM477,AP477)=AG477,"AfD",IF(MAX(AA477,AD477,AG477,AJ477,AM477,AP477)=AJ477,"Linke",IF(MAX(AA477,AD477,AG477,AJ477,AM477,AP477)=AM477,"Grüne","FDP")))))</f>
        <v>CDU</v>
      </c>
      <c r="U477" s="148" t="str">
        <f>IF(LARGE((AA477,AD477,AG477,AJ477,AM477,AP477),2)=AA477,"CDU",IF(LARGE((AA477,AD477,AG477,AJ477,AM477,AP477),2)=AD477,"SPD",IF(LARGE((AA477,AD477,AG477,AJ477,AM477,AP477),2)=AG477,"AfD",IF(LARGE((AA477,AD477,AG477,AJ477,AM477,AP477),2)=AJ477,"Linke",IF(LARGE((AA477,AD477,AG477,AJ477,AM477,AP477),2)=AM477,"Grüne","FDP")))))</f>
        <v>SPD</v>
      </c>
      <c r="V477" s="148" t="str">
        <f>IF(LARGE((AA477,AD477,AG477,AJ477,AM477,AP477),3)=AA477,"CDU",IF(LARGE((AA477,AD477,AG477,AJ477,AM477,AP477),3)=AD477,"SPD",IF(LARGE((AA477,AD477,AG477,AJ477,AM477,AP477),3)=AG477,"AfD",IF(LARGE((AA477,AD477,AG477,AJ477,AM477,AP477),3)=AJ477,"Linke",IF(LARGE((AA477,AD477,AG477,AJ477,AM477,AP477),3)=AM477,"Grüne","FDP")))))</f>
        <v>FDP</v>
      </c>
      <c r="W477" s="148" t="str">
        <f>IF(LARGE((AA477,AD477,AG477,AJ477,AM477,AP477),4)=AA477,"CDU",IF(LARGE((AA477,AD477,AG477,AJ477,AM477,AP477),4)=AD477,"SPD",IF(LARGE((AA477,AD477,AG477,AJ477,AM477,AP477),4)=AG477,"AfD",IF(LARGE((AA477,AD477,AG477,AJ477,AM477,AP477),4)=AJ477,"Linke",IF(LARGE((AA477,AD477,AG477,AJ477,AM477,AP477),4)=AM477,"Grüne","FDP")))))</f>
        <v>Grüne</v>
      </c>
      <c r="X477" s="148">
        <f>(LARGE((AA477,AD477,AG477,AJ477,AM477,AP477),1))-(LARGE((AA477,AD477,AG477,AJ477,AM477,AP477),2))</f>
        <v>0.10365669633025282</v>
      </c>
      <c r="Y477" s="148">
        <f>(LARGE((AA477,AD477,AG477,AJ477,AM477,AP477),1))-(LARGE((AA477,AD477,AG477,AJ477,AM477,AP477),3))</f>
        <v>0.30448542786528221</v>
      </c>
      <c r="Z477" s="234">
        <f>(LARGE((AA477,AD477,AG477,AJ477,AM477,AP477),1))-(LARGE((AA477,AD477,AG477,AJ477,AM477,AP477),4))</f>
        <v>0.30855567428240493</v>
      </c>
      <c r="AA477" s="236">
        <v>0.37798641076045908</v>
      </c>
      <c r="AB477" s="93">
        <v>0.30137988200302307</v>
      </c>
      <c r="AC477" s="95">
        <f>IF(Tabelle1[[#This Row],[CDU ES 2021]]="","",Tabelle1[[#This Row],[CDU ES 2021]]/Tabelle1[[#This Row],[CDU ZS 2021]])</f>
        <v>1.2541859405090203</v>
      </c>
      <c r="AD477" s="97">
        <v>0.27432971443020626</v>
      </c>
      <c r="AE477" s="106">
        <v>0.2790888552992995</v>
      </c>
      <c r="AF477" s="96">
        <f>IF(Tabelle1[[#This Row],[SPD ES 2021]]="","",Tabelle1[[#This Row],[SPD ES 2021]]/Tabelle1[[#This Row],[SPD ZS 2021]])</f>
        <v>0.98294757823994994</v>
      </c>
      <c r="AG477" s="99">
        <v>6.4822140835420122E-2</v>
      </c>
      <c r="AH477" s="107">
        <v>7.1464560274351094E-2</v>
      </c>
      <c r="AI477" s="98">
        <f>IF(Tabelle1[[#This Row],[AfD ES 2021]]="","",Tabelle1[[#This Row],[AfD ES 2021]]/Tabelle1[[#This Row],[AfD ZS 2021]])</f>
        <v>0.90705295864928226</v>
      </c>
      <c r="AJ477" s="100">
        <v>2.3450818535526972E-2</v>
      </c>
      <c r="AK477" s="108">
        <v>2.6533066783688462E-2</v>
      </c>
      <c r="AL477" s="101">
        <f>IF(Tabelle1[[#This Row],[Linke ES 2021]]="","",Tabelle1[[#This Row],[Linke ES 2021]]/Tabelle1[[#This Row],[Linke ZS 2021]])</f>
        <v>0.88383369803085332</v>
      </c>
      <c r="AM477" s="103">
        <v>6.9430736478054117E-2</v>
      </c>
      <c r="AN477" s="109">
        <v>9.2731646269117618E-2</v>
      </c>
      <c r="AO477" s="102">
        <f>IF(Tabelle1[[#This Row],[Grüne ES 2021]]="","",Tabelle1[[#This Row],[Grüne ES 2021]]/Tabelle1[[#This Row],[Grüne ZS 2021]])</f>
        <v>0.7487275301525258</v>
      </c>
      <c r="AP477" s="104">
        <v>7.3500982895176883E-2</v>
      </c>
      <c r="AQ477" s="105">
        <v>0.11374681034342646</v>
      </c>
      <c r="AR477" s="215">
        <f>IF(Tabelle1[[#This Row],[FDP ES 2021]]="","",Tabelle1[[#This Row],[FDP ES 2021]]/Tabelle1[[#This Row],[FDP ZS 2021]])</f>
        <v>0.64618060650018549</v>
      </c>
      <c r="AS477" s="216">
        <v>70.2</v>
      </c>
      <c r="AT477" s="191">
        <v>30506</v>
      </c>
      <c r="AU477" s="191">
        <v>22568</v>
      </c>
      <c r="AV477" s="191">
        <v>3.7</v>
      </c>
      <c r="AW477" s="191">
        <v>668.3</v>
      </c>
      <c r="AX477" s="191">
        <v>7.1</v>
      </c>
      <c r="AY477" s="192">
        <v>11.2</v>
      </c>
      <c r="AZ477" s="114" t="s">
        <v>2037</v>
      </c>
      <c r="BA477" s="6"/>
      <c r="BB477" s="6"/>
      <c r="BC477" s="6"/>
      <c r="BD477" s="6"/>
      <c r="BE477" s="6"/>
      <c r="BF477" s="6"/>
      <c r="BG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</row>
    <row r="478" spans="1:84">
      <c r="A478" s="90">
        <f>SUBTOTAL(103,$B$2:$B478)</f>
        <v>477</v>
      </c>
      <c r="B478" s="48" t="s">
        <v>669</v>
      </c>
      <c r="C478" s="206" t="s">
        <v>1195</v>
      </c>
      <c r="D478" s="199" t="s">
        <v>10</v>
      </c>
      <c r="E478" s="195" t="s">
        <v>418</v>
      </c>
      <c r="F478" s="222" t="s">
        <v>218</v>
      </c>
      <c r="G478" s="219" t="str">
        <f>""</f>
        <v/>
      </c>
      <c r="H478" s="14" t="s">
        <v>2177</v>
      </c>
      <c r="I478" s="8"/>
      <c r="J478" s="8" t="s">
        <v>927</v>
      </c>
      <c r="K478" s="18" t="s">
        <v>631</v>
      </c>
      <c r="L478" s="11" t="s">
        <v>921</v>
      </c>
      <c r="M478" s="53"/>
      <c r="N478" s="53"/>
      <c r="O478" s="64" t="s">
        <v>631</v>
      </c>
      <c r="P478" s="54"/>
      <c r="Q478" s="121" t="str">
        <f>""</f>
        <v/>
      </c>
      <c r="R478" s="55"/>
      <c r="S478" s="57"/>
      <c r="T478" s="147" t="str">
        <f>IF(MAX((AA478,AD478,AG478,AJ478,AM478,AP478))=AA478,"CDU",IF(MAX(AA478,AD478,AG478,AJ478,AM478,AP478)=AD478,"SPD",IF(MAX(AA478,AD478,AG478,AJ478,AM478,AP478)=AG478,"AfD",IF(MAX(AA478,AD478,AG478,AJ478,AM478,AP478)=AJ478,"Linke",IF(MAX(AA478,AD478,AG478,AJ478,AM478,AP478)=AM478,"Grüne","FDP")))))</f>
        <v>CDU</v>
      </c>
      <c r="U478" s="148" t="str">
        <f>IF(LARGE((AA478,AD478,AG478,AJ478,AM478,AP478),2)=AA478,"CDU",IF(LARGE((AA478,AD478,AG478,AJ478,AM478,AP478),2)=AD478,"SPD",IF(LARGE((AA478,AD478,AG478,AJ478,AM478,AP478),2)=AG478,"AfD",IF(LARGE((AA478,AD478,AG478,AJ478,AM478,AP478),2)=AJ478,"Linke",IF(LARGE((AA478,AD478,AG478,AJ478,AM478,AP478),2)=AM478,"Grüne","FDP")))))</f>
        <v>SPD</v>
      </c>
      <c r="V478" s="148" t="str">
        <f>IF(LARGE((AA478,AD478,AG478,AJ478,AM478,AP478),3)=AA478,"CDU",IF(LARGE((AA478,AD478,AG478,AJ478,AM478,AP478),3)=AD478,"SPD",IF(LARGE((AA478,AD478,AG478,AJ478,AM478,AP478),3)=AG478,"AfD",IF(LARGE((AA478,AD478,AG478,AJ478,AM478,AP478),3)=AJ478,"Linke",IF(LARGE((AA478,AD478,AG478,AJ478,AM478,AP478),3)=AM478,"Grüne","FDP")))))</f>
        <v>FDP</v>
      </c>
      <c r="W478" s="148" t="str">
        <f>IF(LARGE((AA478,AD478,AG478,AJ478,AM478,AP478),4)=AA478,"CDU",IF(LARGE((AA478,AD478,AG478,AJ478,AM478,AP478),4)=AD478,"SPD",IF(LARGE((AA478,AD478,AG478,AJ478,AM478,AP478),4)=AG478,"AfD",IF(LARGE((AA478,AD478,AG478,AJ478,AM478,AP478),4)=AJ478,"Linke",IF(LARGE((AA478,AD478,AG478,AJ478,AM478,AP478),4)=AM478,"Grüne","FDP")))))</f>
        <v>Grüne</v>
      </c>
      <c r="X478" s="148">
        <f>(LARGE((AA478,AD478,AG478,AJ478,AM478,AP478),1))-(LARGE((AA478,AD478,AG478,AJ478,AM478,AP478),2))</f>
        <v>0.10365669633025282</v>
      </c>
      <c r="Y478" s="148">
        <f>(LARGE((AA478,AD478,AG478,AJ478,AM478,AP478),1))-(LARGE((AA478,AD478,AG478,AJ478,AM478,AP478),3))</f>
        <v>0.30448542786528221</v>
      </c>
      <c r="Z478" s="234">
        <f>(LARGE((AA478,AD478,AG478,AJ478,AM478,AP478),1))-(LARGE((AA478,AD478,AG478,AJ478,AM478,AP478),4))</f>
        <v>0.30855567428240493</v>
      </c>
      <c r="AA478" s="236">
        <v>0.37798641076045908</v>
      </c>
      <c r="AB478" s="93">
        <v>0.30137988200302307</v>
      </c>
      <c r="AC478" s="95">
        <f>IF(Tabelle1[[#This Row],[CDU ES 2021]]="","",Tabelle1[[#This Row],[CDU ES 2021]]/Tabelle1[[#This Row],[CDU ZS 2021]])</f>
        <v>1.2541859405090203</v>
      </c>
      <c r="AD478" s="97">
        <v>0.27432971443020626</v>
      </c>
      <c r="AE478" s="106">
        <v>0.2790888552992995</v>
      </c>
      <c r="AF478" s="96">
        <f>IF(Tabelle1[[#This Row],[SPD ES 2021]]="","",Tabelle1[[#This Row],[SPD ES 2021]]/Tabelle1[[#This Row],[SPD ZS 2021]])</f>
        <v>0.98294757823994994</v>
      </c>
      <c r="AG478" s="99">
        <v>6.4822140835420122E-2</v>
      </c>
      <c r="AH478" s="107">
        <v>7.1464560274351094E-2</v>
      </c>
      <c r="AI478" s="98">
        <f>IF(Tabelle1[[#This Row],[AfD ES 2021]]="","",Tabelle1[[#This Row],[AfD ES 2021]]/Tabelle1[[#This Row],[AfD ZS 2021]])</f>
        <v>0.90705295864928226</v>
      </c>
      <c r="AJ478" s="100">
        <v>2.3450818535526972E-2</v>
      </c>
      <c r="AK478" s="108">
        <v>2.6533066783688462E-2</v>
      </c>
      <c r="AL478" s="101">
        <f>IF(Tabelle1[[#This Row],[Linke ES 2021]]="","",Tabelle1[[#This Row],[Linke ES 2021]]/Tabelle1[[#This Row],[Linke ZS 2021]])</f>
        <v>0.88383369803085332</v>
      </c>
      <c r="AM478" s="103">
        <v>6.9430736478054117E-2</v>
      </c>
      <c r="AN478" s="109">
        <v>9.2731646269117618E-2</v>
      </c>
      <c r="AO478" s="102">
        <f>IF(Tabelle1[[#This Row],[Grüne ES 2021]]="","",Tabelle1[[#This Row],[Grüne ES 2021]]/Tabelle1[[#This Row],[Grüne ZS 2021]])</f>
        <v>0.7487275301525258</v>
      </c>
      <c r="AP478" s="104">
        <v>7.3500982895176883E-2</v>
      </c>
      <c r="AQ478" s="105">
        <v>0.11374681034342646</v>
      </c>
      <c r="AR478" s="215">
        <f>IF(Tabelle1[[#This Row],[FDP ES 2021]]="","",Tabelle1[[#This Row],[FDP ES 2021]]/Tabelle1[[#This Row],[FDP ZS 2021]])</f>
        <v>0.64618060650018549</v>
      </c>
      <c r="AS478" s="216">
        <v>70.2</v>
      </c>
      <c r="AT478" s="191">
        <v>30506</v>
      </c>
      <c r="AU478" s="191">
        <v>22568</v>
      </c>
      <c r="AV478" s="191">
        <v>3.7</v>
      </c>
      <c r="AW478" s="191">
        <v>668.3</v>
      </c>
      <c r="AX478" s="191">
        <v>7.1</v>
      </c>
      <c r="AY478" s="192">
        <v>11.2</v>
      </c>
      <c r="AZ478" s="115" t="s">
        <v>1533</v>
      </c>
      <c r="BA478" s="6"/>
      <c r="BB478" s="6"/>
      <c r="BC478" s="6"/>
      <c r="BD478" s="6"/>
      <c r="BE478" s="6"/>
      <c r="BF478" s="6"/>
      <c r="BG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</row>
    <row r="479" spans="1:84">
      <c r="A479" s="90">
        <f>SUBTOTAL(103,$B$2:$B479)</f>
        <v>478</v>
      </c>
      <c r="B479" s="48" t="s">
        <v>669</v>
      </c>
      <c r="C479" s="206" t="s">
        <v>847</v>
      </c>
      <c r="D479" s="199" t="s">
        <v>10</v>
      </c>
      <c r="E479" s="194" t="s">
        <v>419</v>
      </c>
      <c r="F479" s="198" t="s">
        <v>219</v>
      </c>
      <c r="G479" s="223" t="s">
        <v>2184</v>
      </c>
      <c r="H479" s="8"/>
      <c r="I479" s="8"/>
      <c r="J479" s="8" t="s">
        <v>924</v>
      </c>
      <c r="K479" s="8"/>
      <c r="L479" s="8" t="s">
        <v>921</v>
      </c>
      <c r="M479" s="53"/>
      <c r="N479" s="53"/>
      <c r="O479" s="64" t="s">
        <v>631</v>
      </c>
      <c r="P479" s="54"/>
      <c r="Q479" s="121" t="str">
        <f>""</f>
        <v/>
      </c>
      <c r="R479" s="55"/>
      <c r="S479" s="57"/>
      <c r="T479" s="147" t="str">
        <f>IF(MAX((AA479,AD479,AG479,AJ479,AM479,AP479))=AA479,"CDU",IF(MAX(AA479,AD479,AG479,AJ479,AM479,AP479)=AD479,"SPD",IF(MAX(AA479,AD479,AG479,AJ479,AM479,AP479)=AG479,"AfD",IF(MAX(AA479,AD479,AG479,AJ479,AM479,AP479)=AJ479,"Linke",IF(MAX(AA479,AD479,AG479,AJ479,AM479,AP479)=AM479,"Grüne","FDP")))))</f>
        <v>SPD</v>
      </c>
      <c r="U479" s="148" t="str">
        <f>IF(LARGE((AA479,AD479,AG479,AJ479,AM479,AP479),2)=AA479,"CDU",IF(LARGE((AA479,AD479,AG479,AJ479,AM479,AP479),2)=AD479,"SPD",IF(LARGE((AA479,AD479,AG479,AJ479,AM479,AP479),2)=AG479,"AfD",IF(LARGE((AA479,AD479,AG479,AJ479,AM479,AP479),2)=AJ479,"Linke",IF(LARGE((AA479,AD479,AG479,AJ479,AM479,AP479),2)=AM479,"Grüne","FDP")))))</f>
        <v>CDU</v>
      </c>
      <c r="V479" s="148" t="str">
        <f>IF(LARGE((AA479,AD479,AG479,AJ479,AM479,AP479),3)=AA479,"CDU",IF(LARGE((AA479,AD479,AG479,AJ479,AM479,AP479),3)=AD479,"SPD",IF(LARGE((AA479,AD479,AG479,AJ479,AM479,AP479),3)=AG479,"AfD",IF(LARGE((AA479,AD479,AG479,AJ479,AM479,AP479),3)=AJ479,"Linke",IF(LARGE((AA479,AD479,AG479,AJ479,AM479,AP479),3)=AM479,"Grüne","FDP")))))</f>
        <v>Grüne</v>
      </c>
      <c r="W479" s="148" t="str">
        <f>IF(LARGE((AA479,AD479,AG479,AJ479,AM479,AP479),4)=AA479,"CDU",IF(LARGE((AA479,AD479,AG479,AJ479,AM479,AP479),4)=AD479,"SPD",IF(LARGE((AA479,AD479,AG479,AJ479,AM479,AP479),4)=AG479,"AfD",IF(LARGE((AA479,AD479,AG479,AJ479,AM479,AP479),4)=AJ479,"Linke",IF(LARGE((AA479,AD479,AG479,AJ479,AM479,AP479),4)=AM479,"Grüne","FDP")))))</f>
        <v>FDP</v>
      </c>
      <c r="X479" s="148">
        <f>(LARGE((AA479,AD479,AG479,AJ479,AM479,AP479),1))-(LARGE((AA479,AD479,AG479,AJ479,AM479,AP479),2))</f>
        <v>5.255340947377829E-2</v>
      </c>
      <c r="Y479" s="148">
        <f>(LARGE((AA479,AD479,AG479,AJ479,AM479,AP479),1))-(LARGE((AA479,AD479,AG479,AJ479,AM479,AP479),3))</f>
        <v>0.19942516485254377</v>
      </c>
      <c r="Z479" s="234">
        <f>(LARGE((AA479,AD479,AG479,AJ479,AM479,AP479),1))-(LARGE((AA479,AD479,AG479,AJ479,AM479,AP479),4))</f>
        <v>0.25996163181671283</v>
      </c>
      <c r="AA479" s="236">
        <v>0.27709666994423549</v>
      </c>
      <c r="AB479" s="93">
        <v>0.2374357108033317</v>
      </c>
      <c r="AC479" s="95">
        <f>IF(Tabelle1[[#This Row],[CDU ES 2021]]="","",Tabelle1[[#This Row],[CDU ES 2021]]/Tabelle1[[#This Row],[CDU ZS 2021]])</f>
        <v>1.1670387281117751</v>
      </c>
      <c r="AD479" s="97">
        <v>0.32965007941801378</v>
      </c>
      <c r="AE479" s="106">
        <v>0.30297807472310156</v>
      </c>
      <c r="AF479" s="96">
        <f>IF(Tabelle1[[#This Row],[SPD ES 2021]]="","",Tabelle1[[#This Row],[SPD ES 2021]]/Tabelle1[[#This Row],[SPD ZS 2021]])</f>
        <v>1.0880327882447876</v>
      </c>
      <c r="AG479" s="99">
        <v>5.6589632339290256E-2</v>
      </c>
      <c r="AH479" s="107">
        <v>6.1806895509884573E-2</v>
      </c>
      <c r="AI479" s="98">
        <f>IF(Tabelle1[[#This Row],[AfD ES 2021]]="","",Tabelle1[[#This Row],[AfD ES 2021]]/Tabelle1[[#This Row],[AfD ZS 2021]])</f>
        <v>0.91558768439097649</v>
      </c>
      <c r="AJ479" s="100">
        <v>3.5246470883499616E-2</v>
      </c>
      <c r="AK479" s="108">
        <v>3.9222418303795206E-2</v>
      </c>
      <c r="AL479" s="101">
        <f>IF(Tabelle1[[#This Row],[Linke ES 2021]]="","",Tabelle1[[#This Row],[Linke ES 2021]]/Tabelle1[[#This Row],[Linke ZS 2021]])</f>
        <v>0.89863074251311847</v>
      </c>
      <c r="AM479" s="103">
        <v>0.13022491456547</v>
      </c>
      <c r="AN479" s="109">
        <v>0.15592833943322507</v>
      </c>
      <c r="AO479" s="102">
        <f>IF(Tabelle1[[#This Row],[Grüne ES 2021]]="","",Tabelle1[[#This Row],[Grüne ES 2021]]/Tabelle1[[#This Row],[Grüne ZS 2021]])</f>
        <v>0.83515873406217911</v>
      </c>
      <c r="AP479" s="104">
        <v>6.968844760130094E-2</v>
      </c>
      <c r="AQ479" s="105">
        <v>0.11128125193125091</v>
      </c>
      <c r="AR479" s="215">
        <f>IF(Tabelle1[[#This Row],[FDP ES 2021]]="","",Tabelle1[[#This Row],[FDP ES 2021]]/Tabelle1[[#This Row],[FDP ZS 2021]])</f>
        <v>0.6262370919798258</v>
      </c>
      <c r="AS479" s="216">
        <v>214</v>
      </c>
      <c r="AT479" s="191">
        <v>30496</v>
      </c>
      <c r="AU479" s="191">
        <v>22735</v>
      </c>
      <c r="AV479" s="191">
        <v>4.7</v>
      </c>
      <c r="AW479" s="191">
        <v>582.5</v>
      </c>
      <c r="AX479" s="191">
        <v>8.9</v>
      </c>
      <c r="AY479" s="192">
        <v>10.1</v>
      </c>
      <c r="AZ479" s="114" t="s">
        <v>1466</v>
      </c>
      <c r="BA479" s="6"/>
      <c r="BB479" s="6"/>
      <c r="BC479" s="6"/>
      <c r="BD479" s="6"/>
      <c r="BE479" s="6"/>
      <c r="BF479" s="6"/>
      <c r="BG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</row>
    <row r="480" spans="1:84">
      <c r="A480" s="90">
        <f>SUBTOTAL(103,$B$2:$B480)</f>
        <v>479</v>
      </c>
      <c r="B480" s="45" t="s">
        <v>932</v>
      </c>
      <c r="C480" s="203" t="s">
        <v>1196</v>
      </c>
      <c r="D480" s="199" t="s">
        <v>10</v>
      </c>
      <c r="E480" s="195" t="s">
        <v>419</v>
      </c>
      <c r="F480" s="198" t="s">
        <v>219</v>
      </c>
      <c r="G480" s="219" t="str">
        <f>""</f>
        <v/>
      </c>
      <c r="H480" s="8"/>
      <c r="I480" s="8"/>
      <c r="J480" s="8" t="s">
        <v>927</v>
      </c>
      <c r="K480" s="11"/>
      <c r="L480" s="11" t="s">
        <v>922</v>
      </c>
      <c r="M480" s="53"/>
      <c r="N480" s="53"/>
      <c r="O480" s="9"/>
      <c r="P480" s="54"/>
      <c r="Q480" s="121" t="str">
        <f>""</f>
        <v/>
      </c>
      <c r="R480" s="55"/>
      <c r="S480" s="57"/>
      <c r="T480" s="147" t="str">
        <f>IF(MAX((AA480,AD480,AG480,AJ480,AM480,AP480))=AA480,"CDU",IF(MAX(AA480,AD480,AG480,AJ480,AM480,AP480)=AD480,"SPD",IF(MAX(AA480,AD480,AG480,AJ480,AM480,AP480)=AG480,"AfD",IF(MAX(AA480,AD480,AG480,AJ480,AM480,AP480)=AJ480,"Linke",IF(MAX(AA480,AD480,AG480,AJ480,AM480,AP480)=AM480,"Grüne","FDP")))))</f>
        <v>SPD</v>
      </c>
      <c r="U480" s="148" t="str">
        <f>IF(LARGE((AA480,AD480,AG480,AJ480,AM480,AP480),2)=AA480,"CDU",IF(LARGE((AA480,AD480,AG480,AJ480,AM480,AP480),2)=AD480,"SPD",IF(LARGE((AA480,AD480,AG480,AJ480,AM480,AP480),2)=AG480,"AfD",IF(LARGE((AA480,AD480,AG480,AJ480,AM480,AP480),2)=AJ480,"Linke",IF(LARGE((AA480,AD480,AG480,AJ480,AM480,AP480),2)=AM480,"Grüne","FDP")))))</f>
        <v>CDU</v>
      </c>
      <c r="V480" s="148" t="str">
        <f>IF(LARGE((AA480,AD480,AG480,AJ480,AM480,AP480),3)=AA480,"CDU",IF(LARGE((AA480,AD480,AG480,AJ480,AM480,AP480),3)=AD480,"SPD",IF(LARGE((AA480,AD480,AG480,AJ480,AM480,AP480),3)=AG480,"AfD",IF(LARGE((AA480,AD480,AG480,AJ480,AM480,AP480),3)=AJ480,"Linke",IF(LARGE((AA480,AD480,AG480,AJ480,AM480,AP480),3)=AM480,"Grüne","FDP")))))</f>
        <v>Grüne</v>
      </c>
      <c r="W480" s="148" t="str">
        <f>IF(LARGE((AA480,AD480,AG480,AJ480,AM480,AP480),4)=AA480,"CDU",IF(LARGE((AA480,AD480,AG480,AJ480,AM480,AP480),4)=AD480,"SPD",IF(LARGE((AA480,AD480,AG480,AJ480,AM480,AP480),4)=AG480,"AfD",IF(LARGE((AA480,AD480,AG480,AJ480,AM480,AP480),4)=AJ480,"Linke",IF(LARGE((AA480,AD480,AG480,AJ480,AM480,AP480),4)=AM480,"Grüne","FDP")))))</f>
        <v>FDP</v>
      </c>
      <c r="X480" s="148">
        <f>(LARGE((AA480,AD480,AG480,AJ480,AM480,AP480),1))-(LARGE((AA480,AD480,AG480,AJ480,AM480,AP480),2))</f>
        <v>5.255340947377829E-2</v>
      </c>
      <c r="Y480" s="148">
        <f>(LARGE((AA480,AD480,AG480,AJ480,AM480,AP480),1))-(LARGE((AA480,AD480,AG480,AJ480,AM480,AP480),3))</f>
        <v>0.19942516485254377</v>
      </c>
      <c r="Z480" s="234">
        <f>(LARGE((AA480,AD480,AG480,AJ480,AM480,AP480),1))-(LARGE((AA480,AD480,AG480,AJ480,AM480,AP480),4))</f>
        <v>0.25996163181671283</v>
      </c>
      <c r="AA480" s="236">
        <v>0.27709666994423549</v>
      </c>
      <c r="AB480" s="93">
        <v>0.2374357108033317</v>
      </c>
      <c r="AC480" s="95">
        <f>IF(Tabelle1[[#This Row],[CDU ES 2021]]="","",Tabelle1[[#This Row],[CDU ES 2021]]/Tabelle1[[#This Row],[CDU ZS 2021]])</f>
        <v>1.1670387281117751</v>
      </c>
      <c r="AD480" s="97">
        <v>0.32965007941801378</v>
      </c>
      <c r="AE480" s="106">
        <v>0.30297807472310156</v>
      </c>
      <c r="AF480" s="96">
        <f>IF(Tabelle1[[#This Row],[SPD ES 2021]]="","",Tabelle1[[#This Row],[SPD ES 2021]]/Tabelle1[[#This Row],[SPD ZS 2021]])</f>
        <v>1.0880327882447876</v>
      </c>
      <c r="AG480" s="99">
        <v>5.6589632339290256E-2</v>
      </c>
      <c r="AH480" s="107">
        <v>6.1806895509884573E-2</v>
      </c>
      <c r="AI480" s="98">
        <f>IF(Tabelle1[[#This Row],[AfD ES 2021]]="","",Tabelle1[[#This Row],[AfD ES 2021]]/Tabelle1[[#This Row],[AfD ZS 2021]])</f>
        <v>0.91558768439097649</v>
      </c>
      <c r="AJ480" s="100">
        <v>3.5246470883499616E-2</v>
      </c>
      <c r="AK480" s="108">
        <v>3.9222418303795206E-2</v>
      </c>
      <c r="AL480" s="101">
        <f>IF(Tabelle1[[#This Row],[Linke ES 2021]]="","",Tabelle1[[#This Row],[Linke ES 2021]]/Tabelle1[[#This Row],[Linke ZS 2021]])</f>
        <v>0.89863074251311847</v>
      </c>
      <c r="AM480" s="103">
        <v>0.13022491456547</v>
      </c>
      <c r="AN480" s="109">
        <v>0.15592833943322507</v>
      </c>
      <c r="AO480" s="102">
        <f>IF(Tabelle1[[#This Row],[Grüne ES 2021]]="","",Tabelle1[[#This Row],[Grüne ES 2021]]/Tabelle1[[#This Row],[Grüne ZS 2021]])</f>
        <v>0.83515873406217911</v>
      </c>
      <c r="AP480" s="104">
        <v>6.968844760130094E-2</v>
      </c>
      <c r="AQ480" s="105">
        <v>0.11128125193125091</v>
      </c>
      <c r="AR480" s="215">
        <f>IF(Tabelle1[[#This Row],[FDP ES 2021]]="","",Tabelle1[[#This Row],[FDP ES 2021]]/Tabelle1[[#This Row],[FDP ZS 2021]])</f>
        <v>0.6262370919798258</v>
      </c>
      <c r="AS480" s="216">
        <v>214</v>
      </c>
      <c r="AT480" s="191">
        <v>30496</v>
      </c>
      <c r="AU480" s="191">
        <v>22735</v>
      </c>
      <c r="AV480" s="191">
        <v>4.7</v>
      </c>
      <c r="AW480" s="191">
        <v>582.5</v>
      </c>
      <c r="AX480" s="191">
        <v>8.9</v>
      </c>
      <c r="AY480" s="192">
        <v>10.1</v>
      </c>
      <c r="AZ480" s="114" t="s">
        <v>2014</v>
      </c>
      <c r="BA480" s="6"/>
      <c r="BB480" s="6"/>
      <c r="BC480" s="6"/>
      <c r="BD480" s="6"/>
      <c r="BE480" s="6"/>
      <c r="BF480" s="6"/>
      <c r="BG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</row>
    <row r="481" spans="1:84">
      <c r="A481" s="90">
        <f>SUBTOTAL(103,$B$2:$B481)</f>
        <v>480</v>
      </c>
      <c r="B481" s="48" t="s">
        <v>669</v>
      </c>
      <c r="C481" s="206" t="s">
        <v>1356</v>
      </c>
      <c r="D481" s="200" t="s">
        <v>10</v>
      </c>
      <c r="E481" s="193" t="s">
        <v>420</v>
      </c>
      <c r="F481" s="222" t="s">
        <v>220</v>
      </c>
      <c r="G481" s="219" t="str">
        <f>""</f>
        <v/>
      </c>
      <c r="H481" s="10"/>
      <c r="I481" s="10"/>
      <c r="J481" s="8" t="s">
        <v>924</v>
      </c>
      <c r="K481" s="10"/>
      <c r="L481" s="10" t="s">
        <v>921</v>
      </c>
      <c r="M481" s="67"/>
      <c r="N481" s="67"/>
      <c r="O481" s="59"/>
      <c r="P481" s="83"/>
      <c r="Q481" s="121" t="str">
        <f>""</f>
        <v/>
      </c>
      <c r="R481" s="60"/>
      <c r="S481" s="61"/>
      <c r="T481" s="147" t="str">
        <f>IF(MAX((AA481,AD481,AG481,AJ481,AM481,AP481))=AA481,"CDU",IF(MAX(AA481,AD481,AG481,AJ481,AM481,AP481)=AD481,"SPD",IF(MAX(AA481,AD481,AG481,AJ481,AM481,AP481)=AG481,"AfD",IF(MAX(AA481,AD481,AG481,AJ481,AM481,AP481)=AJ481,"Linke",IF(MAX(AA481,AD481,AG481,AJ481,AM481,AP481)=AM481,"Grüne","FDP")))))</f>
        <v>SPD</v>
      </c>
      <c r="U481" s="148" t="str">
        <f>IF(LARGE((AA481,AD481,AG481,AJ481,AM481,AP481),2)=AA481,"CDU",IF(LARGE((AA481,AD481,AG481,AJ481,AM481,AP481),2)=AD481,"SPD",IF(LARGE((AA481,AD481,AG481,AJ481,AM481,AP481),2)=AG481,"AfD",IF(LARGE((AA481,AD481,AG481,AJ481,AM481,AP481),2)=AJ481,"Linke",IF(LARGE((AA481,AD481,AG481,AJ481,AM481,AP481),2)=AM481,"Grüne","FDP")))))</f>
        <v>CDU</v>
      </c>
      <c r="V481" s="148" t="str">
        <f>IF(LARGE((AA481,AD481,AG481,AJ481,AM481,AP481),3)=AA481,"CDU",IF(LARGE((AA481,AD481,AG481,AJ481,AM481,AP481),3)=AD481,"SPD",IF(LARGE((AA481,AD481,AG481,AJ481,AM481,AP481),3)=AG481,"AfD",IF(LARGE((AA481,AD481,AG481,AJ481,AM481,AP481),3)=AJ481,"Linke",IF(LARGE((AA481,AD481,AG481,AJ481,AM481,AP481),3)=AM481,"Grüne","FDP")))))</f>
        <v>FDP</v>
      </c>
      <c r="W481" s="148" t="str">
        <f>IF(LARGE((AA481,AD481,AG481,AJ481,AM481,AP481),4)=AA481,"CDU",IF(LARGE((AA481,AD481,AG481,AJ481,AM481,AP481),4)=AD481,"SPD",IF(LARGE((AA481,AD481,AG481,AJ481,AM481,AP481),4)=AG481,"AfD",IF(LARGE((AA481,AD481,AG481,AJ481,AM481,AP481),4)=AJ481,"Linke",IF(LARGE((AA481,AD481,AG481,AJ481,AM481,AP481),4)=AM481,"Grüne","FDP")))))</f>
        <v>Grüne</v>
      </c>
      <c r="X481" s="148">
        <f>(LARGE((AA481,AD481,AG481,AJ481,AM481,AP481),1))-(LARGE((AA481,AD481,AG481,AJ481,AM481,AP481),2))</f>
        <v>1.4617915588945207E-2</v>
      </c>
      <c r="Y481" s="148">
        <f>(LARGE((AA481,AD481,AG481,AJ481,AM481,AP481),1))-(LARGE((AA481,AD481,AG481,AJ481,AM481,AP481),3))</f>
        <v>0.22145401344502541</v>
      </c>
      <c r="Z481" s="234">
        <f>(LARGE((AA481,AD481,AG481,AJ481,AM481,AP481),1))-(LARGE((AA481,AD481,AG481,AJ481,AM481,AP481),4))</f>
        <v>0.22716413672195715</v>
      </c>
      <c r="AA481" s="236">
        <v>0.30005617526683254</v>
      </c>
      <c r="AB481" s="93">
        <v>0.26504047052749968</v>
      </c>
      <c r="AC481" s="95">
        <f>IF(Tabelle1[[#This Row],[CDU ES 2021]]="","",Tabelle1[[#This Row],[CDU ES 2021]]/Tabelle1[[#This Row],[CDU ZS 2021]])</f>
        <v>1.1321145584658918</v>
      </c>
      <c r="AD481" s="97">
        <v>0.31467409085577774</v>
      </c>
      <c r="AE481" s="106">
        <v>0.30327390280927535</v>
      </c>
      <c r="AF481" s="96">
        <f>IF(Tabelle1[[#This Row],[SPD ES 2021]]="","",Tabelle1[[#This Row],[SPD ES 2021]]/Tabelle1[[#This Row],[SPD ZS 2021]])</f>
        <v>1.0375904024081881</v>
      </c>
      <c r="AG481" s="99">
        <v>8.6979066996722088E-2</v>
      </c>
      <c r="AH481" s="107">
        <v>8.9514538045983374E-2</v>
      </c>
      <c r="AI481" s="98">
        <f>IF(Tabelle1[[#This Row],[AfD ES 2021]]="","",Tabelle1[[#This Row],[AfD ES 2021]]/Tabelle1[[#This Row],[AfD ZS 2021]])</f>
        <v>0.97167531548943675</v>
      </c>
      <c r="AJ481" s="100">
        <v>2.767403529782151E-2</v>
      </c>
      <c r="AK481" s="108">
        <v>2.8824111461425474E-2</v>
      </c>
      <c r="AL481" s="101">
        <f>IF(Tabelle1[[#This Row],[Linke ES 2021]]="","",Tabelle1[[#This Row],[Linke ES 2021]]/Tabelle1[[#This Row],[Linke ZS 2021]])</f>
        <v>0.96010020412448516</v>
      </c>
      <c r="AM481" s="103">
        <v>8.7509954133820594E-2</v>
      </c>
      <c r="AN481" s="109">
        <v>0.10344721623000289</v>
      </c>
      <c r="AO481" s="102">
        <f>IF(Tabelle1[[#This Row],[Grüne ES 2021]]="","",Tabelle1[[#This Row],[Grüne ES 2021]]/Tabelle1[[#This Row],[Grüne ZS 2021]])</f>
        <v>0.84593822166516652</v>
      </c>
      <c r="AP481" s="104">
        <v>9.3220077410752319E-2</v>
      </c>
      <c r="AQ481" s="105">
        <v>0.11690051686732919</v>
      </c>
      <c r="AR481" s="215">
        <f>IF(Tabelle1[[#This Row],[FDP ES 2021]]="","",Tabelle1[[#This Row],[FDP ES 2021]]/Tabelle1[[#This Row],[FDP ZS 2021]])</f>
        <v>0.7974308404174818</v>
      </c>
      <c r="AS481" s="216">
        <v>180.9</v>
      </c>
      <c r="AT481" s="191">
        <v>32019</v>
      </c>
      <c r="AU481" s="191">
        <v>25189</v>
      </c>
      <c r="AV481" s="191">
        <v>3.7</v>
      </c>
      <c r="AW481" s="191">
        <v>670.4</v>
      </c>
      <c r="AX481" s="191">
        <v>7</v>
      </c>
      <c r="AY481" s="192">
        <v>10.8</v>
      </c>
      <c r="AZ481" s="115" t="s">
        <v>1486</v>
      </c>
      <c r="BA481" s="6"/>
      <c r="BB481" s="6"/>
      <c r="BC481" s="6"/>
      <c r="BD481" s="6"/>
      <c r="BE481" s="6"/>
      <c r="BF481" s="6"/>
      <c r="BG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</row>
    <row r="482" spans="1:84">
      <c r="A482" s="90">
        <f>SUBTOTAL(103,$B$2:$B482)</f>
        <v>481</v>
      </c>
      <c r="B482" s="48" t="s">
        <v>669</v>
      </c>
      <c r="C482" s="206" t="s">
        <v>848</v>
      </c>
      <c r="D482" s="199" t="s">
        <v>10</v>
      </c>
      <c r="E482" s="194" t="s">
        <v>421</v>
      </c>
      <c r="F482" s="198" t="s">
        <v>221</v>
      </c>
      <c r="G482" s="219" t="str">
        <f>""</f>
        <v/>
      </c>
      <c r="H482" s="8"/>
      <c r="I482" s="8"/>
      <c r="J482" s="8" t="s">
        <v>924</v>
      </c>
      <c r="K482" s="14" t="s">
        <v>631</v>
      </c>
      <c r="L482" s="8" t="s">
        <v>921</v>
      </c>
      <c r="M482" s="53"/>
      <c r="N482" s="53"/>
      <c r="O482" s="9"/>
      <c r="P482" s="54"/>
      <c r="Q482" s="121" t="str">
        <f>""</f>
        <v/>
      </c>
      <c r="R482" s="65" t="s">
        <v>631</v>
      </c>
      <c r="S482" s="57"/>
      <c r="T482" s="147" t="str">
        <f>IF(MAX((AA482,AD482,AG482,AJ482,AM482,AP482))=AA482,"CDU",IF(MAX(AA482,AD482,AG482,AJ482,AM482,AP482)=AD482,"SPD",IF(MAX(AA482,AD482,AG482,AJ482,AM482,AP482)=AG482,"AfD",IF(MAX(AA482,AD482,AG482,AJ482,AM482,AP482)=AJ482,"Linke",IF(MAX(AA482,AD482,AG482,AJ482,AM482,AP482)=AM482,"Grüne","FDP")))))</f>
        <v>SPD</v>
      </c>
      <c r="U482" s="148" t="str">
        <f>IF(LARGE((AA482,AD482,AG482,AJ482,AM482,AP482),2)=AA482,"CDU",IF(LARGE((AA482,AD482,AG482,AJ482,AM482,AP482),2)=AD482,"SPD",IF(LARGE((AA482,AD482,AG482,AJ482,AM482,AP482),2)=AG482,"AfD",IF(LARGE((AA482,AD482,AG482,AJ482,AM482,AP482),2)=AJ482,"Linke",IF(LARGE((AA482,AD482,AG482,AJ482,AM482,AP482),2)=AM482,"Grüne","FDP")))))</f>
        <v>CDU</v>
      </c>
      <c r="V482" s="148" t="str">
        <f>IF(LARGE((AA482,AD482,AG482,AJ482,AM482,AP482),3)=AA482,"CDU",IF(LARGE((AA482,AD482,AG482,AJ482,AM482,AP482),3)=AD482,"SPD",IF(LARGE((AA482,AD482,AG482,AJ482,AM482,AP482),3)=AG482,"AfD",IF(LARGE((AA482,AD482,AG482,AJ482,AM482,AP482),3)=AJ482,"Linke",IF(LARGE((AA482,AD482,AG482,AJ482,AM482,AP482),3)=AM482,"Grüne","FDP")))))</f>
        <v>Grüne</v>
      </c>
      <c r="W482" s="148" t="str">
        <f>IF(LARGE((AA482,AD482,AG482,AJ482,AM482,AP482),4)=AA482,"CDU",IF(LARGE((AA482,AD482,AG482,AJ482,AM482,AP482),4)=AD482,"SPD",IF(LARGE((AA482,AD482,AG482,AJ482,AM482,AP482),4)=AG482,"AfD",IF(LARGE((AA482,AD482,AG482,AJ482,AM482,AP482),4)=AJ482,"Linke",IF(LARGE((AA482,AD482,AG482,AJ482,AM482,AP482),4)=AM482,"Grüne","FDP")))))</f>
        <v>Linke</v>
      </c>
      <c r="X482" s="148">
        <f>(LARGE((AA482,AD482,AG482,AJ482,AM482,AP482),1))-(LARGE((AA482,AD482,AG482,AJ482,AM482,AP482),2))</f>
        <v>1.362493187534064E-2</v>
      </c>
      <c r="Y482" s="148">
        <f>(LARGE((AA482,AD482,AG482,AJ482,AM482,AP482),1))-(LARGE((AA482,AD482,AG482,AJ482,AM482,AP482),3))</f>
        <v>6.2794686026569874E-2</v>
      </c>
      <c r="Z482" s="234">
        <f>(LARGE((AA482,AD482,AG482,AJ482,AM482,AP482),1))-(LARGE((AA482,AD482,AG482,AJ482,AM482,AP482),4))</f>
        <v>0.12507437462812687</v>
      </c>
      <c r="AA482" s="236">
        <v>0.23576382118089409</v>
      </c>
      <c r="AB482" s="93">
        <v>0.21193016970708636</v>
      </c>
      <c r="AC482" s="95">
        <f>IF(Tabelle1[[#This Row],[CDU ES 2021]]="","",Tabelle1[[#This Row],[CDU ES 2021]]/Tabelle1[[#This Row],[CDU ZS 2021]])</f>
        <v>1.1124599272805225</v>
      </c>
      <c r="AD482" s="97">
        <v>0.24938875305623473</v>
      </c>
      <c r="AE482" s="106">
        <v>0.26772087754858709</v>
      </c>
      <c r="AF482" s="96">
        <f>IF(Tabelle1[[#This Row],[SPD ES 2021]]="","",Tabelle1[[#This Row],[SPD ES 2021]]/Tabelle1[[#This Row],[SPD ZS 2021]])</f>
        <v>0.93152523381735375</v>
      </c>
      <c r="AG482" s="99">
        <v>5.1799741001294995E-2</v>
      </c>
      <c r="AH482" s="107">
        <v>5.3818409443185881E-2</v>
      </c>
      <c r="AI482" s="98">
        <f>IF(Tabelle1[[#This Row],[AfD ES 2021]]="","",Tabelle1[[#This Row],[AfD ES 2021]]/Tabelle1[[#This Row],[AfD ZS 2021]])</f>
        <v>0.9624911166499277</v>
      </c>
      <c r="AJ482" s="100">
        <v>0.12431437842810786</v>
      </c>
      <c r="AK482" s="108">
        <v>4.6788680895035968E-2</v>
      </c>
      <c r="AL482" s="101">
        <f>IF(Tabelle1[[#This Row],[Linke ES 2021]]="","",Tabelle1[[#This Row],[Linke ES 2021]]/Tabelle1[[#This Row],[Linke ZS 2021]])</f>
        <v>2.6569327463407277</v>
      </c>
      <c r="AM482" s="103">
        <v>0.18659406702966486</v>
      </c>
      <c r="AN482" s="109">
        <v>0.22943742299590636</v>
      </c>
      <c r="AO482" s="102">
        <f>IF(Tabelle1[[#This Row],[Grüne ES 2021]]="","",Tabelle1[[#This Row],[Grüne ES 2021]]/Tabelle1[[#This Row],[Grüne ZS 2021]])</f>
        <v>0.81326779473544764</v>
      </c>
      <c r="AP482" s="104">
        <v>7.2039639801800989E-2</v>
      </c>
      <c r="AQ482" s="105">
        <v>0.11514844402050793</v>
      </c>
      <c r="AR482" s="215">
        <f>IF(Tabelle1[[#This Row],[FDP ES 2021]]="","",Tabelle1[[#This Row],[FDP ES 2021]]/Tabelle1[[#This Row],[FDP ZS 2021]])</f>
        <v>0.62562408389097068</v>
      </c>
      <c r="AS482" s="216">
        <v>756.6</v>
      </c>
      <c r="AT482" s="191">
        <v>48826</v>
      </c>
      <c r="AU482" s="191">
        <v>24026</v>
      </c>
      <c r="AV482" s="191">
        <v>5.6</v>
      </c>
      <c r="AW482" s="191">
        <v>539.20000000000005</v>
      </c>
      <c r="AX482" s="191">
        <v>9.6</v>
      </c>
      <c r="AY482" s="192">
        <v>10.1</v>
      </c>
      <c r="AZ482" s="114" t="s">
        <v>1443</v>
      </c>
      <c r="BA482" s="6"/>
      <c r="BB482" s="6"/>
      <c r="BC482" s="6"/>
      <c r="BD482" s="6"/>
      <c r="BE482" s="6"/>
      <c r="BF482" s="6"/>
      <c r="BG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</row>
    <row r="483" spans="1:84">
      <c r="A483" s="90">
        <f>SUBTOTAL(103,$B$2:$B483)</f>
        <v>482</v>
      </c>
      <c r="B483" s="47" t="s">
        <v>751</v>
      </c>
      <c r="C483" s="205" t="s">
        <v>1197</v>
      </c>
      <c r="D483" s="199" t="s">
        <v>10</v>
      </c>
      <c r="E483" s="195" t="s">
        <v>421</v>
      </c>
      <c r="F483" s="198" t="s">
        <v>221</v>
      </c>
      <c r="G483" s="219" t="str">
        <f>""</f>
        <v/>
      </c>
      <c r="H483" s="8"/>
      <c r="I483" s="8"/>
      <c r="J483" s="8" t="s">
        <v>927</v>
      </c>
      <c r="K483" s="11"/>
      <c r="L483" s="11" t="s">
        <v>922</v>
      </c>
      <c r="M483" s="53"/>
      <c r="N483" s="53"/>
      <c r="O483" s="9"/>
      <c r="P483" s="54"/>
      <c r="Q483" s="121" t="str">
        <f>""</f>
        <v/>
      </c>
      <c r="R483" s="55"/>
      <c r="S483" s="57"/>
      <c r="T483" s="147" t="str">
        <f>IF(MAX((AA483,AD483,AG483,AJ483,AM483,AP483))=AA483,"CDU",IF(MAX(AA483,AD483,AG483,AJ483,AM483,AP483)=AD483,"SPD",IF(MAX(AA483,AD483,AG483,AJ483,AM483,AP483)=AG483,"AfD",IF(MAX(AA483,AD483,AG483,AJ483,AM483,AP483)=AJ483,"Linke",IF(MAX(AA483,AD483,AG483,AJ483,AM483,AP483)=AM483,"Grüne","FDP")))))</f>
        <v>SPD</v>
      </c>
      <c r="U483" s="148" t="str">
        <f>IF(LARGE((AA483,AD483,AG483,AJ483,AM483,AP483),2)=AA483,"CDU",IF(LARGE((AA483,AD483,AG483,AJ483,AM483,AP483),2)=AD483,"SPD",IF(LARGE((AA483,AD483,AG483,AJ483,AM483,AP483),2)=AG483,"AfD",IF(LARGE((AA483,AD483,AG483,AJ483,AM483,AP483),2)=AJ483,"Linke",IF(LARGE((AA483,AD483,AG483,AJ483,AM483,AP483),2)=AM483,"Grüne","FDP")))))</f>
        <v>CDU</v>
      </c>
      <c r="V483" s="148" t="str">
        <f>IF(LARGE((AA483,AD483,AG483,AJ483,AM483,AP483),3)=AA483,"CDU",IF(LARGE((AA483,AD483,AG483,AJ483,AM483,AP483),3)=AD483,"SPD",IF(LARGE((AA483,AD483,AG483,AJ483,AM483,AP483),3)=AG483,"AfD",IF(LARGE((AA483,AD483,AG483,AJ483,AM483,AP483),3)=AJ483,"Linke",IF(LARGE((AA483,AD483,AG483,AJ483,AM483,AP483),3)=AM483,"Grüne","FDP")))))</f>
        <v>Grüne</v>
      </c>
      <c r="W483" s="148" t="str">
        <f>IF(LARGE((AA483,AD483,AG483,AJ483,AM483,AP483),4)=AA483,"CDU",IF(LARGE((AA483,AD483,AG483,AJ483,AM483,AP483),4)=AD483,"SPD",IF(LARGE((AA483,AD483,AG483,AJ483,AM483,AP483),4)=AG483,"AfD",IF(LARGE((AA483,AD483,AG483,AJ483,AM483,AP483),4)=AJ483,"Linke",IF(LARGE((AA483,AD483,AG483,AJ483,AM483,AP483),4)=AM483,"Grüne","FDP")))))</f>
        <v>Linke</v>
      </c>
      <c r="X483" s="148">
        <f>(LARGE((AA483,AD483,AG483,AJ483,AM483,AP483),1))-(LARGE((AA483,AD483,AG483,AJ483,AM483,AP483),2))</f>
        <v>1.362493187534064E-2</v>
      </c>
      <c r="Y483" s="148">
        <f>(LARGE((AA483,AD483,AG483,AJ483,AM483,AP483),1))-(LARGE((AA483,AD483,AG483,AJ483,AM483,AP483),3))</f>
        <v>6.2794686026569874E-2</v>
      </c>
      <c r="Z483" s="234">
        <f>(LARGE((AA483,AD483,AG483,AJ483,AM483,AP483),1))-(LARGE((AA483,AD483,AG483,AJ483,AM483,AP483),4))</f>
        <v>0.12507437462812687</v>
      </c>
      <c r="AA483" s="236">
        <v>0.23576382118089409</v>
      </c>
      <c r="AB483" s="93">
        <v>0.21193016970708636</v>
      </c>
      <c r="AC483" s="95">
        <f>IF(Tabelle1[[#This Row],[CDU ES 2021]]="","",Tabelle1[[#This Row],[CDU ES 2021]]/Tabelle1[[#This Row],[CDU ZS 2021]])</f>
        <v>1.1124599272805225</v>
      </c>
      <c r="AD483" s="97">
        <v>0.24938875305623473</v>
      </c>
      <c r="AE483" s="106">
        <v>0.26772087754858709</v>
      </c>
      <c r="AF483" s="96">
        <f>IF(Tabelle1[[#This Row],[SPD ES 2021]]="","",Tabelle1[[#This Row],[SPD ES 2021]]/Tabelle1[[#This Row],[SPD ZS 2021]])</f>
        <v>0.93152523381735375</v>
      </c>
      <c r="AG483" s="99">
        <v>5.1799741001294995E-2</v>
      </c>
      <c r="AH483" s="107">
        <v>5.3818409443185881E-2</v>
      </c>
      <c r="AI483" s="98">
        <f>IF(Tabelle1[[#This Row],[AfD ES 2021]]="","",Tabelle1[[#This Row],[AfD ES 2021]]/Tabelle1[[#This Row],[AfD ZS 2021]])</f>
        <v>0.9624911166499277</v>
      </c>
      <c r="AJ483" s="100">
        <v>0.12431437842810786</v>
      </c>
      <c r="AK483" s="108">
        <v>4.6788680895035968E-2</v>
      </c>
      <c r="AL483" s="101">
        <f>IF(Tabelle1[[#This Row],[Linke ES 2021]]="","",Tabelle1[[#This Row],[Linke ES 2021]]/Tabelle1[[#This Row],[Linke ZS 2021]])</f>
        <v>2.6569327463407277</v>
      </c>
      <c r="AM483" s="103">
        <v>0.18659406702966486</v>
      </c>
      <c r="AN483" s="109">
        <v>0.22943742299590636</v>
      </c>
      <c r="AO483" s="102">
        <f>IF(Tabelle1[[#This Row],[Grüne ES 2021]]="","",Tabelle1[[#This Row],[Grüne ES 2021]]/Tabelle1[[#This Row],[Grüne ZS 2021]])</f>
        <v>0.81326779473544764</v>
      </c>
      <c r="AP483" s="104">
        <v>7.2039639801800989E-2</v>
      </c>
      <c r="AQ483" s="105">
        <v>0.11514844402050793</v>
      </c>
      <c r="AR483" s="215">
        <f>IF(Tabelle1[[#This Row],[FDP ES 2021]]="","",Tabelle1[[#This Row],[FDP ES 2021]]/Tabelle1[[#This Row],[FDP ZS 2021]])</f>
        <v>0.62562408389097068</v>
      </c>
      <c r="AS483" s="216">
        <v>756.6</v>
      </c>
      <c r="AT483" s="191">
        <v>48826</v>
      </c>
      <c r="AU483" s="191">
        <v>24026</v>
      </c>
      <c r="AV483" s="191">
        <v>5.6</v>
      </c>
      <c r="AW483" s="191">
        <v>539.20000000000005</v>
      </c>
      <c r="AX483" s="191">
        <v>9.6</v>
      </c>
      <c r="AY483" s="192">
        <v>10.1</v>
      </c>
      <c r="AZ483" s="114" t="s">
        <v>1966</v>
      </c>
      <c r="BA483" s="6"/>
      <c r="BB483" s="6"/>
      <c r="BC483" s="6"/>
      <c r="BD483" s="6"/>
      <c r="BE483" s="6"/>
      <c r="BF483" s="6"/>
      <c r="BG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</row>
    <row r="484" spans="1:84">
      <c r="A484" s="90">
        <f>SUBTOTAL(103,$B$2:$B484)</f>
        <v>483</v>
      </c>
      <c r="B484" s="45" t="s">
        <v>932</v>
      </c>
      <c r="C484" s="203" t="s">
        <v>1198</v>
      </c>
      <c r="D484" s="199" t="s">
        <v>10</v>
      </c>
      <c r="E484" s="195" t="s">
        <v>421</v>
      </c>
      <c r="F484" s="198" t="s">
        <v>221</v>
      </c>
      <c r="G484" s="219" t="str">
        <f>""</f>
        <v/>
      </c>
      <c r="H484" s="16" t="s">
        <v>2173</v>
      </c>
      <c r="I484" s="8"/>
      <c r="J484" s="8" t="s">
        <v>927</v>
      </c>
      <c r="K484" s="11"/>
      <c r="L484" s="11" t="s">
        <v>922</v>
      </c>
      <c r="M484" s="53"/>
      <c r="N484" s="53"/>
      <c r="O484" s="9"/>
      <c r="P484" s="54"/>
      <c r="Q484" s="121" t="str">
        <f>""</f>
        <v/>
      </c>
      <c r="R484" s="58" t="s">
        <v>631</v>
      </c>
      <c r="S484" s="57"/>
      <c r="T484" s="147" t="str">
        <f>IF(MAX((AA484,AD484,AG484,AJ484,AM484,AP484))=AA484,"CDU",IF(MAX(AA484,AD484,AG484,AJ484,AM484,AP484)=AD484,"SPD",IF(MAX(AA484,AD484,AG484,AJ484,AM484,AP484)=AG484,"AfD",IF(MAX(AA484,AD484,AG484,AJ484,AM484,AP484)=AJ484,"Linke",IF(MAX(AA484,AD484,AG484,AJ484,AM484,AP484)=AM484,"Grüne","FDP")))))</f>
        <v>SPD</v>
      </c>
      <c r="U484" s="148" t="str">
        <f>IF(LARGE((AA484,AD484,AG484,AJ484,AM484,AP484),2)=AA484,"CDU",IF(LARGE((AA484,AD484,AG484,AJ484,AM484,AP484),2)=AD484,"SPD",IF(LARGE((AA484,AD484,AG484,AJ484,AM484,AP484),2)=AG484,"AfD",IF(LARGE((AA484,AD484,AG484,AJ484,AM484,AP484),2)=AJ484,"Linke",IF(LARGE((AA484,AD484,AG484,AJ484,AM484,AP484),2)=AM484,"Grüne","FDP")))))</f>
        <v>CDU</v>
      </c>
      <c r="V484" s="148" t="str">
        <f>IF(LARGE((AA484,AD484,AG484,AJ484,AM484,AP484),3)=AA484,"CDU",IF(LARGE((AA484,AD484,AG484,AJ484,AM484,AP484),3)=AD484,"SPD",IF(LARGE((AA484,AD484,AG484,AJ484,AM484,AP484),3)=AG484,"AfD",IF(LARGE((AA484,AD484,AG484,AJ484,AM484,AP484),3)=AJ484,"Linke",IF(LARGE((AA484,AD484,AG484,AJ484,AM484,AP484),3)=AM484,"Grüne","FDP")))))</f>
        <v>Grüne</v>
      </c>
      <c r="W484" s="148" t="str">
        <f>IF(LARGE((AA484,AD484,AG484,AJ484,AM484,AP484),4)=AA484,"CDU",IF(LARGE((AA484,AD484,AG484,AJ484,AM484,AP484),4)=AD484,"SPD",IF(LARGE((AA484,AD484,AG484,AJ484,AM484,AP484),4)=AG484,"AfD",IF(LARGE((AA484,AD484,AG484,AJ484,AM484,AP484),4)=AJ484,"Linke",IF(LARGE((AA484,AD484,AG484,AJ484,AM484,AP484),4)=AM484,"Grüne","FDP")))))</f>
        <v>Linke</v>
      </c>
      <c r="X484" s="148">
        <f>(LARGE((AA484,AD484,AG484,AJ484,AM484,AP484),1))-(LARGE((AA484,AD484,AG484,AJ484,AM484,AP484),2))</f>
        <v>1.362493187534064E-2</v>
      </c>
      <c r="Y484" s="148">
        <f>(LARGE((AA484,AD484,AG484,AJ484,AM484,AP484),1))-(LARGE((AA484,AD484,AG484,AJ484,AM484,AP484),3))</f>
        <v>6.2794686026569874E-2</v>
      </c>
      <c r="Z484" s="234">
        <f>(LARGE((AA484,AD484,AG484,AJ484,AM484,AP484),1))-(LARGE((AA484,AD484,AG484,AJ484,AM484,AP484),4))</f>
        <v>0.12507437462812687</v>
      </c>
      <c r="AA484" s="236">
        <v>0.23576382118089409</v>
      </c>
      <c r="AB484" s="93">
        <v>0.21193016970708636</v>
      </c>
      <c r="AC484" s="95">
        <f>IF(Tabelle1[[#This Row],[CDU ES 2021]]="","",Tabelle1[[#This Row],[CDU ES 2021]]/Tabelle1[[#This Row],[CDU ZS 2021]])</f>
        <v>1.1124599272805225</v>
      </c>
      <c r="AD484" s="97">
        <v>0.24938875305623473</v>
      </c>
      <c r="AE484" s="106">
        <v>0.26772087754858709</v>
      </c>
      <c r="AF484" s="96">
        <f>IF(Tabelle1[[#This Row],[SPD ES 2021]]="","",Tabelle1[[#This Row],[SPD ES 2021]]/Tabelle1[[#This Row],[SPD ZS 2021]])</f>
        <v>0.93152523381735375</v>
      </c>
      <c r="AG484" s="99">
        <v>5.1799741001294995E-2</v>
      </c>
      <c r="AH484" s="107">
        <v>5.3818409443185881E-2</v>
      </c>
      <c r="AI484" s="98">
        <f>IF(Tabelle1[[#This Row],[AfD ES 2021]]="","",Tabelle1[[#This Row],[AfD ES 2021]]/Tabelle1[[#This Row],[AfD ZS 2021]])</f>
        <v>0.9624911166499277</v>
      </c>
      <c r="AJ484" s="100">
        <v>0.12431437842810786</v>
      </c>
      <c r="AK484" s="108">
        <v>4.6788680895035968E-2</v>
      </c>
      <c r="AL484" s="101">
        <f>IF(Tabelle1[[#This Row],[Linke ES 2021]]="","",Tabelle1[[#This Row],[Linke ES 2021]]/Tabelle1[[#This Row],[Linke ZS 2021]])</f>
        <v>2.6569327463407277</v>
      </c>
      <c r="AM484" s="103">
        <v>0.18659406702966486</v>
      </c>
      <c r="AN484" s="109">
        <v>0.22943742299590636</v>
      </c>
      <c r="AO484" s="102">
        <f>IF(Tabelle1[[#This Row],[Grüne ES 2021]]="","",Tabelle1[[#This Row],[Grüne ES 2021]]/Tabelle1[[#This Row],[Grüne ZS 2021]])</f>
        <v>0.81326779473544764</v>
      </c>
      <c r="AP484" s="104">
        <v>7.2039639801800989E-2</v>
      </c>
      <c r="AQ484" s="105">
        <v>0.11514844402050793</v>
      </c>
      <c r="AR484" s="215">
        <f>IF(Tabelle1[[#This Row],[FDP ES 2021]]="","",Tabelle1[[#This Row],[FDP ES 2021]]/Tabelle1[[#This Row],[FDP ZS 2021]])</f>
        <v>0.62562408389097068</v>
      </c>
      <c r="AS484" s="216">
        <v>756.6</v>
      </c>
      <c r="AT484" s="191">
        <v>48826</v>
      </c>
      <c r="AU484" s="191">
        <v>24026</v>
      </c>
      <c r="AV484" s="191">
        <v>5.6</v>
      </c>
      <c r="AW484" s="191">
        <v>539.20000000000005</v>
      </c>
      <c r="AX484" s="191">
        <v>9.6</v>
      </c>
      <c r="AY484" s="192">
        <v>10.1</v>
      </c>
      <c r="AZ484" s="114" t="s">
        <v>2007</v>
      </c>
      <c r="BA484" s="6"/>
      <c r="BB484" s="6"/>
      <c r="BC484" s="6"/>
      <c r="BD484" s="6"/>
      <c r="BE484" s="6"/>
      <c r="BF484" s="6"/>
      <c r="BG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</row>
    <row r="485" spans="1:84">
      <c r="A485" s="90">
        <f>SUBTOTAL(103,$B$2:$B485)</f>
        <v>484</v>
      </c>
      <c r="B485" s="46" t="s">
        <v>930</v>
      </c>
      <c r="C485" s="204" t="s">
        <v>1199</v>
      </c>
      <c r="D485" s="199" t="s">
        <v>10</v>
      </c>
      <c r="E485" s="195" t="s">
        <v>422</v>
      </c>
      <c r="F485" s="222" t="s">
        <v>222</v>
      </c>
      <c r="G485" s="219" t="str">
        <f>""</f>
        <v/>
      </c>
      <c r="H485" s="8"/>
      <c r="I485" s="8"/>
      <c r="J485" s="8" t="s">
        <v>927</v>
      </c>
      <c r="K485" s="11"/>
      <c r="L485" s="11" t="s">
        <v>922</v>
      </c>
      <c r="M485" s="53"/>
      <c r="N485" s="53"/>
      <c r="O485" s="9"/>
      <c r="P485" s="54"/>
      <c r="Q485" s="121" t="str">
        <f>""</f>
        <v/>
      </c>
      <c r="R485" s="55"/>
      <c r="S485" s="57"/>
      <c r="T485" s="147" t="str">
        <f>IF(MAX((AA485,AD485,AG485,AJ485,AM485,AP485))=AA485,"CDU",IF(MAX(AA485,AD485,AG485,AJ485,AM485,AP485)=AD485,"SPD",IF(MAX(AA485,AD485,AG485,AJ485,AM485,AP485)=AG485,"AfD",IF(MAX(AA485,AD485,AG485,AJ485,AM485,AP485)=AJ485,"Linke",IF(MAX(AA485,AD485,AG485,AJ485,AM485,AP485)=AM485,"Grüne","FDP")))))</f>
        <v>CDU</v>
      </c>
      <c r="U485" s="148" t="str">
        <f>IF(LARGE((AA485,AD485,AG485,AJ485,AM485,AP485),2)=AA485,"CDU",IF(LARGE((AA485,AD485,AG485,AJ485,AM485,AP485),2)=AD485,"SPD",IF(LARGE((AA485,AD485,AG485,AJ485,AM485,AP485),2)=AG485,"AfD",IF(LARGE((AA485,AD485,AG485,AJ485,AM485,AP485),2)=AJ485,"Linke",IF(LARGE((AA485,AD485,AG485,AJ485,AM485,AP485),2)=AM485,"Grüne","FDP")))))</f>
        <v>SPD</v>
      </c>
      <c r="V485" s="148" t="str">
        <f>IF(LARGE((AA485,AD485,AG485,AJ485,AM485,AP485),3)=AA485,"CDU",IF(LARGE((AA485,AD485,AG485,AJ485,AM485,AP485),3)=AD485,"SPD",IF(LARGE((AA485,AD485,AG485,AJ485,AM485,AP485),3)=AG485,"AfD",IF(LARGE((AA485,AD485,AG485,AJ485,AM485,AP485),3)=AJ485,"Linke",IF(LARGE((AA485,AD485,AG485,AJ485,AM485,AP485),3)=AM485,"Grüne","FDP")))))</f>
        <v>AfD</v>
      </c>
      <c r="W485" s="148" t="str">
        <f>IF(LARGE((AA485,AD485,AG485,AJ485,AM485,AP485),4)=AA485,"CDU",IF(LARGE((AA485,AD485,AG485,AJ485,AM485,AP485),4)=AD485,"SPD",IF(LARGE((AA485,AD485,AG485,AJ485,AM485,AP485),4)=AG485,"AfD",IF(LARGE((AA485,AD485,AG485,AJ485,AM485,AP485),4)=AJ485,"Linke",IF(LARGE((AA485,AD485,AG485,AJ485,AM485,AP485),4)=AM485,"Grüne","FDP")))))</f>
        <v>Grüne</v>
      </c>
      <c r="X485" s="148">
        <f>(LARGE((AA485,AD485,AG485,AJ485,AM485,AP485),1))-(LARGE((AA485,AD485,AG485,AJ485,AM485,AP485),2))</f>
        <v>1.8757805598708432E-2</v>
      </c>
      <c r="Y485" s="148">
        <f>(LARGE((AA485,AD485,AG485,AJ485,AM485,AP485),1))-(LARGE((AA485,AD485,AG485,AJ485,AM485,AP485),3))</f>
        <v>0.22409455054981875</v>
      </c>
      <c r="Z485" s="234">
        <f>(LARGE((AA485,AD485,AG485,AJ485,AM485,AP485),1))-(LARGE((AA485,AD485,AG485,AJ485,AM485,AP485),4))</f>
        <v>0.22466721496238079</v>
      </c>
      <c r="AA485" s="236">
        <v>0.32183130768527823</v>
      </c>
      <c r="AB485" s="93">
        <v>0.22780939437696424</v>
      </c>
      <c r="AC485" s="95">
        <f>IF(Tabelle1[[#This Row],[CDU ES 2021]]="","",Tabelle1[[#This Row],[CDU ES 2021]]/Tabelle1[[#This Row],[CDU ZS 2021]])</f>
        <v>1.4127218439145341</v>
      </c>
      <c r="AD485" s="97">
        <v>0.3030735020865698</v>
      </c>
      <c r="AE485" s="106">
        <v>0.30127046146752257</v>
      </c>
      <c r="AF485" s="96">
        <f>IF(Tabelle1[[#This Row],[SPD ES 2021]]="","",Tabelle1[[#This Row],[SPD ES 2021]]/Tabelle1[[#This Row],[SPD ZS 2021]])</f>
        <v>1.0059847905774248</v>
      </c>
      <c r="AG485" s="99">
        <v>9.7736757135459498E-2</v>
      </c>
      <c r="AH485" s="107">
        <v>0.1033417868973802</v>
      </c>
      <c r="AI485" s="98">
        <f>IF(Tabelle1[[#This Row],[AfD ES 2021]]="","",Tabelle1[[#This Row],[AfD ES 2021]]/Tabelle1[[#This Row],[AfD ZS 2021]])</f>
        <v>0.94576221361948598</v>
      </c>
      <c r="AJ485" s="100">
        <v>3.0887325230741114E-2</v>
      </c>
      <c r="AK485" s="108">
        <v>3.0748322432684955E-2</v>
      </c>
      <c r="AL485" s="101">
        <f>IF(Tabelle1[[#This Row],[Linke ES 2021]]="","",Tabelle1[[#This Row],[Linke ES 2021]]/Tabelle1[[#This Row],[Linke ZS 2021]])</f>
        <v>1.004520662821865</v>
      </c>
      <c r="AM485" s="103">
        <v>9.7164092722897444E-2</v>
      </c>
      <c r="AN485" s="109">
        <v>0.12619067842885051</v>
      </c>
      <c r="AO485" s="102">
        <f>IF(Tabelle1[[#This Row],[Grüne ES 2021]]="","",Tabelle1[[#This Row],[Grüne ES 2021]]/Tabelle1[[#This Row],[Grüne ZS 2021]])</f>
        <v>0.76997836870875536</v>
      </c>
      <c r="AP485" s="104">
        <v>7.8991135885954494E-2</v>
      </c>
      <c r="AQ485" s="105">
        <v>0.12191940396306318</v>
      </c>
      <c r="AR485" s="215">
        <f>IF(Tabelle1[[#This Row],[FDP ES 2021]]="","",Tabelle1[[#This Row],[FDP ES 2021]]/Tabelle1[[#This Row],[FDP ZS 2021]])</f>
        <v>0.64789634232370197</v>
      </c>
      <c r="AS485" s="216">
        <v>310.60000000000002</v>
      </c>
      <c r="AT485" s="191">
        <v>31857</v>
      </c>
      <c r="AU485" s="191">
        <v>23554</v>
      </c>
      <c r="AV485" s="191">
        <v>6.1</v>
      </c>
      <c r="AW485" s="191">
        <v>629.29999999999995</v>
      </c>
      <c r="AX485" s="191">
        <v>7.4</v>
      </c>
      <c r="AY485" s="192">
        <v>9.8000000000000007</v>
      </c>
      <c r="AZ485" s="114" t="s">
        <v>1839</v>
      </c>
      <c r="BA485" s="6"/>
      <c r="BB485" s="6"/>
      <c r="BC485" s="6"/>
      <c r="BD485" s="6"/>
      <c r="BE485" s="6"/>
      <c r="BF485" s="6"/>
      <c r="BG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</row>
    <row r="486" spans="1:84">
      <c r="A486" s="90">
        <f>SUBTOTAL(103,$B$2:$B486)</f>
        <v>485</v>
      </c>
      <c r="B486" s="44" t="s">
        <v>697</v>
      </c>
      <c r="C486" s="201" t="s">
        <v>849</v>
      </c>
      <c r="D486" s="200" t="s">
        <v>10</v>
      </c>
      <c r="E486" s="193" t="s">
        <v>422</v>
      </c>
      <c r="F486" s="222" t="s">
        <v>222</v>
      </c>
      <c r="G486" s="219" t="str">
        <f>""</f>
        <v/>
      </c>
      <c r="H486" s="12" t="s">
        <v>2177</v>
      </c>
      <c r="I486" s="10"/>
      <c r="J486" s="8" t="s">
        <v>924</v>
      </c>
      <c r="K486" s="10"/>
      <c r="L486" s="8" t="s">
        <v>922</v>
      </c>
      <c r="M486" s="67"/>
      <c r="N486" s="67"/>
      <c r="O486" s="59"/>
      <c r="P486" s="83"/>
      <c r="Q486" s="121" t="str">
        <f>""</f>
        <v/>
      </c>
      <c r="R486" s="60"/>
      <c r="S486" s="61"/>
      <c r="T486" s="147" t="str">
        <f>IF(MAX((AA486,AD486,AG486,AJ486,AM486,AP486))=AA486,"CDU",IF(MAX(AA486,AD486,AG486,AJ486,AM486,AP486)=AD486,"SPD",IF(MAX(AA486,AD486,AG486,AJ486,AM486,AP486)=AG486,"AfD",IF(MAX(AA486,AD486,AG486,AJ486,AM486,AP486)=AJ486,"Linke",IF(MAX(AA486,AD486,AG486,AJ486,AM486,AP486)=AM486,"Grüne","FDP")))))</f>
        <v>CDU</v>
      </c>
      <c r="U486" s="148" t="str">
        <f>IF(LARGE((AA486,AD486,AG486,AJ486,AM486,AP486),2)=AA486,"CDU",IF(LARGE((AA486,AD486,AG486,AJ486,AM486,AP486),2)=AD486,"SPD",IF(LARGE((AA486,AD486,AG486,AJ486,AM486,AP486),2)=AG486,"AfD",IF(LARGE((AA486,AD486,AG486,AJ486,AM486,AP486),2)=AJ486,"Linke",IF(LARGE((AA486,AD486,AG486,AJ486,AM486,AP486),2)=AM486,"Grüne","FDP")))))</f>
        <v>SPD</v>
      </c>
      <c r="V486" s="148" t="str">
        <f>IF(LARGE((AA486,AD486,AG486,AJ486,AM486,AP486),3)=AA486,"CDU",IF(LARGE((AA486,AD486,AG486,AJ486,AM486,AP486),3)=AD486,"SPD",IF(LARGE((AA486,AD486,AG486,AJ486,AM486,AP486),3)=AG486,"AfD",IF(LARGE((AA486,AD486,AG486,AJ486,AM486,AP486),3)=AJ486,"Linke",IF(LARGE((AA486,AD486,AG486,AJ486,AM486,AP486),3)=AM486,"Grüne","FDP")))))</f>
        <v>AfD</v>
      </c>
      <c r="W486" s="148" t="str">
        <f>IF(LARGE((AA486,AD486,AG486,AJ486,AM486,AP486),4)=AA486,"CDU",IF(LARGE((AA486,AD486,AG486,AJ486,AM486,AP486),4)=AD486,"SPD",IF(LARGE((AA486,AD486,AG486,AJ486,AM486,AP486),4)=AG486,"AfD",IF(LARGE((AA486,AD486,AG486,AJ486,AM486,AP486),4)=AJ486,"Linke",IF(LARGE((AA486,AD486,AG486,AJ486,AM486,AP486),4)=AM486,"Grüne","FDP")))))</f>
        <v>Grüne</v>
      </c>
      <c r="X486" s="148">
        <f>(LARGE((AA486,AD486,AG486,AJ486,AM486,AP486),1))-(LARGE((AA486,AD486,AG486,AJ486,AM486,AP486),2))</f>
        <v>1.8757805598708432E-2</v>
      </c>
      <c r="Y486" s="148">
        <f>(LARGE((AA486,AD486,AG486,AJ486,AM486,AP486),1))-(LARGE((AA486,AD486,AG486,AJ486,AM486,AP486),3))</f>
        <v>0.22409455054981875</v>
      </c>
      <c r="Z486" s="234">
        <f>(LARGE((AA486,AD486,AG486,AJ486,AM486,AP486),1))-(LARGE((AA486,AD486,AG486,AJ486,AM486,AP486),4))</f>
        <v>0.22466721496238079</v>
      </c>
      <c r="AA486" s="236">
        <v>0.32183130768527823</v>
      </c>
      <c r="AB486" s="93">
        <v>0.22780939437696424</v>
      </c>
      <c r="AC486" s="95">
        <f>IF(Tabelle1[[#This Row],[CDU ES 2021]]="","",Tabelle1[[#This Row],[CDU ES 2021]]/Tabelle1[[#This Row],[CDU ZS 2021]])</f>
        <v>1.4127218439145341</v>
      </c>
      <c r="AD486" s="97">
        <v>0.3030735020865698</v>
      </c>
      <c r="AE486" s="106">
        <v>0.30127046146752257</v>
      </c>
      <c r="AF486" s="96">
        <f>IF(Tabelle1[[#This Row],[SPD ES 2021]]="","",Tabelle1[[#This Row],[SPD ES 2021]]/Tabelle1[[#This Row],[SPD ZS 2021]])</f>
        <v>1.0059847905774248</v>
      </c>
      <c r="AG486" s="99">
        <v>9.7736757135459498E-2</v>
      </c>
      <c r="AH486" s="107">
        <v>0.1033417868973802</v>
      </c>
      <c r="AI486" s="98">
        <f>IF(Tabelle1[[#This Row],[AfD ES 2021]]="","",Tabelle1[[#This Row],[AfD ES 2021]]/Tabelle1[[#This Row],[AfD ZS 2021]])</f>
        <v>0.94576221361948598</v>
      </c>
      <c r="AJ486" s="100">
        <v>3.0887325230741114E-2</v>
      </c>
      <c r="AK486" s="108">
        <v>3.0748322432684955E-2</v>
      </c>
      <c r="AL486" s="101">
        <f>IF(Tabelle1[[#This Row],[Linke ES 2021]]="","",Tabelle1[[#This Row],[Linke ES 2021]]/Tabelle1[[#This Row],[Linke ZS 2021]])</f>
        <v>1.004520662821865</v>
      </c>
      <c r="AM486" s="103">
        <v>9.7164092722897444E-2</v>
      </c>
      <c r="AN486" s="109">
        <v>0.12619067842885051</v>
      </c>
      <c r="AO486" s="102">
        <f>IF(Tabelle1[[#This Row],[Grüne ES 2021]]="","",Tabelle1[[#This Row],[Grüne ES 2021]]/Tabelle1[[#This Row],[Grüne ZS 2021]])</f>
        <v>0.76997836870875536</v>
      </c>
      <c r="AP486" s="104">
        <v>7.8991135885954494E-2</v>
      </c>
      <c r="AQ486" s="105">
        <v>0.12191940396306318</v>
      </c>
      <c r="AR486" s="215">
        <f>IF(Tabelle1[[#This Row],[FDP ES 2021]]="","",Tabelle1[[#This Row],[FDP ES 2021]]/Tabelle1[[#This Row],[FDP ZS 2021]])</f>
        <v>0.64789634232370197</v>
      </c>
      <c r="AS486" s="216">
        <v>310.60000000000002</v>
      </c>
      <c r="AT486" s="191">
        <v>31857</v>
      </c>
      <c r="AU486" s="191">
        <v>23554</v>
      </c>
      <c r="AV486" s="191">
        <v>6.1</v>
      </c>
      <c r="AW486" s="191">
        <v>629.29999999999995</v>
      </c>
      <c r="AX486" s="191">
        <v>7.4</v>
      </c>
      <c r="AY486" s="192">
        <v>9.8000000000000007</v>
      </c>
      <c r="AZ486" s="114" t="s">
        <v>1941</v>
      </c>
      <c r="BA486" s="6"/>
      <c r="BB486" s="6"/>
      <c r="BC486" s="6"/>
      <c r="BD486" s="6"/>
      <c r="BE486" s="6"/>
      <c r="BF486" s="6"/>
      <c r="BG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</row>
    <row r="487" spans="1:84">
      <c r="A487" s="90">
        <f>SUBTOTAL(103,$B$2:$B487)</f>
        <v>486</v>
      </c>
      <c r="B487" s="45" t="s">
        <v>932</v>
      </c>
      <c r="C487" s="203" t="s">
        <v>1200</v>
      </c>
      <c r="D487" s="199" t="s">
        <v>10</v>
      </c>
      <c r="E487" s="195" t="s">
        <v>423</v>
      </c>
      <c r="F487" s="198" t="s">
        <v>223</v>
      </c>
      <c r="G487" s="219" t="str">
        <f>""</f>
        <v/>
      </c>
      <c r="H487" s="8"/>
      <c r="I487" s="8"/>
      <c r="J487" s="8" t="s">
        <v>927</v>
      </c>
      <c r="K487" s="11"/>
      <c r="L487" s="11" t="s">
        <v>921</v>
      </c>
      <c r="M487" s="53"/>
      <c r="N487" s="53"/>
      <c r="O487" s="9"/>
      <c r="P487" s="54"/>
      <c r="Q487" s="121" t="str">
        <f>""</f>
        <v/>
      </c>
      <c r="R487" s="55"/>
      <c r="S487" s="57"/>
      <c r="T487" s="147" t="str">
        <f>IF(MAX((AA487,AD487,AG487,AJ487,AM487,AP487))=AA487,"CDU",IF(MAX(AA487,AD487,AG487,AJ487,AM487,AP487)=AD487,"SPD",IF(MAX(AA487,AD487,AG487,AJ487,AM487,AP487)=AG487,"AfD",IF(MAX(AA487,AD487,AG487,AJ487,AM487,AP487)=AJ487,"Linke",IF(MAX(AA487,AD487,AG487,AJ487,AM487,AP487)=AM487,"Grüne","FDP")))))</f>
        <v>SPD</v>
      </c>
      <c r="U487" s="148" t="str">
        <f>IF(LARGE((AA487,AD487,AG487,AJ487,AM487,AP487),2)=AA487,"CDU",IF(LARGE((AA487,AD487,AG487,AJ487,AM487,AP487),2)=AD487,"SPD",IF(LARGE((AA487,AD487,AG487,AJ487,AM487,AP487),2)=AG487,"AfD",IF(LARGE((AA487,AD487,AG487,AJ487,AM487,AP487),2)=AJ487,"Linke",IF(LARGE((AA487,AD487,AG487,AJ487,AM487,AP487),2)=AM487,"Grüne","FDP")))))</f>
        <v>CDU</v>
      </c>
      <c r="V487" s="148" t="str">
        <f>IF(LARGE((AA487,AD487,AG487,AJ487,AM487,AP487),3)=AA487,"CDU",IF(LARGE((AA487,AD487,AG487,AJ487,AM487,AP487),3)=AD487,"SPD",IF(LARGE((AA487,AD487,AG487,AJ487,AM487,AP487),3)=AG487,"AfD",IF(LARGE((AA487,AD487,AG487,AJ487,AM487,AP487),3)=AJ487,"Linke",IF(LARGE((AA487,AD487,AG487,AJ487,AM487,AP487),3)=AM487,"Grüne","FDP")))))</f>
        <v>AfD</v>
      </c>
      <c r="W487" s="148" t="str">
        <f>IF(LARGE((AA487,AD487,AG487,AJ487,AM487,AP487),4)=AA487,"CDU",IF(LARGE((AA487,AD487,AG487,AJ487,AM487,AP487),4)=AD487,"SPD",IF(LARGE((AA487,AD487,AG487,AJ487,AM487,AP487),4)=AG487,"AfD",IF(LARGE((AA487,AD487,AG487,AJ487,AM487,AP487),4)=AJ487,"Linke",IF(LARGE((AA487,AD487,AG487,AJ487,AM487,AP487),4)=AM487,"Grüne","FDP")))))</f>
        <v>Grüne</v>
      </c>
      <c r="X487" s="148">
        <f>(LARGE((AA487,AD487,AG487,AJ487,AM487,AP487),1))-(LARGE((AA487,AD487,AG487,AJ487,AM487,AP487),2))</f>
        <v>7.7983362676632473E-2</v>
      </c>
      <c r="Y487" s="148">
        <f>(LARGE((AA487,AD487,AG487,AJ487,AM487,AP487),1))-(LARGE((AA487,AD487,AG487,AJ487,AM487,AP487),3))</f>
        <v>0.21184771154991522</v>
      </c>
      <c r="Z487" s="234">
        <f>(LARGE((AA487,AD487,AG487,AJ487,AM487,AP487),1))-(LARGE((AA487,AD487,AG487,AJ487,AM487,AP487),4))</f>
        <v>0.21629174875154622</v>
      </c>
      <c r="AA487" s="236">
        <v>0.24997218386140363</v>
      </c>
      <c r="AB487" s="93">
        <v>0.22006029049054535</v>
      </c>
      <c r="AC487" s="95">
        <f>IF(Tabelle1[[#This Row],[CDU ES 2021]]="","",Tabelle1[[#This Row],[CDU ES 2021]]/Tabelle1[[#This Row],[CDU ZS 2021]])</f>
        <v>1.1359259015071754</v>
      </c>
      <c r="AD487" s="97">
        <v>0.3279555465380361</v>
      </c>
      <c r="AE487" s="106">
        <v>0.2994623445431886</v>
      </c>
      <c r="AF487" s="96">
        <f>IF(Tabelle1[[#This Row],[SPD ES 2021]]="","",Tabelle1[[#This Row],[SPD ES 2021]]/Tabelle1[[#This Row],[SPD ZS 2021]])</f>
        <v>1.0951478625411557</v>
      </c>
      <c r="AG487" s="99">
        <v>0.11610783498812087</v>
      </c>
      <c r="AH487" s="107">
        <v>0.11793837842070234</v>
      </c>
      <c r="AI487" s="98">
        <f>IF(Tabelle1[[#This Row],[AfD ES 2021]]="","",Tabelle1[[#This Row],[AfD ES 2021]]/Tabelle1[[#This Row],[AfD ZS 2021]])</f>
        <v>0.9844788146395258</v>
      </c>
      <c r="AJ487" s="100">
        <v>3.0421038163742153E-2</v>
      </c>
      <c r="AK487" s="108">
        <v>3.0347518563468137E-2</v>
      </c>
      <c r="AL487" s="101">
        <f>IF(Tabelle1[[#This Row],[Linke ES 2021]]="","",Tabelle1[[#This Row],[Linke ES 2021]]/Tabelle1[[#This Row],[Linke ZS 2021]])</f>
        <v>1.002422590173897</v>
      </c>
      <c r="AM487" s="103">
        <v>0.11166379778648987</v>
      </c>
      <c r="AN487" s="109">
        <v>0.11828420049850578</v>
      </c>
      <c r="AO487" s="102">
        <f>IF(Tabelle1[[#This Row],[Grüne ES 2021]]="","",Tabelle1[[#This Row],[Grüne ES 2021]]/Tabelle1[[#This Row],[Grüne ZS 2021]])</f>
        <v>0.94402969556276839</v>
      </c>
      <c r="AP487" s="104">
        <v>8.9587601201657194E-2</v>
      </c>
      <c r="AQ487" s="105">
        <v>0.12019600934372104</v>
      </c>
      <c r="AR487" s="215">
        <f>IF(Tabelle1[[#This Row],[FDP ES 2021]]="","",Tabelle1[[#This Row],[FDP ES 2021]]/Tabelle1[[#This Row],[FDP ZS 2021]])</f>
        <v>0.74534588702912863</v>
      </c>
      <c r="AS487" s="216">
        <v>1030.3</v>
      </c>
      <c r="AT487" s="191">
        <v>54556</v>
      </c>
      <c r="AU487" s="191">
        <v>22368</v>
      </c>
      <c r="AV487" s="191">
        <v>8.1</v>
      </c>
      <c r="AW487" s="191">
        <v>551.20000000000005</v>
      </c>
      <c r="AX487" s="191">
        <v>7.5</v>
      </c>
      <c r="AY487" s="192">
        <v>11.4</v>
      </c>
      <c r="AZ487" s="114" t="s">
        <v>1561</v>
      </c>
      <c r="BA487" s="6"/>
      <c r="BB487" s="6"/>
      <c r="BC487" s="6"/>
      <c r="BD487" s="6"/>
      <c r="BE487" s="6"/>
      <c r="BF487" s="6"/>
      <c r="BG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</row>
    <row r="488" spans="1:84">
      <c r="A488" s="90">
        <f>SUBTOTAL(103,$B$2:$B488)</f>
        <v>487</v>
      </c>
      <c r="B488" s="48" t="s">
        <v>669</v>
      </c>
      <c r="C488" s="206" t="s">
        <v>850</v>
      </c>
      <c r="D488" s="199" t="s">
        <v>10</v>
      </c>
      <c r="E488" s="194" t="s">
        <v>423</v>
      </c>
      <c r="F488" s="198" t="s">
        <v>223</v>
      </c>
      <c r="G488" s="219" t="str">
        <f>""</f>
        <v/>
      </c>
      <c r="H488" s="14" t="s">
        <v>2175</v>
      </c>
      <c r="I488" s="8"/>
      <c r="J488" s="8" t="s">
        <v>924</v>
      </c>
      <c r="K488" s="8"/>
      <c r="L488" s="8" t="s">
        <v>921</v>
      </c>
      <c r="M488" s="53"/>
      <c r="N488" s="53"/>
      <c r="O488" s="9"/>
      <c r="P488" s="54"/>
      <c r="Q488" s="121" t="str">
        <f>""</f>
        <v/>
      </c>
      <c r="R488" s="55"/>
      <c r="S488" s="57"/>
      <c r="T488" s="147" t="str">
        <f>IF(MAX((AA488,AD488,AG488,AJ488,AM488,AP488))=AA488,"CDU",IF(MAX(AA488,AD488,AG488,AJ488,AM488,AP488)=AD488,"SPD",IF(MAX(AA488,AD488,AG488,AJ488,AM488,AP488)=AG488,"AfD",IF(MAX(AA488,AD488,AG488,AJ488,AM488,AP488)=AJ488,"Linke",IF(MAX(AA488,AD488,AG488,AJ488,AM488,AP488)=AM488,"Grüne","FDP")))))</f>
        <v>SPD</v>
      </c>
      <c r="U488" s="148" t="str">
        <f>IF(LARGE((AA488,AD488,AG488,AJ488,AM488,AP488),2)=AA488,"CDU",IF(LARGE((AA488,AD488,AG488,AJ488,AM488,AP488),2)=AD488,"SPD",IF(LARGE((AA488,AD488,AG488,AJ488,AM488,AP488),2)=AG488,"AfD",IF(LARGE((AA488,AD488,AG488,AJ488,AM488,AP488),2)=AJ488,"Linke",IF(LARGE((AA488,AD488,AG488,AJ488,AM488,AP488),2)=AM488,"Grüne","FDP")))))</f>
        <v>CDU</v>
      </c>
      <c r="V488" s="148" t="str">
        <f>IF(LARGE((AA488,AD488,AG488,AJ488,AM488,AP488),3)=AA488,"CDU",IF(LARGE((AA488,AD488,AG488,AJ488,AM488,AP488),3)=AD488,"SPD",IF(LARGE((AA488,AD488,AG488,AJ488,AM488,AP488),3)=AG488,"AfD",IF(LARGE((AA488,AD488,AG488,AJ488,AM488,AP488),3)=AJ488,"Linke",IF(LARGE((AA488,AD488,AG488,AJ488,AM488,AP488),3)=AM488,"Grüne","FDP")))))</f>
        <v>AfD</v>
      </c>
      <c r="W488" s="148" t="str">
        <f>IF(LARGE((AA488,AD488,AG488,AJ488,AM488,AP488),4)=AA488,"CDU",IF(LARGE((AA488,AD488,AG488,AJ488,AM488,AP488),4)=AD488,"SPD",IF(LARGE((AA488,AD488,AG488,AJ488,AM488,AP488),4)=AG488,"AfD",IF(LARGE((AA488,AD488,AG488,AJ488,AM488,AP488),4)=AJ488,"Linke",IF(LARGE((AA488,AD488,AG488,AJ488,AM488,AP488),4)=AM488,"Grüne","FDP")))))</f>
        <v>Grüne</v>
      </c>
      <c r="X488" s="148">
        <f>(LARGE((AA488,AD488,AG488,AJ488,AM488,AP488),1))-(LARGE((AA488,AD488,AG488,AJ488,AM488,AP488),2))</f>
        <v>7.7983362676632473E-2</v>
      </c>
      <c r="Y488" s="148">
        <f>(LARGE((AA488,AD488,AG488,AJ488,AM488,AP488),1))-(LARGE((AA488,AD488,AG488,AJ488,AM488,AP488),3))</f>
        <v>0.21184771154991522</v>
      </c>
      <c r="Z488" s="234">
        <f>(LARGE((AA488,AD488,AG488,AJ488,AM488,AP488),1))-(LARGE((AA488,AD488,AG488,AJ488,AM488,AP488),4))</f>
        <v>0.21629174875154622</v>
      </c>
      <c r="AA488" s="236">
        <v>0.24997218386140363</v>
      </c>
      <c r="AB488" s="93">
        <v>0.22006029049054535</v>
      </c>
      <c r="AC488" s="95">
        <f>IF(Tabelle1[[#This Row],[CDU ES 2021]]="","",Tabelle1[[#This Row],[CDU ES 2021]]/Tabelle1[[#This Row],[CDU ZS 2021]])</f>
        <v>1.1359259015071754</v>
      </c>
      <c r="AD488" s="97">
        <v>0.3279555465380361</v>
      </c>
      <c r="AE488" s="106">
        <v>0.2994623445431886</v>
      </c>
      <c r="AF488" s="96">
        <f>IF(Tabelle1[[#This Row],[SPD ES 2021]]="","",Tabelle1[[#This Row],[SPD ES 2021]]/Tabelle1[[#This Row],[SPD ZS 2021]])</f>
        <v>1.0951478625411557</v>
      </c>
      <c r="AG488" s="99">
        <v>0.11610783498812087</v>
      </c>
      <c r="AH488" s="107">
        <v>0.11793837842070234</v>
      </c>
      <c r="AI488" s="98">
        <f>IF(Tabelle1[[#This Row],[AfD ES 2021]]="","",Tabelle1[[#This Row],[AfD ES 2021]]/Tabelle1[[#This Row],[AfD ZS 2021]])</f>
        <v>0.9844788146395258</v>
      </c>
      <c r="AJ488" s="100">
        <v>3.0421038163742153E-2</v>
      </c>
      <c r="AK488" s="108">
        <v>3.0347518563468137E-2</v>
      </c>
      <c r="AL488" s="101">
        <f>IF(Tabelle1[[#This Row],[Linke ES 2021]]="","",Tabelle1[[#This Row],[Linke ES 2021]]/Tabelle1[[#This Row],[Linke ZS 2021]])</f>
        <v>1.002422590173897</v>
      </c>
      <c r="AM488" s="103">
        <v>0.11166379778648987</v>
      </c>
      <c r="AN488" s="109">
        <v>0.11828420049850578</v>
      </c>
      <c r="AO488" s="102">
        <f>IF(Tabelle1[[#This Row],[Grüne ES 2021]]="","",Tabelle1[[#This Row],[Grüne ES 2021]]/Tabelle1[[#This Row],[Grüne ZS 2021]])</f>
        <v>0.94402969556276839</v>
      </c>
      <c r="AP488" s="104">
        <v>8.9587601201657194E-2</v>
      </c>
      <c r="AQ488" s="105">
        <v>0.12019600934372104</v>
      </c>
      <c r="AR488" s="215">
        <f>IF(Tabelle1[[#This Row],[FDP ES 2021]]="","",Tabelle1[[#This Row],[FDP ES 2021]]/Tabelle1[[#This Row],[FDP ZS 2021]])</f>
        <v>0.74534588702912863</v>
      </c>
      <c r="AS488" s="216">
        <v>1030.3</v>
      </c>
      <c r="AT488" s="191">
        <v>54556</v>
      </c>
      <c r="AU488" s="191">
        <v>22368</v>
      </c>
      <c r="AV488" s="191">
        <v>8.1</v>
      </c>
      <c r="AW488" s="191">
        <v>551.20000000000005</v>
      </c>
      <c r="AX488" s="191">
        <v>7.5</v>
      </c>
      <c r="AY488" s="192">
        <v>11.4</v>
      </c>
      <c r="AZ488" s="114" t="s">
        <v>1519</v>
      </c>
      <c r="BA488" s="6"/>
      <c r="BB488" s="6"/>
      <c r="BC488" s="6"/>
      <c r="BD488" s="6"/>
      <c r="BE488" s="6"/>
      <c r="BF488" s="6"/>
      <c r="BG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</row>
    <row r="489" spans="1:84">
      <c r="A489" s="90">
        <f>SUBTOTAL(103,$B$2:$B489)</f>
        <v>488</v>
      </c>
      <c r="B489" s="48" t="s">
        <v>669</v>
      </c>
      <c r="C489" s="206" t="s">
        <v>1201</v>
      </c>
      <c r="D489" s="199" t="s">
        <v>10</v>
      </c>
      <c r="E489" s="195" t="s">
        <v>424</v>
      </c>
      <c r="F489" s="222" t="s">
        <v>224</v>
      </c>
      <c r="G489" s="219" t="str">
        <f>""</f>
        <v/>
      </c>
      <c r="H489" s="14" t="s">
        <v>2179</v>
      </c>
      <c r="I489" s="8"/>
      <c r="J489" s="8" t="s">
        <v>927</v>
      </c>
      <c r="K489" s="11"/>
      <c r="L489" s="11" t="s">
        <v>922</v>
      </c>
      <c r="M489" s="53"/>
      <c r="N489" s="53"/>
      <c r="O489" s="9"/>
      <c r="P489" s="54"/>
      <c r="Q489" s="121" t="str">
        <f>""</f>
        <v/>
      </c>
      <c r="R489" s="55"/>
      <c r="S489" s="57"/>
      <c r="T489" s="147" t="str">
        <f>IF(MAX((AA489,AD489,AG489,AJ489,AM489,AP489))=AA489,"CDU",IF(MAX(AA489,AD489,AG489,AJ489,AM489,AP489)=AD489,"SPD",IF(MAX(AA489,AD489,AG489,AJ489,AM489,AP489)=AG489,"AfD",IF(MAX(AA489,AD489,AG489,AJ489,AM489,AP489)=AJ489,"Linke",IF(MAX(AA489,AD489,AG489,AJ489,AM489,AP489)=AM489,"Grüne","FDP")))))</f>
        <v>CDU</v>
      </c>
      <c r="U489" s="148" t="str">
        <f>IF(LARGE((AA489,AD489,AG489,AJ489,AM489,AP489),2)=AA489,"CDU",IF(LARGE((AA489,AD489,AG489,AJ489,AM489,AP489),2)=AD489,"SPD",IF(LARGE((AA489,AD489,AG489,AJ489,AM489,AP489),2)=AG489,"AfD",IF(LARGE((AA489,AD489,AG489,AJ489,AM489,AP489),2)=AJ489,"Linke",IF(LARGE((AA489,AD489,AG489,AJ489,AM489,AP489),2)=AM489,"Grüne","FDP")))))</f>
        <v>SPD</v>
      </c>
      <c r="V489" s="148" t="str">
        <f>IF(LARGE((AA489,AD489,AG489,AJ489,AM489,AP489),3)=AA489,"CDU",IF(LARGE((AA489,AD489,AG489,AJ489,AM489,AP489),3)=AD489,"SPD",IF(LARGE((AA489,AD489,AG489,AJ489,AM489,AP489),3)=AG489,"AfD",IF(LARGE((AA489,AD489,AG489,AJ489,AM489,AP489),3)=AJ489,"Linke",IF(LARGE((AA489,AD489,AG489,AJ489,AM489,AP489),3)=AM489,"Grüne","FDP")))))</f>
        <v>Grüne</v>
      </c>
      <c r="W489" s="148" t="str">
        <f>IF(LARGE((AA489,AD489,AG489,AJ489,AM489,AP489),4)=AA489,"CDU",IF(LARGE((AA489,AD489,AG489,AJ489,AM489,AP489),4)=AD489,"SPD",IF(LARGE((AA489,AD489,AG489,AJ489,AM489,AP489),4)=AG489,"AfD",IF(LARGE((AA489,AD489,AG489,AJ489,AM489,AP489),4)=AJ489,"Linke",IF(LARGE((AA489,AD489,AG489,AJ489,AM489,AP489),4)=AM489,"Grüne","FDP")))))</f>
        <v>AfD</v>
      </c>
      <c r="X489" s="148">
        <f>(LARGE((AA489,AD489,AG489,AJ489,AM489,AP489),1))-(LARGE((AA489,AD489,AG489,AJ489,AM489,AP489),2))</f>
        <v>2.1042819691232173E-2</v>
      </c>
      <c r="Y489" s="148">
        <f>(LARGE((AA489,AD489,AG489,AJ489,AM489,AP489),1))-(LARGE((AA489,AD489,AG489,AJ489,AM489,AP489),3))</f>
        <v>0.18002330323332361</v>
      </c>
      <c r="Z489" s="234">
        <f>(LARGE((AA489,AD489,AG489,AJ489,AM489,AP489),1))-(LARGE((AA489,AD489,AG489,AJ489,AM489,AP489),4))</f>
        <v>0.2013748907660938</v>
      </c>
      <c r="AA489" s="236">
        <v>0.30160209729099913</v>
      </c>
      <c r="AB489" s="93">
        <v>0.23979526700015089</v>
      </c>
      <c r="AC489" s="95">
        <f>IF(Tabelle1[[#This Row],[CDU ES 2021]]="","",Tabelle1[[#This Row],[CDU ES 2021]]/Tabelle1[[#This Row],[CDU ZS 2021]])</f>
        <v>1.2577483328343146</v>
      </c>
      <c r="AD489" s="97">
        <v>0.28055927759976695</v>
      </c>
      <c r="AE489" s="106">
        <v>0.27344738338691521</v>
      </c>
      <c r="AF489" s="96">
        <f>IF(Tabelle1[[#This Row],[SPD ES 2021]]="","",Tabelle1[[#This Row],[SPD ES 2021]]/Tabelle1[[#This Row],[SPD ZS 2021]])</f>
        <v>1.0260082730533528</v>
      </c>
      <c r="AG489" s="99">
        <v>0.10022720652490533</v>
      </c>
      <c r="AH489" s="107">
        <v>0.10154826429591114</v>
      </c>
      <c r="AI489" s="98">
        <f>IF(Tabelle1[[#This Row],[AfD ES 2021]]="","",Tabelle1[[#This Row],[AfD ES 2021]]/Tabelle1[[#This Row],[AfD ZS 2021]])</f>
        <v>0.98699083849275593</v>
      </c>
      <c r="AJ489" s="100">
        <v>2.6420040780658318E-2</v>
      </c>
      <c r="AK489" s="108">
        <v>2.8319077076635602E-2</v>
      </c>
      <c r="AL489" s="101">
        <f>IF(Tabelle1[[#This Row],[Linke ES 2021]]="","",Tabelle1[[#This Row],[Linke ES 2021]]/Tabelle1[[#This Row],[Linke ZS 2021]])</f>
        <v>0.932941448238648</v>
      </c>
      <c r="AM489" s="103">
        <v>0.12157879405767551</v>
      </c>
      <c r="AN489" s="109">
        <v>0.13897819198941516</v>
      </c>
      <c r="AO489" s="102">
        <f>IF(Tabelle1[[#This Row],[Grüne ES 2021]]="","",Tabelle1[[#This Row],[Grüne ES 2021]]/Tabelle1[[#This Row],[Grüne ZS 2021]])</f>
        <v>0.87480483317076951</v>
      </c>
      <c r="AP489" s="104">
        <v>8.5196621031168068E-2</v>
      </c>
      <c r="AQ489" s="105">
        <v>0.12664082357447104</v>
      </c>
      <c r="AR489" s="215">
        <f>IF(Tabelle1[[#This Row],[FDP ES 2021]]="","",Tabelle1[[#This Row],[FDP ES 2021]]/Tabelle1[[#This Row],[FDP ZS 2021]])</f>
        <v>0.67274215870104681</v>
      </c>
      <c r="AS489" s="216">
        <v>332.4</v>
      </c>
      <c r="AT489" s="191">
        <v>29069</v>
      </c>
      <c r="AU489" s="191">
        <v>26394</v>
      </c>
      <c r="AV489" s="191">
        <v>5.4</v>
      </c>
      <c r="AW489" s="191">
        <v>649.70000000000005</v>
      </c>
      <c r="AX489" s="191">
        <v>6.7</v>
      </c>
      <c r="AY489" s="192">
        <v>12.2</v>
      </c>
      <c r="AZ489" s="114" t="s">
        <v>1931</v>
      </c>
      <c r="BA489" s="6"/>
      <c r="BB489" s="6"/>
      <c r="BC489" s="6"/>
      <c r="BD489" s="6"/>
      <c r="BE489" s="6"/>
      <c r="BF489" s="6"/>
      <c r="BG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</row>
    <row r="490" spans="1:84">
      <c r="A490" s="90">
        <f>SUBTOTAL(103,$B$2:$B490)</f>
        <v>489</v>
      </c>
      <c r="B490" s="44" t="s">
        <v>697</v>
      </c>
      <c r="C490" s="201" t="s">
        <v>851</v>
      </c>
      <c r="D490" s="200" t="s">
        <v>10</v>
      </c>
      <c r="E490" s="193" t="s">
        <v>424</v>
      </c>
      <c r="F490" s="222" t="s">
        <v>224</v>
      </c>
      <c r="G490" s="219" t="str">
        <f>""</f>
        <v/>
      </c>
      <c r="H490" s="12" t="s">
        <v>2187</v>
      </c>
      <c r="I490" s="10"/>
      <c r="J490" s="8" t="s">
        <v>924</v>
      </c>
      <c r="K490" s="10"/>
      <c r="L490" s="8" t="s">
        <v>922</v>
      </c>
      <c r="M490" s="67"/>
      <c r="N490" s="67"/>
      <c r="O490" s="59"/>
      <c r="P490" s="83"/>
      <c r="Q490" s="121" t="str">
        <f>""</f>
        <v/>
      </c>
      <c r="R490" s="60"/>
      <c r="S490" s="61"/>
      <c r="T490" s="147" t="str">
        <f>IF(MAX((AA490,AD490,AG490,AJ490,AM490,AP490))=AA490,"CDU",IF(MAX(AA490,AD490,AG490,AJ490,AM490,AP490)=AD490,"SPD",IF(MAX(AA490,AD490,AG490,AJ490,AM490,AP490)=AG490,"AfD",IF(MAX(AA490,AD490,AG490,AJ490,AM490,AP490)=AJ490,"Linke",IF(MAX(AA490,AD490,AG490,AJ490,AM490,AP490)=AM490,"Grüne","FDP")))))</f>
        <v>CDU</v>
      </c>
      <c r="U490" s="148" t="str">
        <f>IF(LARGE((AA490,AD490,AG490,AJ490,AM490,AP490),2)=AA490,"CDU",IF(LARGE((AA490,AD490,AG490,AJ490,AM490,AP490),2)=AD490,"SPD",IF(LARGE((AA490,AD490,AG490,AJ490,AM490,AP490),2)=AG490,"AfD",IF(LARGE((AA490,AD490,AG490,AJ490,AM490,AP490),2)=AJ490,"Linke",IF(LARGE((AA490,AD490,AG490,AJ490,AM490,AP490),2)=AM490,"Grüne","FDP")))))</f>
        <v>SPD</v>
      </c>
      <c r="V490" s="148" t="str">
        <f>IF(LARGE((AA490,AD490,AG490,AJ490,AM490,AP490),3)=AA490,"CDU",IF(LARGE((AA490,AD490,AG490,AJ490,AM490,AP490),3)=AD490,"SPD",IF(LARGE((AA490,AD490,AG490,AJ490,AM490,AP490),3)=AG490,"AfD",IF(LARGE((AA490,AD490,AG490,AJ490,AM490,AP490),3)=AJ490,"Linke",IF(LARGE((AA490,AD490,AG490,AJ490,AM490,AP490),3)=AM490,"Grüne","FDP")))))</f>
        <v>Grüne</v>
      </c>
      <c r="W490" s="148" t="str">
        <f>IF(LARGE((AA490,AD490,AG490,AJ490,AM490,AP490),4)=AA490,"CDU",IF(LARGE((AA490,AD490,AG490,AJ490,AM490,AP490),4)=AD490,"SPD",IF(LARGE((AA490,AD490,AG490,AJ490,AM490,AP490),4)=AG490,"AfD",IF(LARGE((AA490,AD490,AG490,AJ490,AM490,AP490),4)=AJ490,"Linke",IF(LARGE((AA490,AD490,AG490,AJ490,AM490,AP490),4)=AM490,"Grüne","FDP")))))</f>
        <v>AfD</v>
      </c>
      <c r="X490" s="148">
        <f>(LARGE((AA490,AD490,AG490,AJ490,AM490,AP490),1))-(LARGE((AA490,AD490,AG490,AJ490,AM490,AP490),2))</f>
        <v>2.1042819691232173E-2</v>
      </c>
      <c r="Y490" s="148">
        <f>(LARGE((AA490,AD490,AG490,AJ490,AM490,AP490),1))-(LARGE((AA490,AD490,AG490,AJ490,AM490,AP490),3))</f>
        <v>0.18002330323332361</v>
      </c>
      <c r="Z490" s="234">
        <f>(LARGE((AA490,AD490,AG490,AJ490,AM490,AP490),1))-(LARGE((AA490,AD490,AG490,AJ490,AM490,AP490),4))</f>
        <v>0.2013748907660938</v>
      </c>
      <c r="AA490" s="236">
        <v>0.30160209729099913</v>
      </c>
      <c r="AB490" s="93">
        <v>0.23979526700015089</v>
      </c>
      <c r="AC490" s="95">
        <f>IF(Tabelle1[[#This Row],[CDU ES 2021]]="","",Tabelle1[[#This Row],[CDU ES 2021]]/Tabelle1[[#This Row],[CDU ZS 2021]])</f>
        <v>1.2577483328343146</v>
      </c>
      <c r="AD490" s="97">
        <v>0.28055927759976695</v>
      </c>
      <c r="AE490" s="106">
        <v>0.27344738338691521</v>
      </c>
      <c r="AF490" s="96">
        <f>IF(Tabelle1[[#This Row],[SPD ES 2021]]="","",Tabelle1[[#This Row],[SPD ES 2021]]/Tabelle1[[#This Row],[SPD ZS 2021]])</f>
        <v>1.0260082730533528</v>
      </c>
      <c r="AG490" s="99">
        <v>0.10022720652490533</v>
      </c>
      <c r="AH490" s="107">
        <v>0.10154826429591114</v>
      </c>
      <c r="AI490" s="98">
        <f>IF(Tabelle1[[#This Row],[AfD ES 2021]]="","",Tabelle1[[#This Row],[AfD ES 2021]]/Tabelle1[[#This Row],[AfD ZS 2021]])</f>
        <v>0.98699083849275593</v>
      </c>
      <c r="AJ490" s="100">
        <v>2.6420040780658318E-2</v>
      </c>
      <c r="AK490" s="108">
        <v>2.8319077076635602E-2</v>
      </c>
      <c r="AL490" s="101">
        <f>IF(Tabelle1[[#This Row],[Linke ES 2021]]="","",Tabelle1[[#This Row],[Linke ES 2021]]/Tabelle1[[#This Row],[Linke ZS 2021]])</f>
        <v>0.932941448238648</v>
      </c>
      <c r="AM490" s="103">
        <v>0.12157879405767551</v>
      </c>
      <c r="AN490" s="109">
        <v>0.13897819198941516</v>
      </c>
      <c r="AO490" s="102">
        <f>IF(Tabelle1[[#This Row],[Grüne ES 2021]]="","",Tabelle1[[#This Row],[Grüne ES 2021]]/Tabelle1[[#This Row],[Grüne ZS 2021]])</f>
        <v>0.87480483317076951</v>
      </c>
      <c r="AP490" s="104">
        <v>8.5196621031168068E-2</v>
      </c>
      <c r="AQ490" s="105">
        <v>0.12664082357447104</v>
      </c>
      <c r="AR490" s="215">
        <f>IF(Tabelle1[[#This Row],[FDP ES 2021]]="","",Tabelle1[[#This Row],[FDP ES 2021]]/Tabelle1[[#This Row],[FDP ZS 2021]])</f>
        <v>0.67274215870104681</v>
      </c>
      <c r="AS490" s="216">
        <v>332.4</v>
      </c>
      <c r="AT490" s="191">
        <v>29069</v>
      </c>
      <c r="AU490" s="191">
        <v>26394</v>
      </c>
      <c r="AV490" s="191">
        <v>5.4</v>
      </c>
      <c r="AW490" s="191">
        <v>649.70000000000005</v>
      </c>
      <c r="AX490" s="191">
        <v>6.7</v>
      </c>
      <c r="AY490" s="192">
        <v>12.2</v>
      </c>
      <c r="AZ490" s="114" t="s">
        <v>2067</v>
      </c>
      <c r="BA490" s="6"/>
      <c r="BB490" s="6"/>
      <c r="BC490" s="6"/>
      <c r="BD490" s="6"/>
      <c r="BE490" s="6"/>
      <c r="BF490" s="6"/>
      <c r="BG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</row>
    <row r="491" spans="1:84">
      <c r="A491" s="90">
        <f>SUBTOTAL(103,$B$2:$B491)</f>
        <v>490</v>
      </c>
      <c r="B491" s="48" t="s">
        <v>669</v>
      </c>
      <c r="C491" s="206" t="s">
        <v>852</v>
      </c>
      <c r="D491" s="199" t="s">
        <v>10</v>
      </c>
      <c r="E491" s="194" t="s">
        <v>425</v>
      </c>
      <c r="F491" s="198" t="s">
        <v>225</v>
      </c>
      <c r="G491" s="219" t="str">
        <f>""</f>
        <v/>
      </c>
      <c r="H491" s="8"/>
      <c r="I491" s="8"/>
      <c r="J491" s="8" t="s">
        <v>924</v>
      </c>
      <c r="K491" s="8"/>
      <c r="L491" s="8" t="s">
        <v>921</v>
      </c>
      <c r="M491" s="53"/>
      <c r="N491" s="53"/>
      <c r="O491" s="9"/>
      <c r="P491" s="54"/>
      <c r="Q491" s="121" t="str">
        <f>""</f>
        <v/>
      </c>
      <c r="R491" s="55"/>
      <c r="S491" s="57"/>
      <c r="T491" s="147" t="str">
        <f>IF(MAX((AA491,AD491,AG491,AJ491,AM491,AP491))=AA491,"CDU",IF(MAX(AA491,AD491,AG491,AJ491,AM491,AP491)=AD491,"SPD",IF(MAX(AA491,AD491,AG491,AJ491,AM491,AP491)=AG491,"AfD",IF(MAX(AA491,AD491,AG491,AJ491,AM491,AP491)=AJ491,"Linke",IF(MAX(AA491,AD491,AG491,AJ491,AM491,AP491)=AM491,"Grüne","FDP")))))</f>
        <v>SPD</v>
      </c>
      <c r="U491" s="148" t="str">
        <f>IF(LARGE((AA491,AD491,AG491,AJ491,AM491,AP491),2)=AA491,"CDU",IF(LARGE((AA491,AD491,AG491,AJ491,AM491,AP491),2)=AD491,"SPD",IF(LARGE((AA491,AD491,AG491,AJ491,AM491,AP491),2)=AG491,"AfD",IF(LARGE((AA491,AD491,AG491,AJ491,AM491,AP491),2)=AJ491,"Linke",IF(LARGE((AA491,AD491,AG491,AJ491,AM491,AP491),2)=AM491,"Grüne","FDP")))))</f>
        <v>CDU</v>
      </c>
      <c r="V491" s="148" t="str">
        <f>IF(LARGE((AA491,AD491,AG491,AJ491,AM491,AP491),3)=AA491,"CDU",IF(LARGE((AA491,AD491,AG491,AJ491,AM491,AP491),3)=AD491,"SPD",IF(LARGE((AA491,AD491,AG491,AJ491,AM491,AP491),3)=AG491,"AfD",IF(LARGE((AA491,AD491,AG491,AJ491,AM491,AP491),3)=AJ491,"Linke",IF(LARGE((AA491,AD491,AG491,AJ491,AM491,AP491),3)=AM491,"Grüne","FDP")))))</f>
        <v>AfD</v>
      </c>
      <c r="W491" s="148" t="str">
        <f>IF(LARGE((AA491,AD491,AG491,AJ491,AM491,AP491),4)=AA491,"CDU",IF(LARGE((AA491,AD491,AG491,AJ491,AM491,AP491),4)=AD491,"SPD",IF(LARGE((AA491,AD491,AG491,AJ491,AM491,AP491),4)=AG491,"AfD",IF(LARGE((AA491,AD491,AG491,AJ491,AM491,AP491),4)=AJ491,"Linke",IF(LARGE((AA491,AD491,AG491,AJ491,AM491,AP491),4)=AM491,"Grüne","FDP")))))</f>
        <v>Grüne</v>
      </c>
      <c r="X491" s="148">
        <f>(LARGE((AA491,AD491,AG491,AJ491,AM491,AP491),1))-(LARGE((AA491,AD491,AG491,AJ491,AM491,AP491),2))</f>
        <v>0.12422285772525885</v>
      </c>
      <c r="Y491" s="148">
        <f>(LARGE((AA491,AD491,AG491,AJ491,AM491,AP491),1))-(LARGE((AA491,AD491,AG491,AJ491,AM491,AP491),3))</f>
        <v>0.21895477736410129</v>
      </c>
      <c r="Z491" s="234">
        <f>(LARGE((AA491,AD491,AG491,AJ491,AM491,AP491),1))-(LARGE((AA491,AD491,AG491,AJ491,AM491,AP491),4))</f>
        <v>0.25140739941365853</v>
      </c>
      <c r="AA491" s="236">
        <v>0.21465014358771442</v>
      </c>
      <c r="AB491" s="93">
        <v>0.19840682176467778</v>
      </c>
      <c r="AC491" s="95">
        <f>IF(Tabelle1[[#This Row],[CDU ES 2021]]="","",Tabelle1[[#This Row],[CDU ES 2021]]/Tabelle1[[#This Row],[CDU ZS 2021]])</f>
        <v>1.0818687668022937</v>
      </c>
      <c r="AD491" s="97">
        <v>0.33887300131297327</v>
      </c>
      <c r="AE491" s="106">
        <v>0.32520422299718149</v>
      </c>
      <c r="AF491" s="96">
        <f>IF(Tabelle1[[#This Row],[SPD ES 2021]]="","",Tabelle1[[#This Row],[SPD ES 2021]]/Tabelle1[[#This Row],[SPD ZS 2021]])</f>
        <v>1.0420313678273183</v>
      </c>
      <c r="AG491" s="99">
        <v>0.11991822394887199</v>
      </c>
      <c r="AH491" s="107">
        <v>0.12362059905412506</v>
      </c>
      <c r="AI491" s="98">
        <f>IF(Tabelle1[[#This Row],[AfD ES 2021]]="","",Tabelle1[[#This Row],[AfD ES 2021]]/Tabelle1[[#This Row],[AfD ZS 2021]])</f>
        <v>0.97005050021127903</v>
      </c>
      <c r="AJ491" s="100">
        <v>4.0486339682368387E-2</v>
      </c>
      <c r="AK491" s="108">
        <v>3.8115654707877512E-2</v>
      </c>
      <c r="AL491" s="101">
        <f>IF(Tabelle1[[#This Row],[Linke ES 2021]]="","",Tabelle1[[#This Row],[Linke ES 2021]]/Tabelle1[[#This Row],[Linke ZS 2021]])</f>
        <v>1.0621971468851856</v>
      </c>
      <c r="AM491" s="103">
        <v>8.7465601899314738E-2</v>
      </c>
      <c r="AN491" s="109">
        <v>0.1051629006831319</v>
      </c>
      <c r="AO491" s="102">
        <f>IF(Tabelle1[[#This Row],[Grüne ES 2021]]="","",Tabelle1[[#This Row],[Grüne ES 2021]]/Tabelle1[[#This Row],[Grüne ZS 2021]])</f>
        <v>0.83171537995950495</v>
      </c>
      <c r="AP491" s="104">
        <v>7.1164349478707645E-2</v>
      </c>
      <c r="AQ491" s="105">
        <v>0.10295944202933167</v>
      </c>
      <c r="AR491" s="215">
        <f>IF(Tabelle1[[#This Row],[FDP ES 2021]]="","",Tabelle1[[#This Row],[FDP ES 2021]]/Tabelle1[[#This Row],[FDP ZS 2021]])</f>
        <v>0.69118818124940828</v>
      </c>
      <c r="AS491" s="216">
        <v>175.8</v>
      </c>
      <c r="AT491" s="191">
        <v>31327</v>
      </c>
      <c r="AU491" s="191">
        <v>20843</v>
      </c>
      <c r="AV491" s="191">
        <v>7</v>
      </c>
      <c r="AW491" s="191">
        <v>606</v>
      </c>
      <c r="AX491" s="191">
        <v>8.1</v>
      </c>
      <c r="AY491" s="192">
        <v>11</v>
      </c>
      <c r="AZ491" s="114" t="s">
        <v>2156</v>
      </c>
      <c r="BA491" s="6"/>
      <c r="BB491" s="6"/>
      <c r="BC491" s="6"/>
      <c r="BD491" s="6"/>
      <c r="BE491" s="6"/>
      <c r="BF491" s="6"/>
      <c r="BG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</row>
    <row r="492" spans="1:84">
      <c r="A492" s="90">
        <f>SUBTOTAL(103,$B$2:$B492)</f>
        <v>491</v>
      </c>
      <c r="B492" s="49" t="s">
        <v>941</v>
      </c>
      <c r="C492" s="207" t="s">
        <v>1202</v>
      </c>
      <c r="D492" s="199" t="s">
        <v>10</v>
      </c>
      <c r="E492" s="195" t="s">
        <v>425</v>
      </c>
      <c r="F492" s="198" t="s">
        <v>225</v>
      </c>
      <c r="G492" s="219" t="str">
        <f>""</f>
        <v/>
      </c>
      <c r="H492" s="8"/>
      <c r="I492" s="8"/>
      <c r="J492" s="8" t="s">
        <v>927</v>
      </c>
      <c r="K492" s="11"/>
      <c r="L492" s="11" t="s">
        <v>922</v>
      </c>
      <c r="M492" s="53"/>
      <c r="N492" s="53"/>
      <c r="O492" s="9"/>
      <c r="P492" s="54"/>
      <c r="Q492" s="121" t="str">
        <f>""</f>
        <v/>
      </c>
      <c r="R492" s="55"/>
      <c r="S492" s="57"/>
      <c r="T492" s="147" t="str">
        <f>IF(MAX((AA492,AD492,AG492,AJ492,AM492,AP492))=AA492,"CDU",IF(MAX(AA492,AD492,AG492,AJ492,AM492,AP492)=AD492,"SPD",IF(MAX(AA492,AD492,AG492,AJ492,AM492,AP492)=AG492,"AfD",IF(MAX(AA492,AD492,AG492,AJ492,AM492,AP492)=AJ492,"Linke",IF(MAX(AA492,AD492,AG492,AJ492,AM492,AP492)=AM492,"Grüne","FDP")))))</f>
        <v>SPD</v>
      </c>
      <c r="U492" s="148" t="str">
        <f>IF(LARGE((AA492,AD492,AG492,AJ492,AM492,AP492),2)=AA492,"CDU",IF(LARGE((AA492,AD492,AG492,AJ492,AM492,AP492),2)=AD492,"SPD",IF(LARGE((AA492,AD492,AG492,AJ492,AM492,AP492),2)=AG492,"AfD",IF(LARGE((AA492,AD492,AG492,AJ492,AM492,AP492),2)=AJ492,"Linke",IF(LARGE((AA492,AD492,AG492,AJ492,AM492,AP492),2)=AM492,"Grüne","FDP")))))</f>
        <v>CDU</v>
      </c>
      <c r="V492" s="148" t="str">
        <f>IF(LARGE((AA492,AD492,AG492,AJ492,AM492,AP492),3)=AA492,"CDU",IF(LARGE((AA492,AD492,AG492,AJ492,AM492,AP492),3)=AD492,"SPD",IF(LARGE((AA492,AD492,AG492,AJ492,AM492,AP492),3)=AG492,"AfD",IF(LARGE((AA492,AD492,AG492,AJ492,AM492,AP492),3)=AJ492,"Linke",IF(LARGE((AA492,AD492,AG492,AJ492,AM492,AP492),3)=AM492,"Grüne","FDP")))))</f>
        <v>AfD</v>
      </c>
      <c r="W492" s="148" t="str">
        <f>IF(LARGE((AA492,AD492,AG492,AJ492,AM492,AP492),4)=AA492,"CDU",IF(LARGE((AA492,AD492,AG492,AJ492,AM492,AP492),4)=AD492,"SPD",IF(LARGE((AA492,AD492,AG492,AJ492,AM492,AP492),4)=AG492,"AfD",IF(LARGE((AA492,AD492,AG492,AJ492,AM492,AP492),4)=AJ492,"Linke",IF(LARGE((AA492,AD492,AG492,AJ492,AM492,AP492),4)=AM492,"Grüne","FDP")))))</f>
        <v>Grüne</v>
      </c>
      <c r="X492" s="148">
        <f>(LARGE((AA492,AD492,AG492,AJ492,AM492,AP492),1))-(LARGE((AA492,AD492,AG492,AJ492,AM492,AP492),2))</f>
        <v>0.12422285772525885</v>
      </c>
      <c r="Y492" s="148">
        <f>(LARGE((AA492,AD492,AG492,AJ492,AM492,AP492),1))-(LARGE((AA492,AD492,AG492,AJ492,AM492,AP492),3))</f>
        <v>0.21895477736410129</v>
      </c>
      <c r="Z492" s="234">
        <f>(LARGE((AA492,AD492,AG492,AJ492,AM492,AP492),1))-(LARGE((AA492,AD492,AG492,AJ492,AM492,AP492),4))</f>
        <v>0.25140739941365853</v>
      </c>
      <c r="AA492" s="236">
        <v>0.21465014358771442</v>
      </c>
      <c r="AB492" s="93">
        <v>0.19840682176467778</v>
      </c>
      <c r="AC492" s="95">
        <f>IF(Tabelle1[[#This Row],[CDU ES 2021]]="","",Tabelle1[[#This Row],[CDU ES 2021]]/Tabelle1[[#This Row],[CDU ZS 2021]])</f>
        <v>1.0818687668022937</v>
      </c>
      <c r="AD492" s="97">
        <v>0.33887300131297327</v>
      </c>
      <c r="AE492" s="106">
        <v>0.32520422299718149</v>
      </c>
      <c r="AF492" s="96">
        <f>IF(Tabelle1[[#This Row],[SPD ES 2021]]="","",Tabelle1[[#This Row],[SPD ES 2021]]/Tabelle1[[#This Row],[SPD ZS 2021]])</f>
        <v>1.0420313678273183</v>
      </c>
      <c r="AG492" s="99">
        <v>0.11991822394887199</v>
      </c>
      <c r="AH492" s="107">
        <v>0.12362059905412506</v>
      </c>
      <c r="AI492" s="98">
        <f>IF(Tabelle1[[#This Row],[AfD ES 2021]]="","",Tabelle1[[#This Row],[AfD ES 2021]]/Tabelle1[[#This Row],[AfD ZS 2021]])</f>
        <v>0.97005050021127903</v>
      </c>
      <c r="AJ492" s="100">
        <v>4.0486339682368387E-2</v>
      </c>
      <c r="AK492" s="108">
        <v>3.8115654707877512E-2</v>
      </c>
      <c r="AL492" s="101">
        <f>IF(Tabelle1[[#This Row],[Linke ES 2021]]="","",Tabelle1[[#This Row],[Linke ES 2021]]/Tabelle1[[#This Row],[Linke ZS 2021]])</f>
        <v>1.0621971468851856</v>
      </c>
      <c r="AM492" s="103">
        <v>8.7465601899314738E-2</v>
      </c>
      <c r="AN492" s="109">
        <v>0.1051629006831319</v>
      </c>
      <c r="AO492" s="102">
        <f>IF(Tabelle1[[#This Row],[Grüne ES 2021]]="","",Tabelle1[[#This Row],[Grüne ES 2021]]/Tabelle1[[#This Row],[Grüne ZS 2021]])</f>
        <v>0.83171537995950495</v>
      </c>
      <c r="AP492" s="104">
        <v>7.1164349478707645E-2</v>
      </c>
      <c r="AQ492" s="105">
        <v>0.10295944202933167</v>
      </c>
      <c r="AR492" s="215">
        <f>IF(Tabelle1[[#This Row],[FDP ES 2021]]="","",Tabelle1[[#This Row],[FDP ES 2021]]/Tabelle1[[#This Row],[FDP ZS 2021]])</f>
        <v>0.69118818124940828</v>
      </c>
      <c r="AS492" s="216">
        <v>175.8</v>
      </c>
      <c r="AT492" s="191">
        <v>31327</v>
      </c>
      <c r="AU492" s="191">
        <v>20843</v>
      </c>
      <c r="AV492" s="191">
        <v>7</v>
      </c>
      <c r="AW492" s="191">
        <v>606</v>
      </c>
      <c r="AX492" s="191">
        <v>8.1</v>
      </c>
      <c r="AY492" s="192">
        <v>11</v>
      </c>
      <c r="AZ492" s="114" t="s">
        <v>2095</v>
      </c>
      <c r="BA492" s="6"/>
      <c r="BB492" s="6"/>
      <c r="BC492" s="6"/>
      <c r="BD492" s="6"/>
      <c r="BE492" s="6"/>
      <c r="BF492" s="6"/>
      <c r="BG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</row>
    <row r="493" spans="1:84">
      <c r="A493" s="90">
        <f>SUBTOTAL(103,$B$2:$B493)</f>
        <v>492</v>
      </c>
      <c r="B493" s="48" t="s">
        <v>669</v>
      </c>
      <c r="C493" s="206" t="s">
        <v>853</v>
      </c>
      <c r="D493" s="200" t="s">
        <v>10</v>
      </c>
      <c r="E493" s="193" t="s">
        <v>426</v>
      </c>
      <c r="F493" s="222" t="s">
        <v>226</v>
      </c>
      <c r="G493" s="219" t="str">
        <f>""</f>
        <v/>
      </c>
      <c r="H493" s="10"/>
      <c r="I493" s="10"/>
      <c r="J493" s="8" t="s">
        <v>924</v>
      </c>
      <c r="K493" s="10"/>
      <c r="L493" s="10" t="s">
        <v>922</v>
      </c>
      <c r="M493" s="67"/>
      <c r="N493" s="67"/>
      <c r="O493" s="59"/>
      <c r="P493" s="83"/>
      <c r="Q493" s="121" t="str">
        <f>""</f>
        <v/>
      </c>
      <c r="R493" s="60"/>
      <c r="S493" s="61"/>
      <c r="T493" s="147" t="str">
        <f>IF(MAX((AA493,AD493,AG493,AJ493,AM493,AP493))=AA493,"CDU",IF(MAX(AA493,AD493,AG493,AJ493,AM493,AP493)=AD493,"SPD",IF(MAX(AA493,AD493,AG493,AJ493,AM493,AP493)=AG493,"AfD",IF(MAX(AA493,AD493,AG493,AJ493,AM493,AP493)=AJ493,"Linke",IF(MAX(AA493,AD493,AG493,AJ493,AM493,AP493)=AM493,"Grüne","FDP")))))</f>
        <v>SPD</v>
      </c>
      <c r="U493" s="148" t="str">
        <f>IF(LARGE((AA493,AD493,AG493,AJ493,AM493,AP493),2)=AA493,"CDU",IF(LARGE((AA493,AD493,AG493,AJ493,AM493,AP493),2)=AD493,"SPD",IF(LARGE((AA493,AD493,AG493,AJ493,AM493,AP493),2)=AG493,"AfD",IF(LARGE((AA493,AD493,AG493,AJ493,AM493,AP493),2)=AJ493,"Linke",IF(LARGE((AA493,AD493,AG493,AJ493,AM493,AP493),2)=AM493,"Grüne","FDP")))))</f>
        <v>CDU</v>
      </c>
      <c r="V493" s="148" t="str">
        <f>IF(LARGE((AA493,AD493,AG493,AJ493,AM493,AP493),3)=AA493,"CDU",IF(LARGE((AA493,AD493,AG493,AJ493,AM493,AP493),3)=AD493,"SPD",IF(LARGE((AA493,AD493,AG493,AJ493,AM493,AP493),3)=AG493,"AfD",IF(LARGE((AA493,AD493,AG493,AJ493,AM493,AP493),3)=AJ493,"Linke",IF(LARGE((AA493,AD493,AG493,AJ493,AM493,AP493),3)=AM493,"Grüne","FDP")))))</f>
        <v>AfD</v>
      </c>
      <c r="W493" s="148" t="str">
        <f>IF(LARGE((AA493,AD493,AG493,AJ493,AM493,AP493),4)=AA493,"CDU",IF(LARGE((AA493,AD493,AG493,AJ493,AM493,AP493),4)=AD493,"SPD",IF(LARGE((AA493,AD493,AG493,AJ493,AM493,AP493),4)=AG493,"AfD",IF(LARGE((AA493,AD493,AG493,AJ493,AM493,AP493),4)=AJ493,"Linke",IF(LARGE((AA493,AD493,AG493,AJ493,AM493,AP493),4)=AM493,"Grüne","FDP")))))</f>
        <v>FDP</v>
      </c>
      <c r="X493" s="149">
        <f>(LARGE((AA493,AD493,AG493,AJ493,AM493,AP493),1))-(LARGE((AA493,AD493,AG493,AJ493,AM493,AP493),2))</f>
        <v>3.6407953029908291E-3</v>
      </c>
      <c r="Y493" s="148">
        <f>(LARGE((AA493,AD493,AG493,AJ493,AM493,AP493),1))-(LARGE((AA493,AD493,AG493,AJ493,AM493,AP493),3))</f>
        <v>0.17781644259807153</v>
      </c>
      <c r="Z493" s="234">
        <f>(LARGE((AA493,AD493,AG493,AJ493,AM493,AP493),1))-(LARGE((AA493,AD493,AG493,AJ493,AM493,AP493),4))</f>
        <v>0.22853463737678781</v>
      </c>
      <c r="AA493" s="236">
        <v>0.30073735685925834</v>
      </c>
      <c r="AB493" s="93">
        <v>0.25632061687690766</v>
      </c>
      <c r="AC493" s="95">
        <f>IF(Tabelle1[[#This Row],[CDU ES 2021]]="","",Tabelle1[[#This Row],[CDU ES 2021]]/Tabelle1[[#This Row],[CDU ZS 2021]])</f>
        <v>1.1732858656612895</v>
      </c>
      <c r="AD493" s="97">
        <v>0.30437815216224917</v>
      </c>
      <c r="AE493" s="106">
        <v>0.2926875913190487</v>
      </c>
      <c r="AF493" s="96">
        <f>IF(Tabelle1[[#This Row],[SPD ES 2021]]="","",Tabelle1[[#This Row],[SPD ES 2021]]/Tabelle1[[#This Row],[SPD ZS 2021]])</f>
        <v>1.0399421129898774</v>
      </c>
      <c r="AG493" s="99">
        <v>0.12656170956417764</v>
      </c>
      <c r="AH493" s="107">
        <v>0.1314076329337607</v>
      </c>
      <c r="AI493" s="98">
        <f>IF(Tabelle1[[#This Row],[AfD ES 2021]]="","",Tabelle1[[#This Row],[AfD ES 2021]]/Tabelle1[[#This Row],[AfD ZS 2021]])</f>
        <v>0.96312296887635307</v>
      </c>
      <c r="AJ493" s="100">
        <v>2.8191252893474163E-2</v>
      </c>
      <c r="AK493" s="108">
        <v>3.2182553949955249E-2</v>
      </c>
      <c r="AL493" s="101">
        <f>IF(Tabelle1[[#This Row],[Linke ES 2021]]="","",Tabelle1[[#This Row],[Linke ES 2021]]/Tabelle1[[#This Row],[Linke ZS 2021]])</f>
        <v>0.87597935630939461</v>
      </c>
      <c r="AM493" s="103">
        <v>6.048319102294851E-2</v>
      </c>
      <c r="AN493" s="109">
        <v>7.5556711519778469E-2</v>
      </c>
      <c r="AO493" s="102">
        <f>IF(Tabelle1[[#This Row],[Grüne ES 2021]]="","",Tabelle1[[#This Row],[Grüne ES 2021]]/Tabelle1[[#This Row],[Grüne ZS 2021]])</f>
        <v>0.80050057508280825</v>
      </c>
      <c r="AP493" s="104">
        <v>7.584351478546135E-2</v>
      </c>
      <c r="AQ493" s="105">
        <v>0.10995769680928376</v>
      </c>
      <c r="AR493" s="215">
        <f>IF(Tabelle1[[#This Row],[FDP ES 2021]]="","",Tabelle1[[#This Row],[FDP ES 2021]]/Tabelle1[[#This Row],[FDP ZS 2021]])</f>
        <v>0.6897517589606138</v>
      </c>
      <c r="AS493" s="216">
        <v>160.4</v>
      </c>
      <c r="AT493" s="191">
        <v>26248</v>
      </c>
      <c r="AU493" s="191">
        <v>21942</v>
      </c>
      <c r="AV493" s="191">
        <v>6.5</v>
      </c>
      <c r="AW493" s="191">
        <v>654.70000000000005</v>
      </c>
      <c r="AX493" s="191">
        <v>7</v>
      </c>
      <c r="AY493" s="192">
        <v>12.8</v>
      </c>
      <c r="AZ493" s="114" t="s">
        <v>1790</v>
      </c>
      <c r="BA493" s="6"/>
      <c r="BB493" s="6"/>
      <c r="BC493" s="6"/>
      <c r="BD493" s="6"/>
      <c r="BE493" s="6"/>
      <c r="BF493" s="6"/>
      <c r="BG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</row>
    <row r="494" spans="1:84">
      <c r="A494" s="90">
        <f>SUBTOTAL(103,$B$2:$B494)</f>
        <v>493</v>
      </c>
      <c r="B494" s="44" t="s">
        <v>697</v>
      </c>
      <c r="C494" s="201" t="s">
        <v>1203</v>
      </c>
      <c r="D494" s="199" t="s">
        <v>10</v>
      </c>
      <c r="E494" s="195" t="s">
        <v>427</v>
      </c>
      <c r="F494" s="198" t="s">
        <v>227</v>
      </c>
      <c r="G494" s="219" t="str">
        <f>""</f>
        <v/>
      </c>
      <c r="H494" s="8"/>
      <c r="I494" s="8"/>
      <c r="J494" s="8" t="s">
        <v>927</v>
      </c>
      <c r="K494" s="11"/>
      <c r="L494" s="8" t="s">
        <v>922</v>
      </c>
      <c r="M494" s="53"/>
      <c r="N494" s="53"/>
      <c r="O494" s="9"/>
      <c r="P494" s="54"/>
      <c r="Q494" s="121" t="str">
        <f>""</f>
        <v/>
      </c>
      <c r="R494" s="55"/>
      <c r="S494" s="57"/>
      <c r="T494" s="147" t="str">
        <f>IF(MAX((AA494,AD494,AG494,AJ494,AM494,AP494))=AA494,"CDU",IF(MAX(AA494,AD494,AG494,AJ494,AM494,AP494)=AD494,"SPD",IF(MAX(AA494,AD494,AG494,AJ494,AM494,AP494)=AG494,"AfD",IF(MAX(AA494,AD494,AG494,AJ494,AM494,AP494)=AJ494,"Linke",IF(MAX(AA494,AD494,AG494,AJ494,AM494,AP494)=AM494,"Grüne","FDP")))))</f>
        <v>SPD</v>
      </c>
      <c r="U494" s="148" t="str">
        <f>IF(LARGE((AA494,AD494,AG494,AJ494,AM494,AP494),2)=AA494,"CDU",IF(LARGE((AA494,AD494,AG494,AJ494,AM494,AP494),2)=AD494,"SPD",IF(LARGE((AA494,AD494,AG494,AJ494,AM494,AP494),2)=AG494,"AfD",IF(LARGE((AA494,AD494,AG494,AJ494,AM494,AP494),2)=AJ494,"Linke",IF(LARGE((AA494,AD494,AG494,AJ494,AM494,AP494),2)=AM494,"Grüne","FDP")))))</f>
        <v>CDU</v>
      </c>
      <c r="V494" s="148" t="str">
        <f>IF(LARGE((AA494,AD494,AG494,AJ494,AM494,AP494),3)=AA494,"CDU",IF(LARGE((AA494,AD494,AG494,AJ494,AM494,AP494),3)=AD494,"SPD",IF(LARGE((AA494,AD494,AG494,AJ494,AM494,AP494),3)=AG494,"AfD",IF(LARGE((AA494,AD494,AG494,AJ494,AM494,AP494),3)=AJ494,"Linke",IF(LARGE((AA494,AD494,AG494,AJ494,AM494,AP494),3)=AM494,"Grüne","FDP")))))</f>
        <v>Grüne</v>
      </c>
      <c r="W494" s="148" t="str">
        <f>IF(LARGE((AA494,AD494,AG494,AJ494,AM494,AP494),4)=AA494,"CDU",IF(LARGE((AA494,AD494,AG494,AJ494,AM494,AP494),4)=AD494,"SPD",IF(LARGE((AA494,AD494,AG494,AJ494,AM494,AP494),4)=AG494,"AfD",IF(LARGE((AA494,AD494,AG494,AJ494,AM494,AP494),4)=AJ494,"Linke",IF(LARGE((AA494,AD494,AG494,AJ494,AM494,AP494),4)=AM494,"Grüne","FDP")))))</f>
        <v>FDP</v>
      </c>
      <c r="X494" s="149">
        <f>(LARGE((AA494,AD494,AG494,AJ494,AM494,AP494),1))-(LARGE((AA494,AD494,AG494,AJ494,AM494,AP494),2))</f>
        <v>2.4169967930581793E-4</v>
      </c>
      <c r="Y494" s="148">
        <f>(LARGE((AA494,AD494,AG494,AJ494,AM494,AP494),1))-(LARGE((AA494,AD494,AG494,AJ494,AM494,AP494),3))</f>
        <v>0.17003277683455953</v>
      </c>
      <c r="Z494" s="234">
        <f>(LARGE((AA494,AD494,AG494,AJ494,AM494,AP494),1))-(LARGE((AA494,AD494,AG494,AJ494,AM494,AP494),4))</f>
        <v>0.18210007545746087</v>
      </c>
      <c r="AA494" s="236">
        <v>0.28214016223354083</v>
      </c>
      <c r="AB494" s="93">
        <v>0.23233103090596194</v>
      </c>
      <c r="AC494" s="95">
        <f>IF(Tabelle1[[#This Row],[CDU ES 2021]]="","",Tabelle1[[#This Row],[CDU ES 2021]]/Tabelle1[[#This Row],[CDU ZS 2021]])</f>
        <v>1.2143886295917983</v>
      </c>
      <c r="AD494" s="97">
        <v>0.28238186191284664</v>
      </c>
      <c r="AE494" s="106">
        <v>0.2771635352082793</v>
      </c>
      <c r="AF494" s="96">
        <f>IF(Tabelle1[[#This Row],[SPD ES 2021]]="","",Tabelle1[[#This Row],[SPD ES 2021]]/Tabelle1[[#This Row],[SPD ZS 2021]])</f>
        <v>1.0188276091248654</v>
      </c>
      <c r="AG494" s="99">
        <v>9.8200811167704211E-2</v>
      </c>
      <c r="AH494" s="107">
        <v>0.10432824913364294</v>
      </c>
      <c r="AI494" s="98">
        <f>IF(Tabelle1[[#This Row],[AfD ES 2021]]="","",Tabelle1[[#This Row],[AfD ES 2021]]/Tabelle1[[#This Row],[AfD ZS 2021]])</f>
        <v>0.94126770058136822</v>
      </c>
      <c r="AJ494" s="100">
        <v>3.0784285983776645E-2</v>
      </c>
      <c r="AK494" s="108">
        <v>3.2992291190268509E-2</v>
      </c>
      <c r="AL494" s="101">
        <f>IF(Tabelle1[[#This Row],[Linke ES 2021]]="","",Tabelle1[[#This Row],[Linke ES 2021]]/Tabelle1[[#This Row],[Linke ZS 2021]])</f>
        <v>0.93307511764617479</v>
      </c>
      <c r="AM494" s="103">
        <v>0.11234908507828711</v>
      </c>
      <c r="AN494" s="109">
        <v>0.13485702161767132</v>
      </c>
      <c r="AO494" s="102">
        <f>IF(Tabelle1[[#This Row],[Grüne ES 2021]]="","",Tabelle1[[#This Row],[Grüne ES 2021]]/Tabelle1[[#This Row],[Grüne ZS 2021]])</f>
        <v>0.83309777815503205</v>
      </c>
      <c r="AP494" s="104">
        <v>0.10028178645538578</v>
      </c>
      <c r="AQ494" s="105">
        <v>0.12447252410476438</v>
      </c>
      <c r="AR494" s="215">
        <f>IF(Tabelle1[[#This Row],[FDP ES 2021]]="","",Tabelle1[[#This Row],[FDP ES 2021]]/Tabelle1[[#This Row],[FDP ZS 2021]])</f>
        <v>0.80565399614602451</v>
      </c>
      <c r="AS494" s="216">
        <v>241.5</v>
      </c>
      <c r="AT494" s="191">
        <v>34495</v>
      </c>
      <c r="AU494" s="191">
        <v>23448</v>
      </c>
      <c r="AV494" s="191">
        <v>5</v>
      </c>
      <c r="AW494" s="191">
        <v>653.20000000000005</v>
      </c>
      <c r="AX494" s="191">
        <v>7.9</v>
      </c>
      <c r="AY494" s="192">
        <v>10.7</v>
      </c>
      <c r="AZ494" s="114" t="s">
        <v>1784</v>
      </c>
      <c r="BA494" s="6"/>
      <c r="BB494" s="6"/>
      <c r="BC494" s="6"/>
      <c r="BD494" s="6"/>
      <c r="BE494" s="6"/>
      <c r="BF494" s="6"/>
      <c r="BG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</row>
    <row r="495" spans="1:84">
      <c r="A495" s="90">
        <f>SUBTOTAL(103,$B$2:$B495)</f>
        <v>494</v>
      </c>
      <c r="B495" s="48" t="s">
        <v>669</v>
      </c>
      <c r="C495" s="206" t="s">
        <v>854</v>
      </c>
      <c r="D495" s="199" t="s">
        <v>10</v>
      </c>
      <c r="E495" s="194" t="s">
        <v>427</v>
      </c>
      <c r="F495" s="198" t="s">
        <v>227</v>
      </c>
      <c r="G495" s="223" t="s">
        <v>2167</v>
      </c>
      <c r="H495" s="8"/>
      <c r="I495" s="8"/>
      <c r="J495" s="8" t="s">
        <v>924</v>
      </c>
      <c r="K495" s="8"/>
      <c r="L495" s="8" t="s">
        <v>922</v>
      </c>
      <c r="M495" s="53"/>
      <c r="N495" s="53"/>
      <c r="O495" s="9"/>
      <c r="P495" s="54"/>
      <c r="Q495" s="121" t="str">
        <f>""</f>
        <v/>
      </c>
      <c r="R495" s="55"/>
      <c r="S495" s="57"/>
      <c r="T495" s="147" t="str">
        <f>IF(MAX((AA495,AD495,AG495,AJ495,AM495,AP495))=AA495,"CDU",IF(MAX(AA495,AD495,AG495,AJ495,AM495,AP495)=AD495,"SPD",IF(MAX(AA495,AD495,AG495,AJ495,AM495,AP495)=AG495,"AfD",IF(MAX(AA495,AD495,AG495,AJ495,AM495,AP495)=AJ495,"Linke",IF(MAX(AA495,AD495,AG495,AJ495,AM495,AP495)=AM495,"Grüne","FDP")))))</f>
        <v>SPD</v>
      </c>
      <c r="U495" s="148" t="str">
        <f>IF(LARGE((AA495,AD495,AG495,AJ495,AM495,AP495),2)=AA495,"CDU",IF(LARGE((AA495,AD495,AG495,AJ495,AM495,AP495),2)=AD495,"SPD",IF(LARGE((AA495,AD495,AG495,AJ495,AM495,AP495),2)=AG495,"AfD",IF(LARGE((AA495,AD495,AG495,AJ495,AM495,AP495),2)=AJ495,"Linke",IF(LARGE((AA495,AD495,AG495,AJ495,AM495,AP495),2)=AM495,"Grüne","FDP")))))</f>
        <v>CDU</v>
      </c>
      <c r="V495" s="148" t="str">
        <f>IF(LARGE((AA495,AD495,AG495,AJ495,AM495,AP495),3)=AA495,"CDU",IF(LARGE((AA495,AD495,AG495,AJ495,AM495,AP495),3)=AD495,"SPD",IF(LARGE((AA495,AD495,AG495,AJ495,AM495,AP495),3)=AG495,"AfD",IF(LARGE((AA495,AD495,AG495,AJ495,AM495,AP495),3)=AJ495,"Linke",IF(LARGE((AA495,AD495,AG495,AJ495,AM495,AP495),3)=AM495,"Grüne","FDP")))))</f>
        <v>Grüne</v>
      </c>
      <c r="W495" s="148" t="str">
        <f>IF(LARGE((AA495,AD495,AG495,AJ495,AM495,AP495),4)=AA495,"CDU",IF(LARGE((AA495,AD495,AG495,AJ495,AM495,AP495),4)=AD495,"SPD",IF(LARGE((AA495,AD495,AG495,AJ495,AM495,AP495),4)=AG495,"AfD",IF(LARGE((AA495,AD495,AG495,AJ495,AM495,AP495),4)=AJ495,"Linke",IF(LARGE((AA495,AD495,AG495,AJ495,AM495,AP495),4)=AM495,"Grüne","FDP")))))</f>
        <v>FDP</v>
      </c>
      <c r="X495" s="149">
        <f>(LARGE((AA495,AD495,AG495,AJ495,AM495,AP495),1))-(LARGE((AA495,AD495,AG495,AJ495,AM495,AP495),2))</f>
        <v>2.4169967930581793E-4</v>
      </c>
      <c r="Y495" s="148">
        <f>(LARGE((AA495,AD495,AG495,AJ495,AM495,AP495),1))-(LARGE((AA495,AD495,AG495,AJ495,AM495,AP495),3))</f>
        <v>0.17003277683455953</v>
      </c>
      <c r="Z495" s="234">
        <f>(LARGE((AA495,AD495,AG495,AJ495,AM495,AP495),1))-(LARGE((AA495,AD495,AG495,AJ495,AM495,AP495),4))</f>
        <v>0.18210007545746087</v>
      </c>
      <c r="AA495" s="236">
        <v>0.28214016223354083</v>
      </c>
      <c r="AB495" s="93">
        <v>0.23233103090596194</v>
      </c>
      <c r="AC495" s="95">
        <f>IF(Tabelle1[[#This Row],[CDU ES 2021]]="","",Tabelle1[[#This Row],[CDU ES 2021]]/Tabelle1[[#This Row],[CDU ZS 2021]])</f>
        <v>1.2143886295917983</v>
      </c>
      <c r="AD495" s="97">
        <v>0.28238186191284664</v>
      </c>
      <c r="AE495" s="106">
        <v>0.2771635352082793</v>
      </c>
      <c r="AF495" s="96">
        <f>IF(Tabelle1[[#This Row],[SPD ES 2021]]="","",Tabelle1[[#This Row],[SPD ES 2021]]/Tabelle1[[#This Row],[SPD ZS 2021]])</f>
        <v>1.0188276091248654</v>
      </c>
      <c r="AG495" s="99">
        <v>9.8200811167704211E-2</v>
      </c>
      <c r="AH495" s="107">
        <v>0.10432824913364294</v>
      </c>
      <c r="AI495" s="98">
        <f>IF(Tabelle1[[#This Row],[AfD ES 2021]]="","",Tabelle1[[#This Row],[AfD ES 2021]]/Tabelle1[[#This Row],[AfD ZS 2021]])</f>
        <v>0.94126770058136822</v>
      </c>
      <c r="AJ495" s="100">
        <v>3.0784285983776645E-2</v>
      </c>
      <c r="AK495" s="108">
        <v>3.2992291190268509E-2</v>
      </c>
      <c r="AL495" s="101">
        <f>IF(Tabelle1[[#This Row],[Linke ES 2021]]="","",Tabelle1[[#This Row],[Linke ES 2021]]/Tabelle1[[#This Row],[Linke ZS 2021]])</f>
        <v>0.93307511764617479</v>
      </c>
      <c r="AM495" s="103">
        <v>0.11234908507828711</v>
      </c>
      <c r="AN495" s="109">
        <v>0.13485702161767132</v>
      </c>
      <c r="AO495" s="102">
        <f>IF(Tabelle1[[#This Row],[Grüne ES 2021]]="","",Tabelle1[[#This Row],[Grüne ES 2021]]/Tabelle1[[#This Row],[Grüne ZS 2021]])</f>
        <v>0.83309777815503205</v>
      </c>
      <c r="AP495" s="104">
        <v>0.10028178645538578</v>
      </c>
      <c r="AQ495" s="105">
        <v>0.12447252410476438</v>
      </c>
      <c r="AR495" s="215">
        <f>IF(Tabelle1[[#This Row],[FDP ES 2021]]="","",Tabelle1[[#This Row],[FDP ES 2021]]/Tabelle1[[#This Row],[FDP ZS 2021]])</f>
        <v>0.80565399614602451</v>
      </c>
      <c r="AS495" s="216">
        <v>241.5</v>
      </c>
      <c r="AT495" s="191">
        <v>34495</v>
      </c>
      <c r="AU495" s="191">
        <v>23448</v>
      </c>
      <c r="AV495" s="191">
        <v>5</v>
      </c>
      <c r="AW495" s="191">
        <v>653.20000000000005</v>
      </c>
      <c r="AX495" s="191">
        <v>7.9</v>
      </c>
      <c r="AY495" s="192">
        <v>10.7</v>
      </c>
      <c r="AZ495" s="114" t="s">
        <v>1837</v>
      </c>
      <c r="BA495" s="6"/>
      <c r="BB495" s="6"/>
      <c r="BC495" s="6"/>
      <c r="BD495" s="6"/>
      <c r="BE495" s="6"/>
      <c r="BF495" s="6"/>
      <c r="BG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</row>
    <row r="496" spans="1:84">
      <c r="A496" s="90">
        <f>SUBTOTAL(103,$B$2:$B496)</f>
        <v>495</v>
      </c>
      <c r="B496" s="45" t="s">
        <v>932</v>
      </c>
      <c r="C496" s="203" t="s">
        <v>1204</v>
      </c>
      <c r="D496" s="199" t="s">
        <v>10</v>
      </c>
      <c r="E496" s="195" t="s">
        <v>427</v>
      </c>
      <c r="F496" s="198" t="s">
        <v>227</v>
      </c>
      <c r="G496" s="225" t="s">
        <v>2167</v>
      </c>
      <c r="H496" s="8"/>
      <c r="I496" s="8"/>
      <c r="J496" s="8" t="s">
        <v>927</v>
      </c>
      <c r="K496" s="11"/>
      <c r="L496" s="11" t="s">
        <v>922</v>
      </c>
      <c r="M496" s="53"/>
      <c r="N496" s="53"/>
      <c r="O496" s="9"/>
      <c r="P496" s="54"/>
      <c r="Q496" s="121" t="str">
        <f>""</f>
        <v/>
      </c>
      <c r="R496" s="55"/>
      <c r="S496" s="57"/>
      <c r="T496" s="147" t="str">
        <f>IF(MAX((AA496,AD496,AG496,AJ496,AM496,AP496))=AA496,"CDU",IF(MAX(AA496,AD496,AG496,AJ496,AM496,AP496)=AD496,"SPD",IF(MAX(AA496,AD496,AG496,AJ496,AM496,AP496)=AG496,"AfD",IF(MAX(AA496,AD496,AG496,AJ496,AM496,AP496)=AJ496,"Linke",IF(MAX(AA496,AD496,AG496,AJ496,AM496,AP496)=AM496,"Grüne","FDP")))))</f>
        <v>SPD</v>
      </c>
      <c r="U496" s="148" t="str">
        <f>IF(LARGE((AA496,AD496,AG496,AJ496,AM496,AP496),2)=AA496,"CDU",IF(LARGE((AA496,AD496,AG496,AJ496,AM496,AP496),2)=AD496,"SPD",IF(LARGE((AA496,AD496,AG496,AJ496,AM496,AP496),2)=AG496,"AfD",IF(LARGE((AA496,AD496,AG496,AJ496,AM496,AP496),2)=AJ496,"Linke",IF(LARGE((AA496,AD496,AG496,AJ496,AM496,AP496),2)=AM496,"Grüne","FDP")))))</f>
        <v>CDU</v>
      </c>
      <c r="V496" s="148" t="str">
        <f>IF(LARGE((AA496,AD496,AG496,AJ496,AM496,AP496),3)=AA496,"CDU",IF(LARGE((AA496,AD496,AG496,AJ496,AM496,AP496),3)=AD496,"SPD",IF(LARGE((AA496,AD496,AG496,AJ496,AM496,AP496),3)=AG496,"AfD",IF(LARGE((AA496,AD496,AG496,AJ496,AM496,AP496),3)=AJ496,"Linke",IF(LARGE((AA496,AD496,AG496,AJ496,AM496,AP496),3)=AM496,"Grüne","FDP")))))</f>
        <v>Grüne</v>
      </c>
      <c r="W496" s="148" t="str">
        <f>IF(LARGE((AA496,AD496,AG496,AJ496,AM496,AP496),4)=AA496,"CDU",IF(LARGE((AA496,AD496,AG496,AJ496,AM496,AP496),4)=AD496,"SPD",IF(LARGE((AA496,AD496,AG496,AJ496,AM496,AP496),4)=AG496,"AfD",IF(LARGE((AA496,AD496,AG496,AJ496,AM496,AP496),4)=AJ496,"Linke",IF(LARGE((AA496,AD496,AG496,AJ496,AM496,AP496),4)=AM496,"Grüne","FDP")))))</f>
        <v>FDP</v>
      </c>
      <c r="X496" s="149">
        <f>(LARGE((AA496,AD496,AG496,AJ496,AM496,AP496),1))-(LARGE((AA496,AD496,AG496,AJ496,AM496,AP496),2))</f>
        <v>2.4169967930598446E-4</v>
      </c>
      <c r="Y496" s="148">
        <f>(LARGE((AA496,AD496,AG496,AJ496,AM496,AP496),1))-(LARGE((AA496,AD496,AG496,AJ496,AM496,AP496),3))</f>
        <v>0.17003277683455997</v>
      </c>
      <c r="Z496" s="234">
        <f>(LARGE((AA496,AD496,AG496,AJ496,AM496,AP496),1))-(LARGE((AA496,AD496,AG496,AJ496,AM496,AP496),4))</f>
        <v>0.18210007545746099</v>
      </c>
      <c r="AA496" s="236">
        <v>0.28214016223354099</v>
      </c>
      <c r="AB496" s="93">
        <v>0.23233103090596199</v>
      </c>
      <c r="AC496" s="95">
        <f>IF(Tabelle1[[#This Row],[CDU ES 2021]]="","",Tabelle1[[#This Row],[CDU ES 2021]]/Tabelle1[[#This Row],[CDU ZS 2021]])</f>
        <v>1.2143886295917985</v>
      </c>
      <c r="AD496" s="97">
        <v>0.28238186191284698</v>
      </c>
      <c r="AE496" s="106">
        <v>0.27716353520827902</v>
      </c>
      <c r="AF496" s="96">
        <f>IF(Tabelle1[[#This Row],[SPD ES 2021]]="","",Tabelle1[[#This Row],[SPD ES 2021]]/Tabelle1[[#This Row],[SPD ZS 2021]])</f>
        <v>1.0188276091248676</v>
      </c>
      <c r="AG496" s="99">
        <v>9.8200811167704197E-2</v>
      </c>
      <c r="AH496" s="107">
        <v>0.104328249133643</v>
      </c>
      <c r="AI496" s="98">
        <f>IF(Tabelle1[[#This Row],[AfD ES 2021]]="","",Tabelle1[[#This Row],[AfD ES 2021]]/Tabelle1[[#This Row],[AfD ZS 2021]])</f>
        <v>0.94126770058136755</v>
      </c>
      <c r="AJ496" s="100">
        <v>3.07842859837766E-2</v>
      </c>
      <c r="AK496" s="108">
        <v>3.2992291190268502E-2</v>
      </c>
      <c r="AL496" s="101">
        <f>IF(Tabelle1[[#This Row],[Linke ES 2021]]="","",Tabelle1[[#This Row],[Linke ES 2021]]/Tabelle1[[#This Row],[Linke ZS 2021]])</f>
        <v>0.93307511764617357</v>
      </c>
      <c r="AM496" s="103">
        <v>0.112349085078287</v>
      </c>
      <c r="AN496" s="109">
        <v>0.13485702161767099</v>
      </c>
      <c r="AO496" s="102">
        <f>IF(Tabelle1[[#This Row],[Grüne ES 2021]]="","",Tabelle1[[#This Row],[Grüne ES 2021]]/Tabelle1[[#This Row],[Grüne ZS 2021]])</f>
        <v>0.83309777815503339</v>
      </c>
      <c r="AP496" s="104">
        <v>0.100281786455386</v>
      </c>
      <c r="AQ496" s="105">
        <v>0.124472524104764</v>
      </c>
      <c r="AR496" s="215">
        <f>IF(Tabelle1[[#This Row],[FDP ES 2021]]="","",Tabelle1[[#This Row],[FDP ES 2021]]/Tabelle1[[#This Row],[FDP ZS 2021]])</f>
        <v>0.80565399614602873</v>
      </c>
      <c r="AS496" s="216">
        <v>241.5</v>
      </c>
      <c r="AT496" s="191">
        <v>34495</v>
      </c>
      <c r="AU496" s="191">
        <v>23448</v>
      </c>
      <c r="AV496" s="191">
        <v>5</v>
      </c>
      <c r="AW496" s="191">
        <v>653.20000000000005</v>
      </c>
      <c r="AX496" s="191">
        <v>7.9</v>
      </c>
      <c r="AY496" s="192">
        <v>10.7</v>
      </c>
      <c r="AZ496" s="114" t="s">
        <v>1921</v>
      </c>
      <c r="BA496" s="6"/>
      <c r="BB496" s="6"/>
      <c r="BC496" s="6"/>
      <c r="BD496" s="6"/>
      <c r="BE496" s="6"/>
      <c r="BF496" s="6"/>
      <c r="BG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</row>
    <row r="497" spans="1:84">
      <c r="A497" s="90">
        <f>SUBTOTAL(103,$B$2:$B497)</f>
        <v>496</v>
      </c>
      <c r="B497" s="47" t="s">
        <v>751</v>
      </c>
      <c r="C497" s="205" t="s">
        <v>1205</v>
      </c>
      <c r="D497" s="199" t="s">
        <v>10</v>
      </c>
      <c r="E497" s="195" t="s">
        <v>427</v>
      </c>
      <c r="F497" s="198" t="s">
        <v>227</v>
      </c>
      <c r="G497" s="219" t="str">
        <f>""</f>
        <v/>
      </c>
      <c r="H497" s="8"/>
      <c r="I497" s="8"/>
      <c r="J497" s="8" t="s">
        <v>927</v>
      </c>
      <c r="K497" s="11"/>
      <c r="L497" s="11" t="s">
        <v>921</v>
      </c>
      <c r="M497" s="53"/>
      <c r="N497" s="53"/>
      <c r="O497" s="9"/>
      <c r="P497" s="54"/>
      <c r="Q497" s="121" t="str">
        <f>""</f>
        <v/>
      </c>
      <c r="R497" s="55"/>
      <c r="S497" s="57"/>
      <c r="T497" s="147" t="str">
        <f>IF(MAX((AA497,AD497,AG497,AJ497,AM497,AP497))=AA497,"CDU",IF(MAX(AA497,AD497,AG497,AJ497,AM497,AP497)=AD497,"SPD",IF(MAX(AA497,AD497,AG497,AJ497,AM497,AP497)=AG497,"AfD",IF(MAX(AA497,AD497,AG497,AJ497,AM497,AP497)=AJ497,"Linke",IF(MAX(AA497,AD497,AG497,AJ497,AM497,AP497)=AM497,"Grüne","FDP")))))</f>
        <v>SPD</v>
      </c>
      <c r="U497" s="148" t="str">
        <f>IF(LARGE((AA497,AD497,AG497,AJ497,AM497,AP497),2)=AA497,"CDU",IF(LARGE((AA497,AD497,AG497,AJ497,AM497,AP497),2)=AD497,"SPD",IF(LARGE((AA497,AD497,AG497,AJ497,AM497,AP497),2)=AG497,"AfD",IF(LARGE((AA497,AD497,AG497,AJ497,AM497,AP497),2)=AJ497,"Linke",IF(LARGE((AA497,AD497,AG497,AJ497,AM497,AP497),2)=AM497,"Grüne","FDP")))))</f>
        <v>CDU</v>
      </c>
      <c r="V497" s="148" t="str">
        <f>IF(LARGE((AA497,AD497,AG497,AJ497,AM497,AP497),3)=AA497,"CDU",IF(LARGE((AA497,AD497,AG497,AJ497,AM497,AP497),3)=AD497,"SPD",IF(LARGE((AA497,AD497,AG497,AJ497,AM497,AP497),3)=AG497,"AfD",IF(LARGE((AA497,AD497,AG497,AJ497,AM497,AP497),3)=AJ497,"Linke",IF(LARGE((AA497,AD497,AG497,AJ497,AM497,AP497),3)=AM497,"Grüne","FDP")))))</f>
        <v>Grüne</v>
      </c>
      <c r="W497" s="148" t="str">
        <f>IF(LARGE((AA497,AD497,AG497,AJ497,AM497,AP497),4)=AA497,"CDU",IF(LARGE((AA497,AD497,AG497,AJ497,AM497,AP497),4)=AD497,"SPD",IF(LARGE((AA497,AD497,AG497,AJ497,AM497,AP497),4)=AG497,"AfD",IF(LARGE((AA497,AD497,AG497,AJ497,AM497,AP497),4)=AJ497,"Linke",IF(LARGE((AA497,AD497,AG497,AJ497,AM497,AP497),4)=AM497,"Grüne","FDP")))))</f>
        <v>FDP</v>
      </c>
      <c r="X497" s="149">
        <f>(LARGE((AA497,AD497,AG497,AJ497,AM497,AP497),1))-(LARGE((AA497,AD497,AG497,AJ497,AM497,AP497),2))</f>
        <v>2.4169967930598446E-4</v>
      </c>
      <c r="Y497" s="148">
        <f>(LARGE((AA497,AD497,AG497,AJ497,AM497,AP497),1))-(LARGE((AA497,AD497,AG497,AJ497,AM497,AP497),3))</f>
        <v>0.17003277683455997</v>
      </c>
      <c r="Z497" s="234">
        <f>(LARGE((AA497,AD497,AG497,AJ497,AM497,AP497),1))-(LARGE((AA497,AD497,AG497,AJ497,AM497,AP497),4))</f>
        <v>0.18210007545746099</v>
      </c>
      <c r="AA497" s="236">
        <v>0.28214016223354099</v>
      </c>
      <c r="AB497" s="93">
        <v>0.23233103090596199</v>
      </c>
      <c r="AC497" s="95">
        <f>IF(Tabelle1[[#This Row],[CDU ES 2021]]="","",Tabelle1[[#This Row],[CDU ES 2021]]/Tabelle1[[#This Row],[CDU ZS 2021]])</f>
        <v>1.2143886295917985</v>
      </c>
      <c r="AD497" s="97">
        <v>0.28238186191284698</v>
      </c>
      <c r="AE497" s="106">
        <v>0.27716353520827902</v>
      </c>
      <c r="AF497" s="96">
        <f>IF(Tabelle1[[#This Row],[SPD ES 2021]]="","",Tabelle1[[#This Row],[SPD ES 2021]]/Tabelle1[[#This Row],[SPD ZS 2021]])</f>
        <v>1.0188276091248676</v>
      </c>
      <c r="AG497" s="99">
        <v>9.8200811167704197E-2</v>
      </c>
      <c r="AH497" s="107">
        <v>0.104328249133643</v>
      </c>
      <c r="AI497" s="98">
        <f>IF(Tabelle1[[#This Row],[AfD ES 2021]]="","",Tabelle1[[#This Row],[AfD ES 2021]]/Tabelle1[[#This Row],[AfD ZS 2021]])</f>
        <v>0.94126770058136755</v>
      </c>
      <c r="AJ497" s="100">
        <v>3.07842859837766E-2</v>
      </c>
      <c r="AK497" s="108">
        <v>3.2992291190268502E-2</v>
      </c>
      <c r="AL497" s="101">
        <f>IF(Tabelle1[[#This Row],[Linke ES 2021]]="","",Tabelle1[[#This Row],[Linke ES 2021]]/Tabelle1[[#This Row],[Linke ZS 2021]])</f>
        <v>0.93307511764617357</v>
      </c>
      <c r="AM497" s="103">
        <v>0.112349085078287</v>
      </c>
      <c r="AN497" s="109">
        <v>0.13485702161767099</v>
      </c>
      <c r="AO497" s="102">
        <f>IF(Tabelle1[[#This Row],[Grüne ES 2021]]="","",Tabelle1[[#This Row],[Grüne ES 2021]]/Tabelle1[[#This Row],[Grüne ZS 2021]])</f>
        <v>0.83309777815503339</v>
      </c>
      <c r="AP497" s="104">
        <v>0.100281786455386</v>
      </c>
      <c r="AQ497" s="105">
        <v>0.124472524104764</v>
      </c>
      <c r="AR497" s="215">
        <f>IF(Tabelle1[[#This Row],[FDP ES 2021]]="","",Tabelle1[[#This Row],[FDP ES 2021]]/Tabelle1[[#This Row],[FDP ZS 2021]])</f>
        <v>0.80565399614602873</v>
      </c>
      <c r="AS497" s="216">
        <v>241.5</v>
      </c>
      <c r="AT497" s="191">
        <v>34495</v>
      </c>
      <c r="AU497" s="191">
        <v>23448</v>
      </c>
      <c r="AV497" s="191">
        <v>5</v>
      </c>
      <c r="AW497" s="191">
        <v>653.20000000000005</v>
      </c>
      <c r="AX497" s="191">
        <v>7.9</v>
      </c>
      <c r="AY497" s="192">
        <v>10.7</v>
      </c>
      <c r="AZ497" s="114" t="s">
        <v>2021</v>
      </c>
      <c r="BA497" s="6"/>
      <c r="BB497" s="6"/>
      <c r="BC497" s="6"/>
      <c r="BD497" s="6"/>
      <c r="BE497" s="6"/>
      <c r="BF497" s="6"/>
      <c r="BG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</row>
    <row r="498" spans="1:84">
      <c r="A498" s="90">
        <f>SUBTOTAL(103,$B$2:$B498)</f>
        <v>497</v>
      </c>
      <c r="B498" s="46" t="s">
        <v>930</v>
      </c>
      <c r="C498" s="204" t="s">
        <v>1206</v>
      </c>
      <c r="D498" s="199" t="s">
        <v>10</v>
      </c>
      <c r="E498" s="195" t="s">
        <v>427</v>
      </c>
      <c r="F498" s="198" t="s">
        <v>227</v>
      </c>
      <c r="G498" s="224" t="s">
        <v>2163</v>
      </c>
      <c r="H498" s="8"/>
      <c r="I498" s="8"/>
      <c r="J498" s="8" t="s">
        <v>927</v>
      </c>
      <c r="K498" s="11"/>
      <c r="L498" s="11" t="s">
        <v>921</v>
      </c>
      <c r="M498" s="53"/>
      <c r="N498" s="53"/>
      <c r="O498" s="9"/>
      <c r="P498" s="54"/>
      <c r="Q498" s="121" t="str">
        <f>""</f>
        <v/>
      </c>
      <c r="R498" s="55"/>
      <c r="S498" s="57"/>
      <c r="T498" s="147" t="str">
        <f>IF(MAX((AA498,AD498,AG498,AJ498,AM498,AP498))=AA498,"CDU",IF(MAX(AA498,AD498,AG498,AJ498,AM498,AP498)=AD498,"SPD",IF(MAX(AA498,AD498,AG498,AJ498,AM498,AP498)=AG498,"AfD",IF(MAX(AA498,AD498,AG498,AJ498,AM498,AP498)=AJ498,"Linke",IF(MAX(AA498,AD498,AG498,AJ498,AM498,AP498)=AM498,"Grüne","FDP")))))</f>
        <v>SPD</v>
      </c>
      <c r="U498" s="148" t="str">
        <f>IF(LARGE((AA498,AD498,AG498,AJ498,AM498,AP498),2)=AA498,"CDU",IF(LARGE((AA498,AD498,AG498,AJ498,AM498,AP498),2)=AD498,"SPD",IF(LARGE((AA498,AD498,AG498,AJ498,AM498,AP498),2)=AG498,"AfD",IF(LARGE((AA498,AD498,AG498,AJ498,AM498,AP498),2)=AJ498,"Linke",IF(LARGE((AA498,AD498,AG498,AJ498,AM498,AP498),2)=AM498,"Grüne","FDP")))))</f>
        <v>CDU</v>
      </c>
      <c r="V498" s="148" t="str">
        <f>IF(LARGE((AA498,AD498,AG498,AJ498,AM498,AP498),3)=AA498,"CDU",IF(LARGE((AA498,AD498,AG498,AJ498,AM498,AP498),3)=AD498,"SPD",IF(LARGE((AA498,AD498,AG498,AJ498,AM498,AP498),3)=AG498,"AfD",IF(LARGE((AA498,AD498,AG498,AJ498,AM498,AP498),3)=AJ498,"Linke",IF(LARGE((AA498,AD498,AG498,AJ498,AM498,AP498),3)=AM498,"Grüne","FDP")))))</f>
        <v>Grüne</v>
      </c>
      <c r="W498" s="148" t="str">
        <f>IF(LARGE((AA498,AD498,AG498,AJ498,AM498,AP498),4)=AA498,"CDU",IF(LARGE((AA498,AD498,AG498,AJ498,AM498,AP498),4)=AD498,"SPD",IF(LARGE((AA498,AD498,AG498,AJ498,AM498,AP498),4)=AG498,"AfD",IF(LARGE((AA498,AD498,AG498,AJ498,AM498,AP498),4)=AJ498,"Linke",IF(LARGE((AA498,AD498,AG498,AJ498,AM498,AP498),4)=AM498,"Grüne","FDP")))))</f>
        <v>FDP</v>
      </c>
      <c r="X498" s="149">
        <f>(LARGE((AA498,AD498,AG498,AJ498,AM498,AP498),1))-(LARGE((AA498,AD498,AG498,AJ498,AM498,AP498),2))</f>
        <v>2.4169967930598446E-4</v>
      </c>
      <c r="Y498" s="148">
        <f>(LARGE((AA498,AD498,AG498,AJ498,AM498,AP498),1))-(LARGE((AA498,AD498,AG498,AJ498,AM498,AP498),3))</f>
        <v>0.17003277683455997</v>
      </c>
      <c r="Z498" s="234">
        <f>(LARGE((AA498,AD498,AG498,AJ498,AM498,AP498),1))-(LARGE((AA498,AD498,AG498,AJ498,AM498,AP498),4))</f>
        <v>0.18210007545746099</v>
      </c>
      <c r="AA498" s="236">
        <v>0.28214016223354099</v>
      </c>
      <c r="AB498" s="93">
        <v>0.23233103090596199</v>
      </c>
      <c r="AC498" s="95">
        <f>IF(Tabelle1[[#This Row],[CDU ES 2021]]="","",Tabelle1[[#This Row],[CDU ES 2021]]/Tabelle1[[#This Row],[CDU ZS 2021]])</f>
        <v>1.2143886295917985</v>
      </c>
      <c r="AD498" s="97">
        <v>0.28238186191284698</v>
      </c>
      <c r="AE498" s="106">
        <v>0.27716353520827902</v>
      </c>
      <c r="AF498" s="96">
        <f>IF(Tabelle1[[#This Row],[SPD ES 2021]]="","",Tabelle1[[#This Row],[SPD ES 2021]]/Tabelle1[[#This Row],[SPD ZS 2021]])</f>
        <v>1.0188276091248676</v>
      </c>
      <c r="AG498" s="99">
        <v>9.8200811167704197E-2</v>
      </c>
      <c r="AH498" s="107">
        <v>0.104328249133643</v>
      </c>
      <c r="AI498" s="98">
        <f>IF(Tabelle1[[#This Row],[AfD ES 2021]]="","",Tabelle1[[#This Row],[AfD ES 2021]]/Tabelle1[[#This Row],[AfD ZS 2021]])</f>
        <v>0.94126770058136755</v>
      </c>
      <c r="AJ498" s="100">
        <v>3.07842859837766E-2</v>
      </c>
      <c r="AK498" s="108">
        <v>3.2992291190268502E-2</v>
      </c>
      <c r="AL498" s="101">
        <f>IF(Tabelle1[[#This Row],[Linke ES 2021]]="","",Tabelle1[[#This Row],[Linke ES 2021]]/Tabelle1[[#This Row],[Linke ZS 2021]])</f>
        <v>0.93307511764617357</v>
      </c>
      <c r="AM498" s="103">
        <v>0.112349085078287</v>
      </c>
      <c r="AN498" s="109">
        <v>0.13485702161767099</v>
      </c>
      <c r="AO498" s="102">
        <f>IF(Tabelle1[[#This Row],[Grüne ES 2021]]="","",Tabelle1[[#This Row],[Grüne ES 2021]]/Tabelle1[[#This Row],[Grüne ZS 2021]])</f>
        <v>0.83309777815503339</v>
      </c>
      <c r="AP498" s="104">
        <v>0.100281786455386</v>
      </c>
      <c r="AQ498" s="105">
        <v>0.124472524104764</v>
      </c>
      <c r="AR498" s="215">
        <f>IF(Tabelle1[[#This Row],[FDP ES 2021]]="","",Tabelle1[[#This Row],[FDP ES 2021]]/Tabelle1[[#This Row],[FDP ZS 2021]])</f>
        <v>0.80565399614602873</v>
      </c>
      <c r="AS498" s="216">
        <v>241.5</v>
      </c>
      <c r="AT498" s="191">
        <v>34495</v>
      </c>
      <c r="AU498" s="191">
        <v>23448</v>
      </c>
      <c r="AV498" s="191">
        <v>5</v>
      </c>
      <c r="AW498" s="191">
        <v>653.20000000000005</v>
      </c>
      <c r="AX498" s="191">
        <v>7.9</v>
      </c>
      <c r="AY498" s="192">
        <v>10.7</v>
      </c>
      <c r="AZ498" s="114" t="s">
        <v>1629</v>
      </c>
      <c r="BA498" s="6"/>
      <c r="BB498" s="6"/>
      <c r="BC498" s="6"/>
      <c r="BD498" s="6"/>
      <c r="BE498" s="6"/>
      <c r="BF498" s="6"/>
      <c r="BG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</row>
    <row r="499" spans="1:84">
      <c r="A499" s="90">
        <f>SUBTOTAL(103,$B$2:$B499)</f>
        <v>498</v>
      </c>
      <c r="B499" s="46" t="s">
        <v>930</v>
      </c>
      <c r="C499" s="204" t="s">
        <v>1207</v>
      </c>
      <c r="D499" s="199" t="s">
        <v>1</v>
      </c>
      <c r="E499" s="195" t="s">
        <v>428</v>
      </c>
      <c r="F499" s="222" t="s">
        <v>228</v>
      </c>
      <c r="G499" s="219" t="str">
        <f>""</f>
        <v/>
      </c>
      <c r="H499" s="8"/>
      <c r="I499" s="8"/>
      <c r="J499" s="8" t="s">
        <v>927</v>
      </c>
      <c r="K499" s="11"/>
      <c r="L499" s="11" t="s">
        <v>922</v>
      </c>
      <c r="M499" s="53"/>
      <c r="N499" s="53"/>
      <c r="O499" s="9"/>
      <c r="P499" s="54"/>
      <c r="Q499" s="121" t="str">
        <f>""</f>
        <v/>
      </c>
      <c r="R499" s="55"/>
      <c r="S499" s="57"/>
      <c r="T499" s="147" t="str">
        <f>IF(MAX((AA499,AD499,AG499,AJ499,AM499,AP499))=AA499,"CSU",IF(MAX(AA499,AD499,AG499,AJ499,AM499,AP499)=AD499,"SPD",IF(MAX(AA499,AD499,AG499,AJ499,AM499,AP499)=AG499,"AfD",IF(MAX(AA499,AD499,AG499,AJ499,AM499,AP499)=AJ499,"Linke",IF(MAX(AA499,AD499,AG499,AJ499,AM499,AP499)=AM499,"Grüne","FDP")))))</f>
        <v>CSU</v>
      </c>
      <c r="U499" s="148" t="str">
        <f>IF(LARGE((AA499,AD499,AG499,AJ499,AM499,AP499),2)=AA499,"CSU",IF(LARGE((AA499,AD499,AG499,AJ499,AM499,AP499),2)=AD499,"SPD",IF(LARGE((AA499,AD499,AG499,AJ499,AM499,AP499),2)=AG499,"AfD",IF(LARGE((AA499,AD499,AG499,AJ499,AM499,AP499),2)=AJ499,"Linke",IF(LARGE((AA499,AD499,AG499,AJ499,AM499,AP499),2)=AM499,"Grüne","FDP")))))</f>
        <v>SPD</v>
      </c>
      <c r="V499" s="148" t="str">
        <f>IF(LARGE((AA499,AD499,AG499,AJ499,AM499,AP499),3)=AA499,"CSU",IF(LARGE((AA499,AD499,AG499,AJ499,AM499,AP499),3)=AD499,"SPD",IF(LARGE((AA499,AD499,AG499,AJ499,AM499,AP499),3)=AG499,"AfD",IF(LARGE((AA499,AD499,AG499,AJ499,AM499,AP499),3)=AJ499,"Linke",IF(LARGE((AA499,AD499,AG499,AJ499,AM499,AP499),3)=AM499,"Grüne","FDP")))))</f>
        <v>AfD</v>
      </c>
      <c r="W499" s="148" t="str">
        <f>IF(LARGE((AA499,AD499,AG499,AJ499,AM499,AP499),4)=AA499,"CSU",IF(LARGE((AA499,AD499,AG499,AJ499,AM499,AP499),4)=AD499,"SPD",IF(LARGE((AA499,AD499,AG499,AJ499,AM499,AP499),4)=AG499,"AfD",IF(LARGE((AA499,AD499,AG499,AJ499,AM499,AP499),4)=AJ499,"Linke",IF(LARGE((AA499,AD499,AG499,AJ499,AM499,AP499),4)=AM499,"Grüne","FDP")))))</f>
        <v>Grüne</v>
      </c>
      <c r="X499" s="148">
        <f>(LARGE((AA499,AD499,AG499,AJ499,AM499,AP499),1))-(LARGE((AA499,AD499,AG499,AJ499,AM499,AP499),2))</f>
        <v>0.31948258025373172</v>
      </c>
      <c r="Y499" s="148">
        <f>(LARGE((AA499,AD499,AG499,AJ499,AM499,AP499),1))-(LARGE((AA499,AD499,AG499,AJ499,AM499,AP499),3))</f>
        <v>0.32259394373099154</v>
      </c>
      <c r="Z499" s="234">
        <f>(LARGE((AA499,AD499,AG499,AJ499,AM499,AP499),1))-(LARGE((AA499,AD499,AG499,AJ499,AM499,AP499),4))</f>
        <v>0.34651255046242641</v>
      </c>
      <c r="AA499" s="236">
        <v>0.43320291534757821</v>
      </c>
      <c r="AB499" s="93">
        <v>0.34218701460080769</v>
      </c>
      <c r="AC499" s="95">
        <f>IF(Tabelle1[[#This Row],[CDU ES 2021]]="","",Tabelle1[[#This Row],[CDU ES 2021]]/Tabelle1[[#This Row],[CDU ZS 2021]])</f>
        <v>1.2659829182967357</v>
      </c>
      <c r="AD499" s="97">
        <v>0.11372033509384651</v>
      </c>
      <c r="AE499" s="106">
        <v>0.14219478098788443</v>
      </c>
      <c r="AF499" s="96">
        <f>IF(Tabelle1[[#This Row],[SPD ES 2021]]="","",Tabelle1[[#This Row],[SPD ES 2021]]/Tabelle1[[#This Row],[SPD ZS 2021]])</f>
        <v>0.79975041491526988</v>
      </c>
      <c r="AG499" s="99">
        <v>0.11060897161658668</v>
      </c>
      <c r="AH499" s="107">
        <v>0.10826343584964275</v>
      </c>
      <c r="AI499" s="98">
        <f>IF(Tabelle1[[#This Row],[AfD ES 2021]]="","",Tabelle1[[#This Row],[AfD ES 2021]]/Tabelle1[[#This Row],[AfD ZS 2021]])</f>
        <v>1.0216650778588021</v>
      </c>
      <c r="AJ499" s="100">
        <v>2.4540879426886847E-2</v>
      </c>
      <c r="AK499" s="108">
        <v>2.1505125815470642E-2</v>
      </c>
      <c r="AL499" s="101">
        <f>IF(Tabelle1[[#This Row],[Linke ES 2021]]="","",Tabelle1[[#This Row],[Linke ES 2021]]/Tabelle1[[#This Row],[Linke ZS 2021]])</f>
        <v>1.1411641874344349</v>
      </c>
      <c r="AM499" s="103">
        <v>8.6690364885151791E-2</v>
      </c>
      <c r="AN499" s="109">
        <v>9.5122708915812371E-2</v>
      </c>
      <c r="AO499" s="102">
        <f>IF(Tabelle1[[#This Row],[Grüne ES 2021]]="","",Tabelle1[[#This Row],[Grüne ES 2021]]/Tabelle1[[#This Row],[Grüne ZS 2021]])</f>
        <v>0.91135298682332988</v>
      </c>
      <c r="AP499" s="104">
        <v>7.1911388368167642E-2</v>
      </c>
      <c r="AQ499" s="105">
        <v>0.10327741534638087</v>
      </c>
      <c r="AR499" s="215">
        <f>IF(Tabelle1[[#This Row],[FDP ES 2021]]="","",Tabelle1[[#This Row],[FDP ES 2021]]/Tabelle1[[#This Row],[FDP ZS 2021]])</f>
        <v>0.69629345512748275</v>
      </c>
      <c r="AS499" s="216">
        <v>165.4</v>
      </c>
      <c r="AT499" s="191">
        <v>41722</v>
      </c>
      <c r="AU499" s="191">
        <v>23613</v>
      </c>
      <c r="AV499" s="191">
        <v>4.0999999999999996</v>
      </c>
      <c r="AW499" s="191">
        <v>639.4</v>
      </c>
      <c r="AX499" s="191">
        <v>7.6</v>
      </c>
      <c r="AY499" s="192">
        <v>10.8</v>
      </c>
      <c r="AZ499" s="114" t="s">
        <v>1728</v>
      </c>
      <c r="BA499" s="6"/>
      <c r="BB499" s="6"/>
      <c r="BC499" s="6"/>
      <c r="BD499" s="6"/>
      <c r="BE499" s="6"/>
      <c r="BF499" s="6"/>
      <c r="BG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</row>
    <row r="500" spans="1:84">
      <c r="A500" s="90">
        <f>SUBTOTAL(103,$B$2:$B500)</f>
        <v>499</v>
      </c>
      <c r="B500" s="44" t="s">
        <v>855</v>
      </c>
      <c r="C500" s="201" t="s">
        <v>856</v>
      </c>
      <c r="D500" s="200" t="s">
        <v>1</v>
      </c>
      <c r="E500" s="193" t="s">
        <v>428</v>
      </c>
      <c r="F500" s="222" t="s">
        <v>228</v>
      </c>
      <c r="G500" s="219" t="str">
        <f>""</f>
        <v/>
      </c>
      <c r="H500" s="10"/>
      <c r="I500" s="10"/>
      <c r="J500" s="8" t="s">
        <v>924</v>
      </c>
      <c r="K500" s="10"/>
      <c r="L500" s="8" t="s">
        <v>922</v>
      </c>
      <c r="M500" s="67"/>
      <c r="N500" s="67"/>
      <c r="O500" s="59"/>
      <c r="P500" s="83"/>
      <c r="Q500" s="121" t="str">
        <f>""</f>
        <v/>
      </c>
      <c r="R500" s="60"/>
      <c r="S500" s="61"/>
      <c r="T500" s="147" t="str">
        <f>IF(MAX((AA500,AD500,AG500,AJ500,AM500,AP500))=AA500,"CSU",IF(MAX(AA500,AD500,AG500,AJ500,AM500,AP500)=AD500,"SPD",IF(MAX(AA500,AD500,AG500,AJ500,AM500,AP500)=AG500,"AfD",IF(MAX(AA500,AD500,AG500,AJ500,AM500,AP500)=AJ500,"Linke",IF(MAX(AA500,AD500,AG500,AJ500,AM500,AP500)=AM500,"Grüne","FDP")))))</f>
        <v>CSU</v>
      </c>
      <c r="U500" s="148" t="str">
        <f>IF(LARGE((AA500,AD500,AG500,AJ500,AM500,AP500),2)=AA500,"CSU",IF(LARGE((AA500,AD500,AG500,AJ500,AM500,AP500),2)=AD500,"SPD",IF(LARGE((AA500,AD500,AG500,AJ500,AM500,AP500),2)=AG500,"AfD",IF(LARGE((AA500,AD500,AG500,AJ500,AM500,AP500),2)=AJ500,"Linke",IF(LARGE((AA500,AD500,AG500,AJ500,AM500,AP500),2)=AM500,"Grüne","FDP")))))</f>
        <v>SPD</v>
      </c>
      <c r="V500" s="148" t="str">
        <f>IF(LARGE((AA500,AD500,AG500,AJ500,AM500,AP500),3)=AA500,"CSU",IF(LARGE((AA500,AD500,AG500,AJ500,AM500,AP500),3)=AD500,"SPD",IF(LARGE((AA500,AD500,AG500,AJ500,AM500,AP500),3)=AG500,"AfD",IF(LARGE((AA500,AD500,AG500,AJ500,AM500,AP500),3)=AJ500,"Linke",IF(LARGE((AA500,AD500,AG500,AJ500,AM500,AP500),3)=AM500,"Grüne","FDP")))))</f>
        <v>AfD</v>
      </c>
      <c r="W500" s="148" t="str">
        <f>IF(LARGE((AA500,AD500,AG500,AJ500,AM500,AP500),4)=AA500,"CSU",IF(LARGE((AA500,AD500,AG500,AJ500,AM500,AP500),4)=AD500,"SPD",IF(LARGE((AA500,AD500,AG500,AJ500,AM500,AP500),4)=AG500,"AfD",IF(LARGE((AA500,AD500,AG500,AJ500,AM500,AP500),4)=AJ500,"Linke",IF(LARGE((AA500,AD500,AG500,AJ500,AM500,AP500),4)=AM500,"Grüne","FDP")))))</f>
        <v>Grüne</v>
      </c>
      <c r="X500" s="148">
        <f>(LARGE((AA500,AD500,AG500,AJ500,AM500,AP500),1))-(LARGE((AA500,AD500,AG500,AJ500,AM500,AP500),2))</f>
        <v>0.31948258025373172</v>
      </c>
      <c r="Y500" s="148">
        <f>(LARGE((AA500,AD500,AG500,AJ500,AM500,AP500),1))-(LARGE((AA500,AD500,AG500,AJ500,AM500,AP500),3))</f>
        <v>0.32259394373099154</v>
      </c>
      <c r="Z500" s="234">
        <f>(LARGE((AA500,AD500,AG500,AJ500,AM500,AP500),1))-(LARGE((AA500,AD500,AG500,AJ500,AM500,AP500),4))</f>
        <v>0.34651255046242641</v>
      </c>
      <c r="AA500" s="236">
        <v>0.43320291534757821</v>
      </c>
      <c r="AB500" s="93">
        <v>0.34218701460080769</v>
      </c>
      <c r="AC500" s="95">
        <f>IF(Tabelle1[[#This Row],[CDU ES 2021]]="","",Tabelle1[[#This Row],[CDU ES 2021]]/Tabelle1[[#This Row],[CDU ZS 2021]])</f>
        <v>1.2659829182967357</v>
      </c>
      <c r="AD500" s="97">
        <v>0.11372033509384651</v>
      </c>
      <c r="AE500" s="106">
        <v>0.14219478098788443</v>
      </c>
      <c r="AF500" s="96">
        <f>IF(Tabelle1[[#This Row],[SPD ES 2021]]="","",Tabelle1[[#This Row],[SPD ES 2021]]/Tabelle1[[#This Row],[SPD ZS 2021]])</f>
        <v>0.79975041491526988</v>
      </c>
      <c r="AG500" s="99">
        <v>0.11060897161658668</v>
      </c>
      <c r="AH500" s="107">
        <v>0.10826343584964275</v>
      </c>
      <c r="AI500" s="98">
        <f>IF(Tabelle1[[#This Row],[AfD ES 2021]]="","",Tabelle1[[#This Row],[AfD ES 2021]]/Tabelle1[[#This Row],[AfD ZS 2021]])</f>
        <v>1.0216650778588021</v>
      </c>
      <c r="AJ500" s="100">
        <v>2.4540879426886847E-2</v>
      </c>
      <c r="AK500" s="108">
        <v>2.1505125815470642E-2</v>
      </c>
      <c r="AL500" s="101">
        <f>IF(Tabelle1[[#This Row],[Linke ES 2021]]="","",Tabelle1[[#This Row],[Linke ES 2021]]/Tabelle1[[#This Row],[Linke ZS 2021]])</f>
        <v>1.1411641874344349</v>
      </c>
      <c r="AM500" s="103">
        <v>8.6690364885151791E-2</v>
      </c>
      <c r="AN500" s="109">
        <v>9.5122708915812371E-2</v>
      </c>
      <c r="AO500" s="102">
        <f>IF(Tabelle1[[#This Row],[Grüne ES 2021]]="","",Tabelle1[[#This Row],[Grüne ES 2021]]/Tabelle1[[#This Row],[Grüne ZS 2021]])</f>
        <v>0.91135298682332988</v>
      </c>
      <c r="AP500" s="104">
        <v>7.1911388368167642E-2</v>
      </c>
      <c r="AQ500" s="105">
        <v>0.10327741534638087</v>
      </c>
      <c r="AR500" s="215">
        <f>IF(Tabelle1[[#This Row],[FDP ES 2021]]="","",Tabelle1[[#This Row],[FDP ES 2021]]/Tabelle1[[#This Row],[FDP ZS 2021]])</f>
        <v>0.69629345512748275</v>
      </c>
      <c r="AS500" s="216">
        <v>165.4</v>
      </c>
      <c r="AT500" s="191">
        <v>41722</v>
      </c>
      <c r="AU500" s="191">
        <v>23613</v>
      </c>
      <c r="AV500" s="191">
        <v>4.0999999999999996</v>
      </c>
      <c r="AW500" s="191">
        <v>639.4</v>
      </c>
      <c r="AX500" s="191">
        <v>7.6</v>
      </c>
      <c r="AY500" s="192">
        <v>10.8</v>
      </c>
      <c r="AZ500" s="114" t="s">
        <v>1937</v>
      </c>
      <c r="BA500" s="6"/>
      <c r="BB500" s="6"/>
      <c r="BC500" s="6"/>
      <c r="BD500" s="6"/>
      <c r="BE500" s="6"/>
      <c r="BF500" s="6"/>
      <c r="BG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</row>
    <row r="501" spans="1:84">
      <c r="A501" s="90">
        <f>SUBTOTAL(103,$B$2:$B501)</f>
        <v>500</v>
      </c>
      <c r="B501" s="44" t="s">
        <v>855</v>
      </c>
      <c r="C501" s="201" t="s">
        <v>646</v>
      </c>
      <c r="D501" s="199" t="s">
        <v>1</v>
      </c>
      <c r="E501" s="194" t="s">
        <v>429</v>
      </c>
      <c r="F501" s="198" t="s">
        <v>229</v>
      </c>
      <c r="G501" s="219" t="str">
        <f>""</f>
        <v/>
      </c>
      <c r="H501" s="13" t="s">
        <v>2171</v>
      </c>
      <c r="I501" s="8"/>
      <c r="J501" s="8" t="s">
        <v>924</v>
      </c>
      <c r="K501" s="8"/>
      <c r="L501" s="8" t="s">
        <v>922</v>
      </c>
      <c r="M501" s="53"/>
      <c r="N501" s="53"/>
      <c r="O501" s="9"/>
      <c r="P501" s="54"/>
      <c r="Q501" s="121" t="str">
        <f>""</f>
        <v/>
      </c>
      <c r="R501" s="55"/>
      <c r="S501" s="88" t="s">
        <v>1379</v>
      </c>
      <c r="T501" s="147" t="str">
        <f>IF(MAX((AA501,AD501,AG501,AJ501,AM501,AP501))=AA501,"CSU",IF(MAX(AA501,AD501,AG501,AJ501,AM501,AP501)=AD501,"SPD",IF(MAX(AA501,AD501,AG501,AJ501,AM501,AP501)=AG501,"AfD",IF(MAX(AA501,AD501,AG501,AJ501,AM501,AP501)=AJ501,"Linke",IF(MAX(AA501,AD501,AG501,AJ501,AM501,AP501)=AM501,"Grüne","FDP")))))</f>
        <v>CSU</v>
      </c>
      <c r="U501" s="148" t="str">
        <f>IF(LARGE((AA501,AD501,AG501,AJ501,AM501,AP501),2)=AA501,"CSU",IF(LARGE((AA501,AD501,AG501,AJ501,AM501,AP501),2)=AD501,"SPD",IF(LARGE((AA501,AD501,AG501,AJ501,AM501,AP501),2)=AG501,"AfD",IF(LARGE((AA501,AD501,AG501,AJ501,AM501,AP501),2)=AJ501,"Linke",IF(LARGE((AA501,AD501,AG501,AJ501,AM501,AP501),2)=AM501,"Grüne","FDP")))))</f>
        <v>Grüne</v>
      </c>
      <c r="V501" s="148" t="str">
        <f>IF(LARGE((AA501,AD501,AG501,AJ501,AM501,AP501),3)=AA501,"CSU",IF(LARGE((AA501,AD501,AG501,AJ501,AM501,AP501),3)=AD501,"SPD",IF(LARGE((AA501,AD501,AG501,AJ501,AM501,AP501),3)=AG501,"AfD",IF(LARGE((AA501,AD501,AG501,AJ501,AM501,AP501),3)=AJ501,"Linke",IF(LARGE((AA501,AD501,AG501,AJ501,AM501,AP501),3)=AM501,"Grüne","FDP")))))</f>
        <v>SPD</v>
      </c>
      <c r="W501" s="148" t="str">
        <f>IF(LARGE((AA501,AD501,AG501,AJ501,AM501,AP501),4)=AA501,"CSU",IF(LARGE((AA501,AD501,AG501,AJ501,AM501,AP501),4)=AD501,"SPD",IF(LARGE((AA501,AD501,AG501,AJ501,AM501,AP501),4)=AG501,"AfD",IF(LARGE((AA501,AD501,AG501,AJ501,AM501,AP501),4)=AJ501,"Linke",IF(LARGE((AA501,AD501,AG501,AJ501,AM501,AP501),4)=AM501,"Grüne","FDP")))))</f>
        <v>FDP</v>
      </c>
      <c r="X501" s="148">
        <f>(LARGE((AA501,AD501,AG501,AJ501,AM501,AP501),1))-(LARGE((AA501,AD501,AG501,AJ501,AM501,AP501),2))</f>
        <v>0.27401094464878439</v>
      </c>
      <c r="Y501" s="148">
        <f>(LARGE((AA501,AD501,AG501,AJ501,AM501,AP501),1))-(LARGE((AA501,AD501,AG501,AJ501,AM501,AP501),3))</f>
        <v>0.2778086779701564</v>
      </c>
      <c r="Z501" s="234">
        <f>(LARGE((AA501,AD501,AG501,AJ501,AM501,AP501),1))-(LARGE((AA501,AD501,AG501,AJ501,AM501,AP501),4))</f>
        <v>0.34347058999431834</v>
      </c>
      <c r="AA501" s="236">
        <v>0.42257109536198079</v>
      </c>
      <c r="AB501" s="93">
        <v>0.33407516571899071</v>
      </c>
      <c r="AC501" s="95">
        <f>IF(Tabelle1[[#This Row],[CDU ES 2021]]="","",Tabelle1[[#This Row],[CDU ES 2021]]/Tabelle1[[#This Row],[CDU ZS 2021]])</f>
        <v>1.2648982586075523</v>
      </c>
      <c r="AD501" s="97">
        <v>0.14476241739182441</v>
      </c>
      <c r="AE501" s="106">
        <v>0.1532967786972787</v>
      </c>
      <c r="AF501" s="96">
        <f>IF(Tabelle1[[#This Row],[SPD ES 2021]]="","",Tabelle1[[#This Row],[SPD ES 2021]]/Tabelle1[[#This Row],[SPD ZS 2021]])</f>
        <v>0.94432784969143135</v>
      </c>
      <c r="AG501" s="99">
        <v>6.8466852067820938E-2</v>
      </c>
      <c r="AH501" s="107">
        <v>7.295812127467885E-2</v>
      </c>
      <c r="AI501" s="98">
        <f>IF(Tabelle1[[#This Row],[AfD ES 2021]]="","",Tabelle1[[#This Row],[AfD ES 2021]]/Tabelle1[[#This Row],[AfD ZS 2021]])</f>
        <v>0.93844044873429777</v>
      </c>
      <c r="AJ501" s="100">
        <v>2.0065189438114889E-2</v>
      </c>
      <c r="AK501" s="108">
        <v>2.1765720184006253E-2</v>
      </c>
      <c r="AL501" s="101">
        <f>IF(Tabelle1[[#This Row],[Linke ES 2021]]="","",Tabelle1[[#This Row],[Linke ES 2021]]/Tabelle1[[#This Row],[Linke ZS 2021]])</f>
        <v>0.92187114731260134</v>
      </c>
      <c r="AM501" s="103">
        <v>0.14856015071319637</v>
      </c>
      <c r="AN501" s="109">
        <v>0.14689474532078781</v>
      </c>
      <c r="AO501" s="102">
        <f>IF(Tabelle1[[#This Row],[Grüne ES 2021]]="","",Tabelle1[[#This Row],[Grüne ES 2021]]/Tabelle1[[#This Row],[Grüne ZS 2021]])</f>
        <v>1.0113374061731866</v>
      </c>
      <c r="AP501" s="104">
        <v>7.9100505367662444E-2</v>
      </c>
      <c r="AQ501" s="105">
        <v>0.1206899637834645</v>
      </c>
      <c r="AR501" s="215">
        <f>IF(Tabelle1[[#This Row],[FDP ES 2021]]="","",Tabelle1[[#This Row],[FDP ES 2021]]/Tabelle1[[#This Row],[FDP ZS 2021]])</f>
        <v>0.6554025114265537</v>
      </c>
      <c r="AS501" s="216">
        <v>198.5</v>
      </c>
      <c r="AT501" s="191">
        <v>32007</v>
      </c>
      <c r="AU501" s="191">
        <v>26354</v>
      </c>
      <c r="AV501" s="191">
        <v>2.9</v>
      </c>
      <c r="AW501" s="191">
        <v>617.4</v>
      </c>
      <c r="AX501" s="191">
        <v>7.9</v>
      </c>
      <c r="AY501" s="192">
        <v>9.4</v>
      </c>
      <c r="AZ501" s="114" t="s">
        <v>1917</v>
      </c>
      <c r="BA501" s="6"/>
      <c r="BB501" s="6"/>
      <c r="BC501" s="6"/>
      <c r="BD501" s="6"/>
      <c r="BE501" s="6"/>
      <c r="BF501" s="6"/>
      <c r="BG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</row>
    <row r="502" spans="1:84">
      <c r="A502" s="90">
        <f>SUBTOTAL(103,$B$2:$B502)</f>
        <v>501</v>
      </c>
      <c r="B502" s="45" t="s">
        <v>932</v>
      </c>
      <c r="C502" s="203" t="s">
        <v>1208</v>
      </c>
      <c r="D502" s="199" t="s">
        <v>1</v>
      </c>
      <c r="E502" s="195" t="s">
        <v>430</v>
      </c>
      <c r="F502" s="222" t="s">
        <v>230</v>
      </c>
      <c r="G502" s="219" t="str">
        <f>""</f>
        <v/>
      </c>
      <c r="H502" s="8"/>
      <c r="I502" s="8"/>
      <c r="J502" s="8" t="s">
        <v>927</v>
      </c>
      <c r="K502" s="17" t="s">
        <v>631</v>
      </c>
      <c r="L502" s="11" t="s">
        <v>921</v>
      </c>
      <c r="M502" s="53"/>
      <c r="N502" s="53"/>
      <c r="O502" s="9"/>
      <c r="P502" s="54"/>
      <c r="Q502" s="121" t="str">
        <f>""</f>
        <v/>
      </c>
      <c r="R502" s="55"/>
      <c r="S502" s="57"/>
      <c r="T502" s="147" t="str">
        <f>IF(MAX((AA502,AD502,AG502,AJ502,AM502,AP502))=AA502,"CSU",IF(MAX(AA502,AD502,AG502,AJ502,AM502,AP502)=AD502,"SPD",IF(MAX(AA502,AD502,AG502,AJ502,AM502,AP502)=AG502,"AfD",IF(MAX(AA502,AD502,AG502,AJ502,AM502,AP502)=AJ502,"Linke",IF(MAX(AA502,AD502,AG502,AJ502,AM502,AP502)=AM502,"Grüne","FDP")))))</f>
        <v>CSU</v>
      </c>
      <c r="U502" s="148" t="str">
        <f>IF(LARGE((AA502,AD502,AG502,AJ502,AM502,AP502),2)=AA502,"CSU",IF(LARGE((AA502,AD502,AG502,AJ502,AM502,AP502),2)=AD502,"SPD",IF(LARGE((AA502,AD502,AG502,AJ502,AM502,AP502),2)=AG502,"AfD",IF(LARGE((AA502,AD502,AG502,AJ502,AM502,AP502),2)=AJ502,"Linke",IF(LARGE((AA502,AD502,AG502,AJ502,AM502,AP502),2)=AM502,"Grüne","FDP")))))</f>
        <v>SPD</v>
      </c>
      <c r="V502" s="148" t="str">
        <f>IF(LARGE((AA502,AD502,AG502,AJ502,AM502,AP502),3)=AA502,"CSU",IF(LARGE((AA502,AD502,AG502,AJ502,AM502,AP502),3)=AD502,"SPD",IF(LARGE((AA502,AD502,AG502,AJ502,AM502,AP502),3)=AG502,"AfD",IF(LARGE((AA502,AD502,AG502,AJ502,AM502,AP502),3)=AJ502,"Linke",IF(LARGE((AA502,AD502,AG502,AJ502,AM502,AP502),3)=AM502,"Grüne","FDP")))))</f>
        <v>Grüne</v>
      </c>
      <c r="W502" s="148" t="str">
        <f>IF(LARGE((AA502,AD502,AG502,AJ502,AM502,AP502),4)=AA502,"CSU",IF(LARGE((AA502,AD502,AG502,AJ502,AM502,AP502),4)=AD502,"SPD",IF(LARGE((AA502,AD502,AG502,AJ502,AM502,AP502),4)=AG502,"AfD",IF(LARGE((AA502,AD502,AG502,AJ502,AM502,AP502),4)=AJ502,"Linke",IF(LARGE((AA502,AD502,AG502,AJ502,AM502,AP502),4)=AM502,"Grüne","FDP")))))</f>
        <v>AfD</v>
      </c>
      <c r="X502" s="148">
        <f>(LARGE((AA502,AD502,AG502,AJ502,AM502,AP502),1))-(LARGE((AA502,AD502,AG502,AJ502,AM502,AP502),2))</f>
        <v>0.2269032241330117</v>
      </c>
      <c r="Y502" s="148">
        <f>(LARGE((AA502,AD502,AG502,AJ502,AM502,AP502),1))-(LARGE((AA502,AD502,AG502,AJ502,AM502,AP502),3))</f>
        <v>0.23671828392083627</v>
      </c>
      <c r="Z502" s="234">
        <f>(LARGE((AA502,AD502,AG502,AJ502,AM502,AP502),1))-(LARGE((AA502,AD502,AG502,AJ502,AM502,AP502),4))</f>
        <v>0.26792726895442637</v>
      </c>
      <c r="AA502" s="236">
        <v>0.36152309807278293</v>
      </c>
      <c r="AB502" s="93">
        <v>0.32586125653094722</v>
      </c>
      <c r="AC502" s="95">
        <f>IF(Tabelle1[[#This Row],[CDU ES 2021]]="","",Tabelle1[[#This Row],[CDU ES 2021]]/Tabelle1[[#This Row],[CDU ZS 2021]])</f>
        <v>1.1094387283762557</v>
      </c>
      <c r="AD502" s="97">
        <v>0.13461987393977123</v>
      </c>
      <c r="AE502" s="106">
        <v>0.15060662078821865</v>
      </c>
      <c r="AF502" s="96">
        <f>IF(Tabelle1[[#This Row],[SPD ES 2021]]="","",Tabelle1[[#This Row],[SPD ES 2021]]/Tabelle1[[#This Row],[SPD ZS 2021]])</f>
        <v>0.89385096906909689</v>
      </c>
      <c r="AG502" s="99">
        <v>9.3595829118356552E-2</v>
      </c>
      <c r="AH502" s="107">
        <v>9.0695374354672509E-2</v>
      </c>
      <c r="AI502" s="98">
        <f>IF(Tabelle1[[#This Row],[AfD ES 2021]]="","",Tabelle1[[#This Row],[AfD ES 2021]]/Tabelle1[[#This Row],[AfD ZS 2021]])</f>
        <v>1.0319801840427005</v>
      </c>
      <c r="AJ502" s="100">
        <v>2.0221513241511686E-2</v>
      </c>
      <c r="AK502" s="108">
        <v>2.3073856016238691E-2</v>
      </c>
      <c r="AL502" s="101">
        <f>IF(Tabelle1[[#This Row],[Linke ES 2021]]="","",Tabelle1[[#This Row],[Linke ES 2021]]/Tabelle1[[#This Row],[Linke ZS 2021]])</f>
        <v>0.87638205019916859</v>
      </c>
      <c r="AM502" s="103">
        <v>0.12480481415194668</v>
      </c>
      <c r="AN502" s="109">
        <v>0.13491681294952854</v>
      </c>
      <c r="AO502" s="102">
        <f>IF(Tabelle1[[#This Row],[Grüne ES 2021]]="","",Tabelle1[[#This Row],[Grüne ES 2021]]/Tabelle1[[#This Row],[Grüne ZS 2021]])</f>
        <v>0.92505012105967332</v>
      </c>
      <c r="AP502" s="104">
        <v>7.619121728529557E-2</v>
      </c>
      <c r="AQ502" s="105">
        <v>0.11256272039519674</v>
      </c>
      <c r="AR502" s="215">
        <f>IF(Tabelle1[[#This Row],[FDP ES 2021]]="","",Tabelle1[[#This Row],[FDP ES 2021]]/Tabelle1[[#This Row],[FDP ZS 2021]])</f>
        <v>0.67687789543283627</v>
      </c>
      <c r="AS502" s="216">
        <v>187.4</v>
      </c>
      <c r="AT502" s="191">
        <v>43404</v>
      </c>
      <c r="AU502" s="191">
        <v>25049</v>
      </c>
      <c r="AV502" s="191">
        <v>3.2</v>
      </c>
      <c r="AW502" s="191">
        <v>628.70000000000005</v>
      </c>
      <c r="AX502" s="191">
        <v>8.3000000000000007</v>
      </c>
      <c r="AY502" s="192">
        <v>8.6999999999999993</v>
      </c>
      <c r="AZ502" s="115" t="s">
        <v>1557</v>
      </c>
      <c r="BA502" s="6"/>
      <c r="BB502" s="6"/>
      <c r="BC502" s="6"/>
      <c r="BD502" s="6"/>
      <c r="BE502" s="6"/>
      <c r="BF502" s="6"/>
      <c r="BG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</row>
    <row r="503" spans="1:84">
      <c r="A503" s="90">
        <f>SUBTOTAL(103,$B$2:$B503)</f>
        <v>502</v>
      </c>
      <c r="B503" s="47" t="s">
        <v>751</v>
      </c>
      <c r="C503" s="205" t="s">
        <v>1209</v>
      </c>
      <c r="D503" s="199" t="s">
        <v>1</v>
      </c>
      <c r="E503" s="195" t="s">
        <v>430</v>
      </c>
      <c r="F503" s="222" t="s">
        <v>230</v>
      </c>
      <c r="G503" s="219" t="str">
        <f>""</f>
        <v/>
      </c>
      <c r="H503" s="8"/>
      <c r="I503" s="8"/>
      <c r="J503" s="8" t="s">
        <v>927</v>
      </c>
      <c r="K503" s="11"/>
      <c r="L503" s="11" t="s">
        <v>922</v>
      </c>
      <c r="M503" s="53"/>
      <c r="N503" s="53"/>
      <c r="O503" s="9"/>
      <c r="P503" s="54"/>
      <c r="Q503" s="121" t="str">
        <f>""</f>
        <v/>
      </c>
      <c r="R503" s="55"/>
      <c r="S503" s="57"/>
      <c r="T503" s="147" t="str">
        <f>IF(MAX((AA503,AD503,AG503,AJ503,AM503,AP503))=AA503,"CSU",IF(MAX(AA503,AD503,AG503,AJ503,AM503,AP503)=AD503,"SPD",IF(MAX(AA503,AD503,AG503,AJ503,AM503,AP503)=AG503,"AfD",IF(MAX(AA503,AD503,AG503,AJ503,AM503,AP503)=AJ503,"Linke",IF(MAX(AA503,AD503,AG503,AJ503,AM503,AP503)=AM503,"Grüne","FDP")))))</f>
        <v>CSU</v>
      </c>
      <c r="U503" s="148" t="str">
        <f>IF(LARGE((AA503,AD503,AG503,AJ503,AM503,AP503),2)=AA503,"CSU",IF(LARGE((AA503,AD503,AG503,AJ503,AM503,AP503),2)=AD503,"SPD",IF(LARGE((AA503,AD503,AG503,AJ503,AM503,AP503),2)=AG503,"AfD",IF(LARGE((AA503,AD503,AG503,AJ503,AM503,AP503),2)=AJ503,"Linke",IF(LARGE((AA503,AD503,AG503,AJ503,AM503,AP503),2)=AM503,"Grüne","FDP")))))</f>
        <v>SPD</v>
      </c>
      <c r="V503" s="148" t="str">
        <f>IF(LARGE((AA503,AD503,AG503,AJ503,AM503,AP503),3)=AA503,"CSU",IF(LARGE((AA503,AD503,AG503,AJ503,AM503,AP503),3)=AD503,"SPD",IF(LARGE((AA503,AD503,AG503,AJ503,AM503,AP503),3)=AG503,"AfD",IF(LARGE((AA503,AD503,AG503,AJ503,AM503,AP503),3)=AJ503,"Linke",IF(LARGE((AA503,AD503,AG503,AJ503,AM503,AP503),3)=AM503,"Grüne","FDP")))))</f>
        <v>Grüne</v>
      </c>
      <c r="W503" s="148" t="str">
        <f>IF(LARGE((AA503,AD503,AG503,AJ503,AM503,AP503),4)=AA503,"CSU",IF(LARGE((AA503,AD503,AG503,AJ503,AM503,AP503),4)=AD503,"SPD",IF(LARGE((AA503,AD503,AG503,AJ503,AM503,AP503),4)=AG503,"AfD",IF(LARGE((AA503,AD503,AG503,AJ503,AM503,AP503),4)=AJ503,"Linke",IF(LARGE((AA503,AD503,AG503,AJ503,AM503,AP503),4)=AM503,"Grüne","FDP")))))</f>
        <v>AfD</v>
      </c>
      <c r="X503" s="148">
        <f>(LARGE((AA503,AD503,AG503,AJ503,AM503,AP503),1))-(LARGE((AA503,AD503,AG503,AJ503,AM503,AP503),2))</f>
        <v>0.2269032241330117</v>
      </c>
      <c r="Y503" s="148">
        <f>(LARGE((AA503,AD503,AG503,AJ503,AM503,AP503),1))-(LARGE((AA503,AD503,AG503,AJ503,AM503,AP503),3))</f>
        <v>0.23671828392083627</v>
      </c>
      <c r="Z503" s="234">
        <f>(LARGE((AA503,AD503,AG503,AJ503,AM503,AP503),1))-(LARGE((AA503,AD503,AG503,AJ503,AM503,AP503),4))</f>
        <v>0.26792726895442637</v>
      </c>
      <c r="AA503" s="236">
        <v>0.36152309807278293</v>
      </c>
      <c r="AB503" s="93">
        <v>0.32586125653094722</v>
      </c>
      <c r="AC503" s="95">
        <f>IF(Tabelle1[[#This Row],[CDU ES 2021]]="","",Tabelle1[[#This Row],[CDU ES 2021]]/Tabelle1[[#This Row],[CDU ZS 2021]])</f>
        <v>1.1094387283762557</v>
      </c>
      <c r="AD503" s="97">
        <v>0.13461987393977123</v>
      </c>
      <c r="AE503" s="106">
        <v>0.15060662078821865</v>
      </c>
      <c r="AF503" s="96">
        <f>IF(Tabelle1[[#This Row],[SPD ES 2021]]="","",Tabelle1[[#This Row],[SPD ES 2021]]/Tabelle1[[#This Row],[SPD ZS 2021]])</f>
        <v>0.89385096906909689</v>
      </c>
      <c r="AG503" s="99">
        <v>9.3595829118356552E-2</v>
      </c>
      <c r="AH503" s="107">
        <v>9.0695374354672509E-2</v>
      </c>
      <c r="AI503" s="98">
        <f>IF(Tabelle1[[#This Row],[AfD ES 2021]]="","",Tabelle1[[#This Row],[AfD ES 2021]]/Tabelle1[[#This Row],[AfD ZS 2021]])</f>
        <v>1.0319801840427005</v>
      </c>
      <c r="AJ503" s="100">
        <v>2.0221513241511686E-2</v>
      </c>
      <c r="AK503" s="108">
        <v>2.3073856016238691E-2</v>
      </c>
      <c r="AL503" s="101">
        <f>IF(Tabelle1[[#This Row],[Linke ES 2021]]="","",Tabelle1[[#This Row],[Linke ES 2021]]/Tabelle1[[#This Row],[Linke ZS 2021]])</f>
        <v>0.87638205019916859</v>
      </c>
      <c r="AM503" s="103">
        <v>0.12480481415194668</v>
      </c>
      <c r="AN503" s="109">
        <v>0.13491681294952854</v>
      </c>
      <c r="AO503" s="102">
        <f>IF(Tabelle1[[#This Row],[Grüne ES 2021]]="","",Tabelle1[[#This Row],[Grüne ES 2021]]/Tabelle1[[#This Row],[Grüne ZS 2021]])</f>
        <v>0.92505012105967332</v>
      </c>
      <c r="AP503" s="104">
        <v>7.619121728529557E-2</v>
      </c>
      <c r="AQ503" s="105">
        <v>0.11256272039519674</v>
      </c>
      <c r="AR503" s="215">
        <f>IF(Tabelle1[[#This Row],[FDP ES 2021]]="","",Tabelle1[[#This Row],[FDP ES 2021]]/Tabelle1[[#This Row],[FDP ZS 2021]])</f>
        <v>0.67687789543283627</v>
      </c>
      <c r="AS503" s="216">
        <v>187.4</v>
      </c>
      <c r="AT503" s="191">
        <v>43404</v>
      </c>
      <c r="AU503" s="191">
        <v>25049</v>
      </c>
      <c r="AV503" s="191">
        <v>3.2</v>
      </c>
      <c r="AW503" s="191">
        <v>628.70000000000005</v>
      </c>
      <c r="AX503" s="191">
        <v>8.3000000000000007</v>
      </c>
      <c r="AY503" s="192">
        <v>8.6999999999999993</v>
      </c>
      <c r="AZ503" s="114" t="s">
        <v>1847</v>
      </c>
      <c r="BA503" s="6"/>
      <c r="BB503" s="6"/>
      <c r="BC503" s="6"/>
      <c r="BD503" s="6"/>
      <c r="BE503" s="6"/>
      <c r="BF503" s="6"/>
      <c r="BG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</row>
    <row r="504" spans="1:84">
      <c r="A504" s="90">
        <f>SUBTOTAL(103,$B$2:$B504)</f>
        <v>503</v>
      </c>
      <c r="B504" s="44" t="s">
        <v>855</v>
      </c>
      <c r="C504" s="201" t="s">
        <v>857</v>
      </c>
      <c r="D504" s="200" t="s">
        <v>1</v>
      </c>
      <c r="E504" s="193" t="s">
        <v>430</v>
      </c>
      <c r="F504" s="222" t="s">
        <v>230</v>
      </c>
      <c r="G504" s="219" t="str">
        <f>""</f>
        <v/>
      </c>
      <c r="H504" s="10"/>
      <c r="I504" s="10"/>
      <c r="J504" s="8" t="s">
        <v>924</v>
      </c>
      <c r="K504" s="10"/>
      <c r="L504" s="8" t="s">
        <v>922</v>
      </c>
      <c r="M504" s="67"/>
      <c r="N504" s="67"/>
      <c r="O504" s="59"/>
      <c r="P504" s="83"/>
      <c r="Q504" s="121" t="str">
        <f>""</f>
        <v/>
      </c>
      <c r="R504" s="60"/>
      <c r="S504" s="61"/>
      <c r="T504" s="147" t="str">
        <f>IF(MAX((AA504,AD504,AG504,AJ504,AM504,AP504))=AA504,"CSU",IF(MAX(AA504,AD504,AG504,AJ504,AM504,AP504)=AD504,"SPD",IF(MAX(AA504,AD504,AG504,AJ504,AM504,AP504)=AG504,"AfD",IF(MAX(AA504,AD504,AG504,AJ504,AM504,AP504)=AJ504,"Linke",IF(MAX(AA504,AD504,AG504,AJ504,AM504,AP504)=AM504,"Grüne","FDP")))))</f>
        <v>CSU</v>
      </c>
      <c r="U504" s="148" t="str">
        <f>IF(LARGE((AA504,AD504,AG504,AJ504,AM504,AP504),2)=AA504,"CSU",IF(LARGE((AA504,AD504,AG504,AJ504,AM504,AP504),2)=AD504,"SPD",IF(LARGE((AA504,AD504,AG504,AJ504,AM504,AP504),2)=AG504,"AfD",IF(LARGE((AA504,AD504,AG504,AJ504,AM504,AP504),2)=AJ504,"Linke",IF(LARGE((AA504,AD504,AG504,AJ504,AM504,AP504),2)=AM504,"Grüne","FDP")))))</f>
        <v>SPD</v>
      </c>
      <c r="V504" s="148" t="str">
        <f>IF(LARGE((AA504,AD504,AG504,AJ504,AM504,AP504),3)=AA504,"CSU",IF(LARGE((AA504,AD504,AG504,AJ504,AM504,AP504),3)=AD504,"SPD",IF(LARGE((AA504,AD504,AG504,AJ504,AM504,AP504),3)=AG504,"AfD",IF(LARGE((AA504,AD504,AG504,AJ504,AM504,AP504),3)=AJ504,"Linke",IF(LARGE((AA504,AD504,AG504,AJ504,AM504,AP504),3)=AM504,"Grüne","FDP")))))</f>
        <v>Grüne</v>
      </c>
      <c r="W504" s="148" t="str">
        <f>IF(LARGE((AA504,AD504,AG504,AJ504,AM504,AP504),4)=AA504,"CSU",IF(LARGE((AA504,AD504,AG504,AJ504,AM504,AP504),4)=AD504,"SPD",IF(LARGE((AA504,AD504,AG504,AJ504,AM504,AP504),4)=AG504,"AfD",IF(LARGE((AA504,AD504,AG504,AJ504,AM504,AP504),4)=AJ504,"Linke",IF(LARGE((AA504,AD504,AG504,AJ504,AM504,AP504),4)=AM504,"Grüne","FDP")))))</f>
        <v>AfD</v>
      </c>
      <c r="X504" s="148">
        <f>(LARGE((AA504,AD504,AG504,AJ504,AM504,AP504),1))-(LARGE((AA504,AD504,AG504,AJ504,AM504,AP504),2))</f>
        <v>0.2269032241330117</v>
      </c>
      <c r="Y504" s="148">
        <f>(LARGE((AA504,AD504,AG504,AJ504,AM504,AP504),1))-(LARGE((AA504,AD504,AG504,AJ504,AM504,AP504),3))</f>
        <v>0.23671828392083627</v>
      </c>
      <c r="Z504" s="234">
        <f>(LARGE((AA504,AD504,AG504,AJ504,AM504,AP504),1))-(LARGE((AA504,AD504,AG504,AJ504,AM504,AP504),4))</f>
        <v>0.26792726895442637</v>
      </c>
      <c r="AA504" s="236">
        <v>0.36152309807278293</v>
      </c>
      <c r="AB504" s="93">
        <v>0.32586125653094722</v>
      </c>
      <c r="AC504" s="95">
        <f>IF(Tabelle1[[#This Row],[CDU ES 2021]]="","",Tabelle1[[#This Row],[CDU ES 2021]]/Tabelle1[[#This Row],[CDU ZS 2021]])</f>
        <v>1.1094387283762557</v>
      </c>
      <c r="AD504" s="97">
        <v>0.13461987393977123</v>
      </c>
      <c r="AE504" s="106">
        <v>0.15060662078821865</v>
      </c>
      <c r="AF504" s="96">
        <f>IF(Tabelle1[[#This Row],[SPD ES 2021]]="","",Tabelle1[[#This Row],[SPD ES 2021]]/Tabelle1[[#This Row],[SPD ZS 2021]])</f>
        <v>0.89385096906909689</v>
      </c>
      <c r="AG504" s="99">
        <v>9.3595829118356552E-2</v>
      </c>
      <c r="AH504" s="107">
        <v>9.0695374354672509E-2</v>
      </c>
      <c r="AI504" s="98">
        <f>IF(Tabelle1[[#This Row],[AfD ES 2021]]="","",Tabelle1[[#This Row],[AfD ES 2021]]/Tabelle1[[#This Row],[AfD ZS 2021]])</f>
        <v>1.0319801840427005</v>
      </c>
      <c r="AJ504" s="100">
        <v>2.0221513241511686E-2</v>
      </c>
      <c r="AK504" s="108">
        <v>2.3073856016238691E-2</v>
      </c>
      <c r="AL504" s="101">
        <f>IF(Tabelle1[[#This Row],[Linke ES 2021]]="","",Tabelle1[[#This Row],[Linke ES 2021]]/Tabelle1[[#This Row],[Linke ZS 2021]])</f>
        <v>0.87638205019916859</v>
      </c>
      <c r="AM504" s="103">
        <v>0.12480481415194668</v>
      </c>
      <c r="AN504" s="109">
        <v>0.13491681294952854</v>
      </c>
      <c r="AO504" s="102">
        <f>IF(Tabelle1[[#This Row],[Grüne ES 2021]]="","",Tabelle1[[#This Row],[Grüne ES 2021]]/Tabelle1[[#This Row],[Grüne ZS 2021]])</f>
        <v>0.92505012105967332</v>
      </c>
      <c r="AP504" s="104">
        <v>7.619121728529557E-2</v>
      </c>
      <c r="AQ504" s="105">
        <v>0.11256272039519674</v>
      </c>
      <c r="AR504" s="215">
        <f>IF(Tabelle1[[#This Row],[FDP ES 2021]]="","",Tabelle1[[#This Row],[FDP ES 2021]]/Tabelle1[[#This Row],[FDP ZS 2021]])</f>
        <v>0.67687789543283627</v>
      </c>
      <c r="AS504" s="216">
        <v>187.4</v>
      </c>
      <c r="AT504" s="191">
        <v>43404</v>
      </c>
      <c r="AU504" s="191">
        <v>25049</v>
      </c>
      <c r="AV504" s="191">
        <v>3.2</v>
      </c>
      <c r="AW504" s="191">
        <v>628.70000000000005</v>
      </c>
      <c r="AX504" s="191">
        <v>8.3000000000000007</v>
      </c>
      <c r="AY504" s="192">
        <v>8.6999999999999993</v>
      </c>
      <c r="AZ504" s="114" t="s">
        <v>1850</v>
      </c>
      <c r="BA504" s="6"/>
      <c r="BB504" s="6"/>
      <c r="BC504" s="6"/>
      <c r="BD504" s="6"/>
      <c r="BE504" s="6"/>
      <c r="BF504" s="6"/>
      <c r="BG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</row>
    <row r="505" spans="1:84">
      <c r="A505" s="90">
        <f>SUBTOTAL(103,$B$2:$B505)</f>
        <v>504</v>
      </c>
      <c r="B505" s="48" t="s">
        <v>669</v>
      </c>
      <c r="C505" s="206" t="s">
        <v>1210</v>
      </c>
      <c r="D505" s="199" t="s">
        <v>1</v>
      </c>
      <c r="E505" s="195" t="s">
        <v>430</v>
      </c>
      <c r="F505" s="222" t="s">
        <v>230</v>
      </c>
      <c r="G505" s="219" t="str">
        <f>""</f>
        <v/>
      </c>
      <c r="H505" s="14" t="s">
        <v>2171</v>
      </c>
      <c r="I505" s="8"/>
      <c r="J505" s="8" t="s">
        <v>927</v>
      </c>
      <c r="K505" s="11"/>
      <c r="L505" s="11" t="s">
        <v>921</v>
      </c>
      <c r="M505" s="53"/>
      <c r="N505" s="53"/>
      <c r="O505" s="9"/>
      <c r="P505" s="54"/>
      <c r="Q505" s="121" t="str">
        <f>""</f>
        <v/>
      </c>
      <c r="R505" s="55"/>
      <c r="S505" s="57"/>
      <c r="T505" s="147" t="str">
        <f>IF(MAX((AA505,AD505,AG505,AJ505,AM505,AP505))=AA505,"CSU",IF(MAX(AA505,AD505,AG505,AJ505,AM505,AP505)=AD505,"SPD",IF(MAX(AA505,AD505,AG505,AJ505,AM505,AP505)=AG505,"AfD",IF(MAX(AA505,AD505,AG505,AJ505,AM505,AP505)=AJ505,"Linke",IF(MAX(AA505,AD505,AG505,AJ505,AM505,AP505)=AM505,"Grüne","FDP")))))</f>
        <v>CSU</v>
      </c>
      <c r="U505" s="148" t="str">
        <f>IF(LARGE((AA505,AD505,AG505,AJ505,AM505,AP505),2)=AA505,"CSU",IF(LARGE((AA505,AD505,AG505,AJ505,AM505,AP505),2)=AD505,"SPD",IF(LARGE((AA505,AD505,AG505,AJ505,AM505,AP505),2)=AG505,"AfD",IF(LARGE((AA505,AD505,AG505,AJ505,AM505,AP505),2)=AJ505,"Linke",IF(LARGE((AA505,AD505,AG505,AJ505,AM505,AP505),2)=AM505,"Grüne","FDP")))))</f>
        <v>SPD</v>
      </c>
      <c r="V505" s="148" t="str">
        <f>IF(LARGE((AA505,AD505,AG505,AJ505,AM505,AP505),3)=AA505,"CSU",IF(LARGE((AA505,AD505,AG505,AJ505,AM505,AP505),3)=AD505,"SPD",IF(LARGE((AA505,AD505,AG505,AJ505,AM505,AP505),3)=AG505,"AfD",IF(LARGE((AA505,AD505,AG505,AJ505,AM505,AP505),3)=AJ505,"Linke",IF(LARGE((AA505,AD505,AG505,AJ505,AM505,AP505),3)=AM505,"Grüne","FDP")))))</f>
        <v>Grüne</v>
      </c>
      <c r="W505" s="148" t="str">
        <f>IF(LARGE((AA505,AD505,AG505,AJ505,AM505,AP505),4)=AA505,"CSU",IF(LARGE((AA505,AD505,AG505,AJ505,AM505,AP505),4)=AD505,"SPD",IF(LARGE((AA505,AD505,AG505,AJ505,AM505,AP505),4)=AG505,"AfD",IF(LARGE((AA505,AD505,AG505,AJ505,AM505,AP505),4)=AJ505,"Linke",IF(LARGE((AA505,AD505,AG505,AJ505,AM505,AP505),4)=AM505,"Grüne","FDP")))))</f>
        <v>AfD</v>
      </c>
      <c r="X505" s="148">
        <f>(LARGE((AA505,AD505,AG505,AJ505,AM505,AP505),1))-(LARGE((AA505,AD505,AG505,AJ505,AM505,AP505),2))</f>
        <v>0.22690322413301198</v>
      </c>
      <c r="Y505" s="148">
        <f>(LARGE((AA505,AD505,AG505,AJ505,AM505,AP505),1))-(LARGE((AA505,AD505,AG505,AJ505,AM505,AP505),3))</f>
        <v>0.23671828392083599</v>
      </c>
      <c r="Z505" s="234">
        <f>(LARGE((AA505,AD505,AG505,AJ505,AM505,AP505),1))-(LARGE((AA505,AD505,AG505,AJ505,AM505,AP505),4))</f>
        <v>0.26792726895442642</v>
      </c>
      <c r="AA505" s="236">
        <v>0.36152309807278299</v>
      </c>
      <c r="AB505" s="93">
        <v>0.325861256530947</v>
      </c>
      <c r="AC505" s="95">
        <f>IF(Tabelle1[[#This Row],[CDU ES 2021]]="","",Tabelle1[[#This Row],[CDU ES 2021]]/Tabelle1[[#This Row],[CDU ZS 2021]])</f>
        <v>1.1094387283762566</v>
      </c>
      <c r="AD505" s="97">
        <v>0.13461987393977101</v>
      </c>
      <c r="AE505" s="106">
        <v>0.15060662078821899</v>
      </c>
      <c r="AF505" s="96">
        <f>IF(Tabelle1[[#This Row],[SPD ES 2021]]="","",Tabelle1[[#This Row],[SPD ES 2021]]/Tabelle1[[#This Row],[SPD ZS 2021]])</f>
        <v>0.89385096906909345</v>
      </c>
      <c r="AG505" s="99">
        <v>9.3595829118356594E-2</v>
      </c>
      <c r="AH505" s="107">
        <v>9.0695374354672495E-2</v>
      </c>
      <c r="AI505" s="98">
        <f>IF(Tabelle1[[#This Row],[AfD ES 2021]]="","",Tabelle1[[#This Row],[AfD ES 2021]]/Tabelle1[[#This Row],[AfD ZS 2021]])</f>
        <v>1.0319801840427012</v>
      </c>
      <c r="AJ505" s="100">
        <v>2.02215132415117E-2</v>
      </c>
      <c r="AK505" s="108">
        <v>2.3073856016238702E-2</v>
      </c>
      <c r="AL505" s="101">
        <f>IF(Tabelle1[[#This Row],[Linke ES 2021]]="","",Tabelle1[[#This Row],[Linke ES 2021]]/Tabelle1[[#This Row],[Linke ZS 2021]])</f>
        <v>0.87638205019916882</v>
      </c>
      <c r="AM505" s="103">
        <v>0.124804814151947</v>
      </c>
      <c r="AN505" s="109">
        <v>0.13491681294952901</v>
      </c>
      <c r="AO505" s="102">
        <f>IF(Tabelle1[[#This Row],[Grüne ES 2021]]="","",Tabelle1[[#This Row],[Grüne ES 2021]]/Tabelle1[[#This Row],[Grüne ZS 2021]])</f>
        <v>0.92505012105967244</v>
      </c>
      <c r="AP505" s="104">
        <v>7.6191217285295598E-2</v>
      </c>
      <c r="AQ505" s="105">
        <v>0.11256272039519701</v>
      </c>
      <c r="AR505" s="215">
        <f>IF(Tabelle1[[#This Row],[FDP ES 2021]]="","",Tabelle1[[#This Row],[FDP ES 2021]]/Tabelle1[[#This Row],[FDP ZS 2021]])</f>
        <v>0.67687789543283494</v>
      </c>
      <c r="AS505" s="216">
        <v>187.4</v>
      </c>
      <c r="AT505" s="191">
        <v>43404</v>
      </c>
      <c r="AU505" s="191">
        <v>25049</v>
      </c>
      <c r="AV505" s="191">
        <v>3.2</v>
      </c>
      <c r="AW505" s="191">
        <v>628.70000000000005</v>
      </c>
      <c r="AX505" s="191">
        <v>8.3000000000000007</v>
      </c>
      <c r="AY505" s="192">
        <v>8.6999999999999993</v>
      </c>
      <c r="AZ505" s="115" t="s">
        <v>1492</v>
      </c>
      <c r="BA505" s="6"/>
      <c r="BB505" s="6"/>
      <c r="BC505" s="6"/>
      <c r="BD505" s="6"/>
      <c r="BE505" s="6"/>
      <c r="BF505" s="6"/>
      <c r="BG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</row>
    <row r="506" spans="1:84">
      <c r="A506" s="90">
        <f>SUBTOTAL(103,$B$2:$B506)</f>
        <v>505</v>
      </c>
      <c r="B506" s="48" t="s">
        <v>669</v>
      </c>
      <c r="C506" s="206" t="s">
        <v>1211</v>
      </c>
      <c r="D506" s="199" t="s">
        <v>1</v>
      </c>
      <c r="E506" s="195" t="s">
        <v>431</v>
      </c>
      <c r="F506" s="198" t="s">
        <v>231</v>
      </c>
      <c r="G506" s="219" t="str">
        <f>""</f>
        <v/>
      </c>
      <c r="H506" s="14" t="s">
        <v>2187</v>
      </c>
      <c r="I506" s="14" t="s">
        <v>2187</v>
      </c>
      <c r="J506" s="8" t="s">
        <v>927</v>
      </c>
      <c r="K506" s="11"/>
      <c r="L506" s="11" t="s">
        <v>922</v>
      </c>
      <c r="M506" s="53"/>
      <c r="N506" s="53"/>
      <c r="O506" s="9"/>
      <c r="P506" s="54"/>
      <c r="Q506" s="121" t="str">
        <f>""</f>
        <v/>
      </c>
      <c r="R506" s="55"/>
      <c r="S506" s="57"/>
      <c r="T506" s="147" t="str">
        <f>IF(MAX((AA506,AD506,AG506,AJ506,AM506,AP506))=AA506,"CSU",IF(MAX(AA506,AD506,AG506,AJ506,AM506,AP506)=AD506,"SPD",IF(MAX(AA506,AD506,AG506,AJ506,AM506,AP506)=AG506,"AfD",IF(MAX(AA506,AD506,AG506,AJ506,AM506,AP506)=AJ506,"Linke",IF(MAX(AA506,AD506,AG506,AJ506,AM506,AP506)=AM506,"Grüne","FDP")))))</f>
        <v>CSU</v>
      </c>
      <c r="U506" s="148" t="str">
        <f>IF(LARGE((AA506,AD506,AG506,AJ506,AM506,AP506),2)=AA506,"CSU",IF(LARGE((AA506,AD506,AG506,AJ506,AM506,AP506),2)=AD506,"SPD",IF(LARGE((AA506,AD506,AG506,AJ506,AM506,AP506),2)=AG506,"AfD",IF(LARGE((AA506,AD506,AG506,AJ506,AM506,AP506),2)=AJ506,"Linke",IF(LARGE((AA506,AD506,AG506,AJ506,AM506,AP506),2)=AM506,"Grüne","FDP")))))</f>
        <v>SPD</v>
      </c>
      <c r="V506" s="148" t="str">
        <f>IF(LARGE((AA506,AD506,AG506,AJ506,AM506,AP506),3)=AA506,"CSU",IF(LARGE((AA506,AD506,AG506,AJ506,AM506,AP506),3)=AD506,"SPD",IF(LARGE((AA506,AD506,AG506,AJ506,AM506,AP506),3)=AG506,"AfD",IF(LARGE((AA506,AD506,AG506,AJ506,AM506,AP506),3)=AJ506,"Linke",IF(LARGE((AA506,AD506,AG506,AJ506,AM506,AP506),3)=AM506,"Grüne","FDP")))))</f>
        <v>Grüne</v>
      </c>
      <c r="W506" s="148" t="str">
        <f>IF(LARGE((AA506,AD506,AG506,AJ506,AM506,AP506),4)=AA506,"CSU",IF(LARGE((AA506,AD506,AG506,AJ506,AM506,AP506),4)=AD506,"SPD",IF(LARGE((AA506,AD506,AG506,AJ506,AM506,AP506),4)=AG506,"AfD",IF(LARGE((AA506,AD506,AG506,AJ506,AM506,AP506),4)=AJ506,"Linke",IF(LARGE((AA506,AD506,AG506,AJ506,AM506,AP506),4)=AM506,"Grüne","FDP")))))</f>
        <v>FDP</v>
      </c>
      <c r="X506" s="148">
        <f>(LARGE((AA506,AD506,AG506,AJ506,AM506,AP506),1))-(LARGE((AA506,AD506,AG506,AJ506,AM506,AP506),2))</f>
        <v>0.18762088974854932</v>
      </c>
      <c r="Y506" s="148">
        <f>(LARGE((AA506,AD506,AG506,AJ506,AM506,AP506),1))-(LARGE((AA506,AD506,AG506,AJ506,AM506,AP506),3))</f>
        <v>0.24757174969940926</v>
      </c>
      <c r="Z506" s="234">
        <f>(LARGE((AA506,AD506,AG506,AJ506,AM506,AP506),1))-(LARGE((AA506,AD506,AG506,AJ506,AM506,AP506),4))</f>
        <v>0.29636677296251762</v>
      </c>
      <c r="AA506" s="236">
        <v>0.38016101207590569</v>
      </c>
      <c r="AB506" s="93">
        <v>0.33329858432541754</v>
      </c>
      <c r="AC506" s="95">
        <f>IF(Tabelle1[[#This Row],[CDU ES 2021]]="","",Tabelle1[[#This Row],[CDU ES 2021]]/Tabelle1[[#This Row],[CDU ZS 2021]])</f>
        <v>1.1406019405853036</v>
      </c>
      <c r="AD506" s="97">
        <v>0.19254012232735637</v>
      </c>
      <c r="AE506" s="106">
        <v>0.16231782832600128</v>
      </c>
      <c r="AF506" s="96">
        <f>IF(Tabelle1[[#This Row],[SPD ES 2021]]="","",Tabelle1[[#This Row],[SPD ES 2021]]/Tabelle1[[#This Row],[SPD ZS 2021]])</f>
        <v>1.1861920795333476</v>
      </c>
      <c r="AG506" s="99">
        <v>6.8252391656646982E-2</v>
      </c>
      <c r="AH506" s="107">
        <v>6.8849946834017892E-2</v>
      </c>
      <c r="AI506" s="98">
        <f>IF(Tabelle1[[#This Row],[AfD ES 2021]]="","",Tabelle1[[#This Row],[AfD ES 2021]]/Tabelle1[[#This Row],[AfD ZS 2021]])</f>
        <v>0.99132090575448828</v>
      </c>
      <c r="AJ506" s="100">
        <v>1.6812170003659366E-2</v>
      </c>
      <c r="AK506" s="108">
        <v>2.1850176177470135E-2</v>
      </c>
      <c r="AL506" s="101">
        <f>IF(Tabelle1[[#This Row],[Linke ES 2021]]="","",Tabelle1[[#This Row],[Linke ES 2021]]/Tabelle1[[#This Row],[Linke ZS 2021]])</f>
        <v>0.76942949416556694</v>
      </c>
      <c r="AM506" s="103">
        <v>0.13258926237649643</v>
      </c>
      <c r="AN506" s="109">
        <v>0.15916956820882763</v>
      </c>
      <c r="AO506" s="102">
        <f>IF(Tabelle1[[#This Row],[Grüne ES 2021]]="","",Tabelle1[[#This Row],[Grüne ES 2021]]/Tabelle1[[#This Row],[Grüne ZS 2021]])</f>
        <v>0.83300635836708237</v>
      </c>
      <c r="AP506" s="104">
        <v>8.3794239113388055E-2</v>
      </c>
      <c r="AQ506" s="105">
        <v>0.120123845464212</v>
      </c>
      <c r="AR506" s="215">
        <f>IF(Tabelle1[[#This Row],[FDP ES 2021]]="","",Tabelle1[[#This Row],[FDP ES 2021]]/Tabelle1[[#This Row],[FDP ZS 2021]])</f>
        <v>0.69756540668149469</v>
      </c>
      <c r="AS506" s="216">
        <v>336.4</v>
      </c>
      <c r="AT506" s="191">
        <v>27786</v>
      </c>
      <c r="AU506" s="191">
        <v>26114</v>
      </c>
      <c r="AV506" s="191">
        <v>3.5</v>
      </c>
      <c r="AW506" s="191">
        <v>577.6</v>
      </c>
      <c r="AX506" s="191">
        <v>7.5</v>
      </c>
      <c r="AY506" s="192">
        <v>10.7</v>
      </c>
      <c r="AZ506" s="114" t="s">
        <v>2041</v>
      </c>
      <c r="BA506" s="6"/>
      <c r="BB506" s="6"/>
      <c r="BC506" s="6"/>
      <c r="BD506" s="6"/>
      <c r="BE506" s="6"/>
      <c r="BF506" s="6"/>
      <c r="BG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</row>
    <row r="507" spans="1:84">
      <c r="A507" s="90">
        <f>SUBTOTAL(103,$B$2:$B507)</f>
        <v>506</v>
      </c>
      <c r="B507" s="44" t="s">
        <v>855</v>
      </c>
      <c r="C507" s="201" t="s">
        <v>858</v>
      </c>
      <c r="D507" s="199" t="s">
        <v>1</v>
      </c>
      <c r="E507" s="194" t="s">
        <v>431</v>
      </c>
      <c r="F507" s="198" t="s">
        <v>231</v>
      </c>
      <c r="G507" s="219" t="str">
        <f>""</f>
        <v/>
      </c>
      <c r="H507" s="8"/>
      <c r="I507" s="8"/>
      <c r="J507" s="8" t="s">
        <v>924</v>
      </c>
      <c r="K507" s="8"/>
      <c r="L507" s="8" t="s">
        <v>922</v>
      </c>
      <c r="M507" s="53"/>
      <c r="N507" s="53"/>
      <c r="O507" s="9"/>
      <c r="P507" s="54"/>
      <c r="Q507" s="121" t="str">
        <f>""</f>
        <v/>
      </c>
      <c r="R507" s="55"/>
      <c r="S507" s="57"/>
      <c r="T507" s="147" t="str">
        <f>IF(MAX((AA507,AD507,AG507,AJ507,AM507,AP507))=AA507,"CSU",IF(MAX(AA507,AD507,AG507,AJ507,AM507,AP507)=AD507,"SPD",IF(MAX(AA507,AD507,AG507,AJ507,AM507,AP507)=AG507,"AfD",IF(MAX(AA507,AD507,AG507,AJ507,AM507,AP507)=AJ507,"Linke",IF(MAX(AA507,AD507,AG507,AJ507,AM507,AP507)=AM507,"Grüne","FDP")))))</f>
        <v>CSU</v>
      </c>
      <c r="U507" s="148" t="str">
        <f>IF(LARGE((AA507,AD507,AG507,AJ507,AM507,AP507),2)=AA507,"CSU",IF(LARGE((AA507,AD507,AG507,AJ507,AM507,AP507),2)=AD507,"SPD",IF(LARGE((AA507,AD507,AG507,AJ507,AM507,AP507),2)=AG507,"AfD",IF(LARGE((AA507,AD507,AG507,AJ507,AM507,AP507),2)=AJ507,"Linke",IF(LARGE((AA507,AD507,AG507,AJ507,AM507,AP507),2)=AM507,"Grüne","FDP")))))</f>
        <v>SPD</v>
      </c>
      <c r="V507" s="148" t="str">
        <f>IF(LARGE((AA507,AD507,AG507,AJ507,AM507,AP507),3)=AA507,"CSU",IF(LARGE((AA507,AD507,AG507,AJ507,AM507,AP507),3)=AD507,"SPD",IF(LARGE((AA507,AD507,AG507,AJ507,AM507,AP507),3)=AG507,"AfD",IF(LARGE((AA507,AD507,AG507,AJ507,AM507,AP507),3)=AJ507,"Linke",IF(LARGE((AA507,AD507,AG507,AJ507,AM507,AP507),3)=AM507,"Grüne","FDP")))))</f>
        <v>Grüne</v>
      </c>
      <c r="W507" s="148" t="str">
        <f>IF(LARGE((AA507,AD507,AG507,AJ507,AM507,AP507),4)=AA507,"CSU",IF(LARGE((AA507,AD507,AG507,AJ507,AM507,AP507),4)=AD507,"SPD",IF(LARGE((AA507,AD507,AG507,AJ507,AM507,AP507),4)=AG507,"AfD",IF(LARGE((AA507,AD507,AG507,AJ507,AM507,AP507),4)=AJ507,"Linke",IF(LARGE((AA507,AD507,AG507,AJ507,AM507,AP507),4)=AM507,"Grüne","FDP")))))</f>
        <v>FDP</v>
      </c>
      <c r="X507" s="148">
        <f>(LARGE((AA507,AD507,AG507,AJ507,AM507,AP507),1))-(LARGE((AA507,AD507,AG507,AJ507,AM507,AP507),2))</f>
        <v>0.18762088974854932</v>
      </c>
      <c r="Y507" s="148">
        <f>(LARGE((AA507,AD507,AG507,AJ507,AM507,AP507),1))-(LARGE((AA507,AD507,AG507,AJ507,AM507,AP507),3))</f>
        <v>0.24757174969940926</v>
      </c>
      <c r="Z507" s="234">
        <f>(LARGE((AA507,AD507,AG507,AJ507,AM507,AP507),1))-(LARGE((AA507,AD507,AG507,AJ507,AM507,AP507),4))</f>
        <v>0.29636677296251762</v>
      </c>
      <c r="AA507" s="236">
        <v>0.38016101207590569</v>
      </c>
      <c r="AB507" s="93">
        <v>0.33329858432541754</v>
      </c>
      <c r="AC507" s="95">
        <f>IF(Tabelle1[[#This Row],[CDU ES 2021]]="","",Tabelle1[[#This Row],[CDU ES 2021]]/Tabelle1[[#This Row],[CDU ZS 2021]])</f>
        <v>1.1406019405853036</v>
      </c>
      <c r="AD507" s="97">
        <v>0.19254012232735637</v>
      </c>
      <c r="AE507" s="106">
        <v>0.16231782832600128</v>
      </c>
      <c r="AF507" s="96">
        <f>IF(Tabelle1[[#This Row],[SPD ES 2021]]="","",Tabelle1[[#This Row],[SPD ES 2021]]/Tabelle1[[#This Row],[SPD ZS 2021]])</f>
        <v>1.1861920795333476</v>
      </c>
      <c r="AG507" s="99">
        <v>6.8252391656646982E-2</v>
      </c>
      <c r="AH507" s="107">
        <v>6.8849946834017892E-2</v>
      </c>
      <c r="AI507" s="98">
        <f>IF(Tabelle1[[#This Row],[AfD ES 2021]]="","",Tabelle1[[#This Row],[AfD ES 2021]]/Tabelle1[[#This Row],[AfD ZS 2021]])</f>
        <v>0.99132090575448828</v>
      </c>
      <c r="AJ507" s="100">
        <v>1.6812170003659366E-2</v>
      </c>
      <c r="AK507" s="108">
        <v>2.1850176177470135E-2</v>
      </c>
      <c r="AL507" s="101">
        <f>IF(Tabelle1[[#This Row],[Linke ES 2021]]="","",Tabelle1[[#This Row],[Linke ES 2021]]/Tabelle1[[#This Row],[Linke ZS 2021]])</f>
        <v>0.76942949416556694</v>
      </c>
      <c r="AM507" s="103">
        <v>0.13258926237649643</v>
      </c>
      <c r="AN507" s="109">
        <v>0.15916956820882763</v>
      </c>
      <c r="AO507" s="102">
        <f>IF(Tabelle1[[#This Row],[Grüne ES 2021]]="","",Tabelle1[[#This Row],[Grüne ES 2021]]/Tabelle1[[#This Row],[Grüne ZS 2021]])</f>
        <v>0.83300635836708237</v>
      </c>
      <c r="AP507" s="104">
        <v>8.3794239113388055E-2</v>
      </c>
      <c r="AQ507" s="105">
        <v>0.120123845464212</v>
      </c>
      <c r="AR507" s="215">
        <f>IF(Tabelle1[[#This Row],[FDP ES 2021]]="","",Tabelle1[[#This Row],[FDP ES 2021]]/Tabelle1[[#This Row],[FDP ZS 2021]])</f>
        <v>0.69756540668149469</v>
      </c>
      <c r="AS507" s="216">
        <v>336.4</v>
      </c>
      <c r="AT507" s="191">
        <v>27786</v>
      </c>
      <c r="AU507" s="191">
        <v>26114</v>
      </c>
      <c r="AV507" s="191">
        <v>3.5</v>
      </c>
      <c r="AW507" s="191">
        <v>577.6</v>
      </c>
      <c r="AX507" s="191">
        <v>7.5</v>
      </c>
      <c r="AY507" s="192">
        <v>10.7</v>
      </c>
      <c r="AZ507" s="114" t="s">
        <v>2061</v>
      </c>
      <c r="BA507" s="6"/>
      <c r="BB507" s="6"/>
      <c r="BC507" s="6"/>
      <c r="BD507" s="6"/>
      <c r="BE507" s="6"/>
      <c r="BF507" s="6"/>
      <c r="BG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</row>
    <row r="508" spans="1:84">
      <c r="A508" s="90">
        <f>SUBTOTAL(103,$B$2:$B508)</f>
        <v>507</v>
      </c>
      <c r="B508" s="44" t="s">
        <v>855</v>
      </c>
      <c r="C508" s="201" t="s">
        <v>1341</v>
      </c>
      <c r="D508" s="200" t="s">
        <v>1</v>
      </c>
      <c r="E508" s="193" t="s">
        <v>432</v>
      </c>
      <c r="F508" s="222" t="s">
        <v>232</v>
      </c>
      <c r="G508" s="219" t="str">
        <f>""</f>
        <v/>
      </c>
      <c r="H508" s="10"/>
      <c r="I508" s="10"/>
      <c r="J508" s="8" t="s">
        <v>924</v>
      </c>
      <c r="K508" s="10"/>
      <c r="L508" s="8" t="s">
        <v>922</v>
      </c>
      <c r="M508" s="67"/>
      <c r="N508" s="67"/>
      <c r="O508" s="59"/>
      <c r="P508" s="83"/>
      <c r="Q508" s="121" t="str">
        <f>""</f>
        <v/>
      </c>
      <c r="R508" s="60"/>
      <c r="S508" s="61"/>
      <c r="T508" s="147" t="str">
        <f>IF(MAX((AA508,AD508,AG508,AJ508,AM508,AP508))=AA508,"CSU",IF(MAX(AA508,AD508,AG508,AJ508,AM508,AP508)=AD508,"SPD",IF(MAX(AA508,AD508,AG508,AJ508,AM508,AP508)=AG508,"AfD",IF(MAX(AA508,AD508,AG508,AJ508,AM508,AP508)=AJ508,"Linke",IF(MAX(AA508,AD508,AG508,AJ508,AM508,AP508)=AM508,"Grüne","FDP")))))</f>
        <v>CSU</v>
      </c>
      <c r="U508" s="148" t="str">
        <f>IF(LARGE((AA508,AD508,AG508,AJ508,AM508,AP508),2)=AA508,"CSU",IF(LARGE((AA508,AD508,AG508,AJ508,AM508,AP508),2)=AD508,"SPD",IF(LARGE((AA508,AD508,AG508,AJ508,AM508,AP508),2)=AG508,"AfD",IF(LARGE((AA508,AD508,AG508,AJ508,AM508,AP508),2)=AJ508,"Linke",IF(LARGE((AA508,AD508,AG508,AJ508,AM508,AP508),2)=AM508,"Grüne","FDP")))))</f>
        <v>SPD</v>
      </c>
      <c r="V508" s="148" t="str">
        <f>IF(LARGE((AA508,AD508,AG508,AJ508,AM508,AP508),3)=AA508,"CSU",IF(LARGE((AA508,AD508,AG508,AJ508,AM508,AP508),3)=AD508,"SPD",IF(LARGE((AA508,AD508,AG508,AJ508,AM508,AP508),3)=AG508,"AfD",IF(LARGE((AA508,AD508,AG508,AJ508,AM508,AP508),3)=AJ508,"Linke",IF(LARGE((AA508,AD508,AG508,AJ508,AM508,AP508),3)=AM508,"Grüne","FDP")))))</f>
        <v>Grüne</v>
      </c>
      <c r="W508" s="148" t="str">
        <f>IF(LARGE((AA508,AD508,AG508,AJ508,AM508,AP508),4)=AA508,"CSU",IF(LARGE((AA508,AD508,AG508,AJ508,AM508,AP508),4)=AD508,"SPD",IF(LARGE((AA508,AD508,AG508,AJ508,AM508,AP508),4)=AG508,"AfD",IF(LARGE((AA508,AD508,AG508,AJ508,AM508,AP508),4)=AJ508,"Linke",IF(LARGE((AA508,AD508,AG508,AJ508,AM508,AP508),4)=AM508,"Grüne","FDP")))))</f>
        <v>AfD</v>
      </c>
      <c r="X508" s="148">
        <f>(LARGE((AA508,AD508,AG508,AJ508,AM508,AP508),1))-(LARGE((AA508,AD508,AG508,AJ508,AM508,AP508),2))</f>
        <v>0.30988358356423312</v>
      </c>
      <c r="Y508" s="148">
        <f>(LARGE((AA508,AD508,AG508,AJ508,AM508,AP508),1))-(LARGE((AA508,AD508,AG508,AJ508,AM508,AP508),3))</f>
        <v>0.35161737225336687</v>
      </c>
      <c r="Z508" s="234">
        <f>(LARGE((AA508,AD508,AG508,AJ508,AM508,AP508),1))-(LARGE((AA508,AD508,AG508,AJ508,AM508,AP508),4))</f>
        <v>0.35363640268917673</v>
      </c>
      <c r="AA508" s="236">
        <v>0.44925038125308764</v>
      </c>
      <c r="AB508" s="93">
        <v>0.34618498008459359</v>
      </c>
      <c r="AC508" s="95">
        <f>IF(Tabelle1[[#This Row],[CDU ES 2021]]="","",Tabelle1[[#This Row],[CDU ES 2021]]/Tabelle1[[#This Row],[CDU ZS 2021]])</f>
        <v>1.2977177147989178</v>
      </c>
      <c r="AD508" s="97">
        <v>0.13936679768885452</v>
      </c>
      <c r="AE508" s="106">
        <v>0.16935868638729704</v>
      </c>
      <c r="AF508" s="96">
        <f>IF(Tabelle1[[#This Row],[SPD ES 2021]]="","",Tabelle1[[#This Row],[SPD ES 2021]]/Tabelle1[[#This Row],[SPD ZS 2021]])</f>
        <v>0.82290906160044408</v>
      </c>
      <c r="AG508" s="99">
        <v>9.5613978563910906E-2</v>
      </c>
      <c r="AH508" s="107">
        <v>0.10021496845163747</v>
      </c>
      <c r="AI508" s="98">
        <f>IF(Tabelle1[[#This Row],[AfD ES 2021]]="","",Tabelle1[[#This Row],[AfD ES 2021]]/Tabelle1[[#This Row],[AfD ZS 2021]])</f>
        <v>0.95408879572768668</v>
      </c>
      <c r="AJ508" s="100">
        <v>2.4958652834160277E-2</v>
      </c>
      <c r="AK508" s="108">
        <v>2.3855601241563426E-2</v>
      </c>
      <c r="AL508" s="101">
        <f>IF(Tabelle1[[#This Row],[Linke ES 2021]]="","",Tabelle1[[#This Row],[Linke ES 2021]]/Tabelle1[[#This Row],[Linke ZS 2021]])</f>
        <v>1.0462386833778481</v>
      </c>
      <c r="AM508" s="103">
        <v>9.7633008999720772E-2</v>
      </c>
      <c r="AN508" s="109">
        <v>0.1116817394753912</v>
      </c>
      <c r="AO508" s="102">
        <f>IF(Tabelle1[[#This Row],[Grüne ES 2021]]="","",Tabelle1[[#This Row],[Grüne ES 2021]]/Tabelle1[[#This Row],[Grüne ZS 2021]])</f>
        <v>0.87420745287759394</v>
      </c>
      <c r="AP508" s="104">
        <v>5.8406899069957254E-2</v>
      </c>
      <c r="AQ508" s="105">
        <v>0.10612794107398453</v>
      </c>
      <c r="AR508" s="215">
        <f>IF(Tabelle1[[#This Row],[FDP ES 2021]]="","",Tabelle1[[#This Row],[FDP ES 2021]]/Tabelle1[[#This Row],[FDP ZS 2021]])</f>
        <v>0.55034422112495607</v>
      </c>
      <c r="AS508" s="216">
        <v>183.2</v>
      </c>
      <c r="AT508" s="191">
        <v>73589</v>
      </c>
      <c r="AU508" s="191">
        <v>24514</v>
      </c>
      <c r="AV508" s="191">
        <v>3.2</v>
      </c>
      <c r="AW508" s="191">
        <v>681.4</v>
      </c>
      <c r="AX508" s="191">
        <v>7.9</v>
      </c>
      <c r="AY508" s="192">
        <v>9.5</v>
      </c>
      <c r="AZ508" s="114" t="s">
        <v>1716</v>
      </c>
      <c r="BA508" s="6"/>
      <c r="BB508" s="6"/>
      <c r="BC508" s="6"/>
      <c r="BD508" s="6"/>
      <c r="BE508" s="6"/>
      <c r="BF508" s="6"/>
      <c r="BG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</row>
    <row r="509" spans="1:84">
      <c r="A509" s="90">
        <f>SUBTOTAL(103,$B$2:$B509)</f>
        <v>508</v>
      </c>
      <c r="B509" s="47" t="s">
        <v>751</v>
      </c>
      <c r="C509" s="205" t="s">
        <v>1212</v>
      </c>
      <c r="D509" s="199" t="s">
        <v>1</v>
      </c>
      <c r="E509" s="195" t="s">
        <v>433</v>
      </c>
      <c r="F509" s="198" t="s">
        <v>233</v>
      </c>
      <c r="G509" s="219" t="str">
        <f>""</f>
        <v/>
      </c>
      <c r="H509" s="8"/>
      <c r="I509" s="8"/>
      <c r="J509" s="8" t="s">
        <v>927</v>
      </c>
      <c r="K509" s="11"/>
      <c r="L509" s="8" t="s">
        <v>922</v>
      </c>
      <c r="M509" s="53"/>
      <c r="N509" s="53"/>
      <c r="O509" s="9"/>
      <c r="P509" s="174" t="s">
        <v>1434</v>
      </c>
      <c r="Q509" s="121" t="str">
        <f>""</f>
        <v/>
      </c>
      <c r="R509" s="55"/>
      <c r="S509" s="57"/>
      <c r="T509" s="147" t="str">
        <f>IF(MAX((AA509,AD509,AG509,AJ509,AM509,AP509))=AA509,"CSU",IF(MAX(AA509,AD509,AG509,AJ509,AM509,AP509)=AD509,"SPD",IF(MAX(AA509,AD509,AG509,AJ509,AM509,AP509)=AG509,"AfD",IF(MAX(AA509,AD509,AG509,AJ509,AM509,AP509)=AJ509,"Linke",IF(MAX(AA509,AD509,AG509,AJ509,AM509,AP509)=AM509,"Grüne","FDP")))))</f>
        <v>CSU</v>
      </c>
      <c r="U509" s="148" t="str">
        <f>IF(LARGE((AA509,AD509,AG509,AJ509,AM509,AP509),2)=AA509,"CSU",IF(LARGE((AA509,AD509,AG509,AJ509,AM509,AP509),2)=AD509,"SPD",IF(LARGE((AA509,AD509,AG509,AJ509,AM509,AP509),2)=AG509,"AfD",IF(LARGE((AA509,AD509,AG509,AJ509,AM509,AP509),2)=AJ509,"Linke",IF(LARGE((AA509,AD509,AG509,AJ509,AM509,AP509),2)=AM509,"Grüne","FDP")))))</f>
        <v>Grüne</v>
      </c>
      <c r="V509" s="148" t="str">
        <f>IF(LARGE((AA509,AD509,AG509,AJ509,AM509,AP509),3)=AA509,"CSU",IF(LARGE((AA509,AD509,AG509,AJ509,AM509,AP509),3)=AD509,"SPD",IF(LARGE((AA509,AD509,AG509,AJ509,AM509,AP509),3)=AG509,"AfD",IF(LARGE((AA509,AD509,AG509,AJ509,AM509,AP509),3)=AJ509,"Linke",IF(LARGE((AA509,AD509,AG509,AJ509,AM509,AP509),3)=AM509,"Grüne","FDP")))))</f>
        <v>SPD</v>
      </c>
      <c r="W509" s="148" t="str">
        <f>IF(LARGE((AA509,AD509,AG509,AJ509,AM509,AP509),4)=AA509,"CSU",IF(LARGE((AA509,AD509,AG509,AJ509,AM509,AP509),4)=AD509,"SPD",IF(LARGE((AA509,AD509,AG509,AJ509,AM509,AP509),4)=AG509,"AfD",IF(LARGE((AA509,AD509,AG509,AJ509,AM509,AP509),4)=AJ509,"Linke",IF(LARGE((AA509,AD509,AG509,AJ509,AM509,AP509),4)=AM509,"Grüne","FDP")))))</f>
        <v>FDP</v>
      </c>
      <c r="X509" s="148">
        <f>(LARGE((AA509,AD509,AG509,AJ509,AM509,AP509),1))-(LARGE((AA509,AD509,AG509,AJ509,AM509,AP509),2))</f>
        <v>1.4512998723314102E-2</v>
      </c>
      <c r="Y509" s="148">
        <f>(LARGE((AA509,AD509,AG509,AJ509,AM509,AP509),1))-(LARGE((AA509,AD509,AG509,AJ509,AM509,AP509),3))</f>
        <v>3.8254776121966427E-2</v>
      </c>
      <c r="Z509" s="234">
        <f>(LARGE((AA509,AD509,AG509,AJ509,AM509,AP509),1))-(LARGE((AA509,AD509,AG509,AJ509,AM509,AP509),4))</f>
        <v>0.14528456355090424</v>
      </c>
      <c r="AA509" s="236">
        <v>0.2567913391461662</v>
      </c>
      <c r="AB509" s="93">
        <v>0.22861945546648982</v>
      </c>
      <c r="AC509" s="95">
        <f>IF(Tabelle1[[#This Row],[CDU ES 2021]]="","",Tabelle1[[#This Row],[CDU ES 2021]]/Tabelle1[[#This Row],[CDU ZS 2021]])</f>
        <v>1.1232260991182603</v>
      </c>
      <c r="AD509" s="97">
        <v>0.21853656302419977</v>
      </c>
      <c r="AE509" s="106">
        <v>0.19005500222982014</v>
      </c>
      <c r="AF509" s="96">
        <f>IF(Tabelle1[[#This Row],[SPD ES 2021]]="","",Tabelle1[[#This Row],[SPD ES 2021]]/Tabelle1[[#This Row],[SPD ZS 2021]])</f>
        <v>1.1498595693889651</v>
      </c>
      <c r="AG509" s="99">
        <v>4.3458845486657773E-2</v>
      </c>
      <c r="AH509" s="107">
        <v>4.7169271935140825E-2</v>
      </c>
      <c r="AI509" s="98">
        <f>IF(Tabelle1[[#This Row],[AfD ES 2021]]="","",Tabelle1[[#This Row],[AfD ES 2021]]/Tabelle1[[#This Row],[AfD ZS 2021]])</f>
        <v>0.9213380597948384</v>
      </c>
      <c r="AJ509" s="100">
        <v>3.5586903378351298E-2</v>
      </c>
      <c r="AK509" s="108">
        <v>4.027398200134933E-2</v>
      </c>
      <c r="AL509" s="101">
        <f>IF(Tabelle1[[#This Row],[Linke ES 2021]]="","",Tabelle1[[#This Row],[Linke ES 2021]]/Tabelle1[[#This Row],[Linke ZS 2021]])</f>
        <v>0.8836201837990344</v>
      </c>
      <c r="AM509" s="103">
        <v>0.2422783404228521</v>
      </c>
      <c r="AN509" s="109">
        <v>0.25649220706452758</v>
      </c>
      <c r="AO509" s="102">
        <f>IF(Tabelle1[[#This Row],[Grüne ES 2021]]="","",Tabelle1[[#This Row],[Grüne ES 2021]]/Tabelle1[[#This Row],[Grüne ZS 2021]])</f>
        <v>0.94458363158729575</v>
      </c>
      <c r="AP509" s="104">
        <v>0.11150677559526195</v>
      </c>
      <c r="AQ509" s="105">
        <v>0.1483859532766921</v>
      </c>
      <c r="AR509" s="215">
        <f>IF(Tabelle1[[#This Row],[FDP ES 2021]]="","",Tabelle1[[#This Row],[FDP ES 2021]]/Tabelle1[[#This Row],[FDP ZS 2021]])</f>
        <v>0.75146449601828325</v>
      </c>
      <c r="AS509" s="216">
        <v>4247</v>
      </c>
      <c r="AT509" s="191">
        <v>79690</v>
      </c>
      <c r="AU509" s="191">
        <v>32766</v>
      </c>
      <c r="AV509" s="191">
        <v>5.3</v>
      </c>
      <c r="AW509" s="191">
        <v>498.7</v>
      </c>
      <c r="AX509" s="191">
        <v>8.1</v>
      </c>
      <c r="AY509" s="192">
        <v>9.4</v>
      </c>
      <c r="AZ509" s="114" t="s">
        <v>1733</v>
      </c>
      <c r="BA509" s="6"/>
      <c r="BB509" s="6"/>
      <c r="BC509" s="6"/>
      <c r="BD509" s="6"/>
      <c r="BE509" s="6"/>
      <c r="BF509" s="6"/>
      <c r="BG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</row>
    <row r="510" spans="1:84">
      <c r="A510" s="90">
        <f>SUBTOTAL(103,$B$2:$B510)</f>
        <v>509</v>
      </c>
      <c r="B510" s="50" t="s">
        <v>930</v>
      </c>
      <c r="C510" s="204" t="s">
        <v>1213</v>
      </c>
      <c r="D510" s="199" t="s">
        <v>1</v>
      </c>
      <c r="E510" s="195" t="s">
        <v>433</v>
      </c>
      <c r="F510" s="198" t="s">
        <v>233</v>
      </c>
      <c r="G510" s="219" t="str">
        <f>""</f>
        <v/>
      </c>
      <c r="H510" s="143" t="s">
        <v>2196</v>
      </c>
      <c r="I510" s="143" t="s">
        <v>2165</v>
      </c>
      <c r="J510" s="8" t="s">
        <v>927</v>
      </c>
      <c r="K510" s="11"/>
      <c r="L510" s="8" t="s">
        <v>922</v>
      </c>
      <c r="M510" s="53"/>
      <c r="N510" s="53"/>
      <c r="O510" s="9"/>
      <c r="P510" s="166" t="s">
        <v>1434</v>
      </c>
      <c r="Q510" s="121" t="str">
        <f>""</f>
        <v/>
      </c>
      <c r="R510" s="55"/>
      <c r="S510" s="57"/>
      <c r="T510" s="147" t="str">
        <f>IF(MAX((AA510,AD510,AG510,AJ510,AM510,AP510))=AA510,"CSU",IF(MAX(AA510,AD510,AG510,AJ510,AM510,AP510)=AD510,"SPD",IF(MAX(AA510,AD510,AG510,AJ510,AM510,AP510)=AG510,"AfD",IF(MAX(AA510,AD510,AG510,AJ510,AM510,AP510)=AJ510,"Linke",IF(MAX(AA510,AD510,AG510,AJ510,AM510,AP510)=AM510,"Grüne","FDP")))))</f>
        <v>CSU</v>
      </c>
      <c r="U510" s="148" t="str">
        <f>IF(LARGE((AA510,AD510,AG510,AJ510,AM510,AP510),2)=AA510,"CSU",IF(LARGE((AA510,AD510,AG510,AJ510,AM510,AP510),2)=AD510,"SPD",IF(LARGE((AA510,AD510,AG510,AJ510,AM510,AP510),2)=AG510,"AfD",IF(LARGE((AA510,AD510,AG510,AJ510,AM510,AP510),2)=AJ510,"Linke",IF(LARGE((AA510,AD510,AG510,AJ510,AM510,AP510),2)=AM510,"Grüne","FDP")))))</f>
        <v>Grüne</v>
      </c>
      <c r="V510" s="148" t="str">
        <f>IF(LARGE((AA510,AD510,AG510,AJ510,AM510,AP510),3)=AA510,"CSU",IF(LARGE((AA510,AD510,AG510,AJ510,AM510,AP510),3)=AD510,"SPD",IF(LARGE((AA510,AD510,AG510,AJ510,AM510,AP510),3)=AG510,"AfD",IF(LARGE((AA510,AD510,AG510,AJ510,AM510,AP510),3)=AJ510,"Linke",IF(LARGE((AA510,AD510,AG510,AJ510,AM510,AP510),3)=AM510,"Grüne","FDP")))))</f>
        <v>SPD</v>
      </c>
      <c r="W510" s="148" t="str">
        <f>IF(LARGE((AA510,AD510,AG510,AJ510,AM510,AP510),4)=AA510,"CSU",IF(LARGE((AA510,AD510,AG510,AJ510,AM510,AP510),4)=AD510,"SPD",IF(LARGE((AA510,AD510,AG510,AJ510,AM510,AP510),4)=AG510,"AfD",IF(LARGE((AA510,AD510,AG510,AJ510,AM510,AP510),4)=AJ510,"Linke",IF(LARGE((AA510,AD510,AG510,AJ510,AM510,AP510),4)=AM510,"Grüne","FDP")))))</f>
        <v>FDP</v>
      </c>
      <c r="X510" s="148">
        <f>(LARGE((AA510,AD510,AG510,AJ510,AM510,AP510),1))-(LARGE((AA510,AD510,AG510,AJ510,AM510,AP510),2))</f>
        <v>1.4512998723314102E-2</v>
      </c>
      <c r="Y510" s="148">
        <f>(LARGE((AA510,AD510,AG510,AJ510,AM510,AP510),1))-(LARGE((AA510,AD510,AG510,AJ510,AM510,AP510),3))</f>
        <v>3.8254776121966427E-2</v>
      </c>
      <c r="Z510" s="234">
        <f>(LARGE((AA510,AD510,AG510,AJ510,AM510,AP510),1))-(LARGE((AA510,AD510,AG510,AJ510,AM510,AP510),4))</f>
        <v>0.14528456355090424</v>
      </c>
      <c r="AA510" s="236">
        <v>0.2567913391461662</v>
      </c>
      <c r="AB510" s="93">
        <v>0.22861945546648982</v>
      </c>
      <c r="AC510" s="95">
        <f>IF(Tabelle1[[#This Row],[CDU ES 2021]]="","",Tabelle1[[#This Row],[CDU ES 2021]]/Tabelle1[[#This Row],[CDU ZS 2021]])</f>
        <v>1.1232260991182603</v>
      </c>
      <c r="AD510" s="97">
        <v>0.21853656302419977</v>
      </c>
      <c r="AE510" s="106">
        <v>0.19005500222982014</v>
      </c>
      <c r="AF510" s="96">
        <f>IF(Tabelle1[[#This Row],[SPD ES 2021]]="","",Tabelle1[[#This Row],[SPD ES 2021]]/Tabelle1[[#This Row],[SPD ZS 2021]])</f>
        <v>1.1498595693889651</v>
      </c>
      <c r="AG510" s="99">
        <v>4.3458845486657773E-2</v>
      </c>
      <c r="AH510" s="107">
        <v>4.7169271935140825E-2</v>
      </c>
      <c r="AI510" s="98">
        <f>IF(Tabelle1[[#This Row],[AfD ES 2021]]="","",Tabelle1[[#This Row],[AfD ES 2021]]/Tabelle1[[#This Row],[AfD ZS 2021]])</f>
        <v>0.9213380597948384</v>
      </c>
      <c r="AJ510" s="100">
        <v>3.5586903378351298E-2</v>
      </c>
      <c r="AK510" s="108">
        <v>4.027398200134933E-2</v>
      </c>
      <c r="AL510" s="101">
        <f>IF(Tabelle1[[#This Row],[Linke ES 2021]]="","",Tabelle1[[#This Row],[Linke ES 2021]]/Tabelle1[[#This Row],[Linke ZS 2021]])</f>
        <v>0.8836201837990344</v>
      </c>
      <c r="AM510" s="103">
        <v>0.2422783404228521</v>
      </c>
      <c r="AN510" s="109">
        <v>0.25649220706452758</v>
      </c>
      <c r="AO510" s="102">
        <f>IF(Tabelle1[[#This Row],[Grüne ES 2021]]="","",Tabelle1[[#This Row],[Grüne ES 2021]]/Tabelle1[[#This Row],[Grüne ZS 2021]])</f>
        <v>0.94458363158729575</v>
      </c>
      <c r="AP510" s="104">
        <v>0.11150677559526195</v>
      </c>
      <c r="AQ510" s="105">
        <v>0.1483859532766921</v>
      </c>
      <c r="AR510" s="215">
        <f>IF(Tabelle1[[#This Row],[FDP ES 2021]]="","",Tabelle1[[#This Row],[FDP ES 2021]]/Tabelle1[[#This Row],[FDP ZS 2021]])</f>
        <v>0.75146449601828325</v>
      </c>
      <c r="AS510" s="216">
        <v>4247</v>
      </c>
      <c r="AT510" s="191">
        <v>79690</v>
      </c>
      <c r="AU510" s="191">
        <v>32766</v>
      </c>
      <c r="AV510" s="191">
        <v>5.3</v>
      </c>
      <c r="AW510" s="191">
        <v>498.7</v>
      </c>
      <c r="AX510" s="191">
        <v>8.1</v>
      </c>
      <c r="AY510" s="192">
        <v>9.4</v>
      </c>
      <c r="AZ510" s="114" t="s">
        <v>1772</v>
      </c>
      <c r="BA510" s="6"/>
      <c r="BB510" s="6"/>
      <c r="BC510" s="6"/>
      <c r="BD510" s="6"/>
      <c r="BE510" s="6"/>
      <c r="BF510" s="6"/>
      <c r="BG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</row>
    <row r="511" spans="1:84">
      <c r="A511" s="90">
        <f>SUBTOTAL(103,$B$2:$B511)</f>
        <v>510</v>
      </c>
      <c r="B511" s="44" t="s">
        <v>855</v>
      </c>
      <c r="C511" s="201" t="s">
        <v>859</v>
      </c>
      <c r="D511" s="199" t="s">
        <v>1</v>
      </c>
      <c r="E511" s="194" t="s">
        <v>433</v>
      </c>
      <c r="F511" s="198" t="s">
        <v>233</v>
      </c>
      <c r="G511" s="219" t="str">
        <f>""</f>
        <v/>
      </c>
      <c r="H511" s="13" t="s">
        <v>2177</v>
      </c>
      <c r="I511" s="8"/>
      <c r="J511" s="8" t="s">
        <v>924</v>
      </c>
      <c r="K511" s="8"/>
      <c r="L511" s="8" t="s">
        <v>922</v>
      </c>
      <c r="M511" s="53"/>
      <c r="N511" s="53"/>
      <c r="O511" s="9"/>
      <c r="P511" s="159" t="s">
        <v>1434</v>
      </c>
      <c r="Q511" s="121" t="str">
        <f>""</f>
        <v/>
      </c>
      <c r="R511" s="55"/>
      <c r="S511" s="57"/>
      <c r="T511" s="147" t="str">
        <f>IF(MAX((AA511,AD511,AG511,AJ511,AM511,AP511))=AA511,"CSU",IF(MAX(AA511,AD511,AG511,AJ511,AM511,AP511)=AD511,"SPD",IF(MAX(AA511,AD511,AG511,AJ511,AM511,AP511)=AG511,"AfD",IF(MAX(AA511,AD511,AG511,AJ511,AM511,AP511)=AJ511,"Linke",IF(MAX(AA511,AD511,AG511,AJ511,AM511,AP511)=AM511,"Grüne","FDP")))))</f>
        <v>CSU</v>
      </c>
      <c r="U511" s="148" t="str">
        <f>IF(LARGE((AA511,AD511,AG511,AJ511,AM511,AP511),2)=AA511,"CSU",IF(LARGE((AA511,AD511,AG511,AJ511,AM511,AP511),2)=AD511,"SPD",IF(LARGE((AA511,AD511,AG511,AJ511,AM511,AP511),2)=AG511,"AfD",IF(LARGE((AA511,AD511,AG511,AJ511,AM511,AP511),2)=AJ511,"Linke",IF(LARGE((AA511,AD511,AG511,AJ511,AM511,AP511),2)=AM511,"Grüne","FDP")))))</f>
        <v>Grüne</v>
      </c>
      <c r="V511" s="148" t="str">
        <f>IF(LARGE((AA511,AD511,AG511,AJ511,AM511,AP511),3)=AA511,"CSU",IF(LARGE((AA511,AD511,AG511,AJ511,AM511,AP511),3)=AD511,"SPD",IF(LARGE((AA511,AD511,AG511,AJ511,AM511,AP511),3)=AG511,"AfD",IF(LARGE((AA511,AD511,AG511,AJ511,AM511,AP511),3)=AJ511,"Linke",IF(LARGE((AA511,AD511,AG511,AJ511,AM511,AP511),3)=AM511,"Grüne","FDP")))))</f>
        <v>SPD</v>
      </c>
      <c r="W511" s="148" t="str">
        <f>IF(LARGE((AA511,AD511,AG511,AJ511,AM511,AP511),4)=AA511,"CSU",IF(LARGE((AA511,AD511,AG511,AJ511,AM511,AP511),4)=AD511,"SPD",IF(LARGE((AA511,AD511,AG511,AJ511,AM511,AP511),4)=AG511,"AfD",IF(LARGE((AA511,AD511,AG511,AJ511,AM511,AP511),4)=AJ511,"Linke",IF(LARGE((AA511,AD511,AG511,AJ511,AM511,AP511),4)=AM511,"Grüne","FDP")))))</f>
        <v>FDP</v>
      </c>
      <c r="X511" s="148">
        <f>(LARGE((AA511,AD511,AG511,AJ511,AM511,AP511),1))-(LARGE((AA511,AD511,AG511,AJ511,AM511,AP511),2))</f>
        <v>1.4512998723314102E-2</v>
      </c>
      <c r="Y511" s="148">
        <f>(LARGE((AA511,AD511,AG511,AJ511,AM511,AP511),1))-(LARGE((AA511,AD511,AG511,AJ511,AM511,AP511),3))</f>
        <v>3.8254776121966427E-2</v>
      </c>
      <c r="Z511" s="234">
        <f>(LARGE((AA511,AD511,AG511,AJ511,AM511,AP511),1))-(LARGE((AA511,AD511,AG511,AJ511,AM511,AP511),4))</f>
        <v>0.14528456355090424</v>
      </c>
      <c r="AA511" s="236">
        <v>0.2567913391461662</v>
      </c>
      <c r="AB511" s="93">
        <v>0.22861945546648982</v>
      </c>
      <c r="AC511" s="95">
        <f>IF(Tabelle1[[#This Row],[CDU ES 2021]]="","",Tabelle1[[#This Row],[CDU ES 2021]]/Tabelle1[[#This Row],[CDU ZS 2021]])</f>
        <v>1.1232260991182603</v>
      </c>
      <c r="AD511" s="97">
        <v>0.21853656302419977</v>
      </c>
      <c r="AE511" s="106">
        <v>0.19005500222982014</v>
      </c>
      <c r="AF511" s="96">
        <f>IF(Tabelle1[[#This Row],[SPD ES 2021]]="","",Tabelle1[[#This Row],[SPD ES 2021]]/Tabelle1[[#This Row],[SPD ZS 2021]])</f>
        <v>1.1498595693889651</v>
      </c>
      <c r="AG511" s="99">
        <v>4.3458845486657773E-2</v>
      </c>
      <c r="AH511" s="107">
        <v>4.7169271935140825E-2</v>
      </c>
      <c r="AI511" s="98">
        <f>IF(Tabelle1[[#This Row],[AfD ES 2021]]="","",Tabelle1[[#This Row],[AfD ES 2021]]/Tabelle1[[#This Row],[AfD ZS 2021]])</f>
        <v>0.9213380597948384</v>
      </c>
      <c r="AJ511" s="100">
        <v>3.5586903378351298E-2</v>
      </c>
      <c r="AK511" s="108">
        <v>4.027398200134933E-2</v>
      </c>
      <c r="AL511" s="101">
        <f>IF(Tabelle1[[#This Row],[Linke ES 2021]]="","",Tabelle1[[#This Row],[Linke ES 2021]]/Tabelle1[[#This Row],[Linke ZS 2021]])</f>
        <v>0.8836201837990344</v>
      </c>
      <c r="AM511" s="103">
        <v>0.2422783404228521</v>
      </c>
      <c r="AN511" s="109">
        <v>0.25649220706452758</v>
      </c>
      <c r="AO511" s="102">
        <f>IF(Tabelle1[[#This Row],[Grüne ES 2021]]="","",Tabelle1[[#This Row],[Grüne ES 2021]]/Tabelle1[[#This Row],[Grüne ZS 2021]])</f>
        <v>0.94458363158729575</v>
      </c>
      <c r="AP511" s="104">
        <v>0.11150677559526195</v>
      </c>
      <c r="AQ511" s="105">
        <v>0.1483859532766921</v>
      </c>
      <c r="AR511" s="215">
        <f>IF(Tabelle1[[#This Row],[FDP ES 2021]]="","",Tabelle1[[#This Row],[FDP ES 2021]]/Tabelle1[[#This Row],[FDP ZS 2021]])</f>
        <v>0.75146449601828325</v>
      </c>
      <c r="AS511" s="216">
        <v>4247</v>
      </c>
      <c r="AT511" s="191">
        <v>79690</v>
      </c>
      <c r="AU511" s="191">
        <v>32766</v>
      </c>
      <c r="AV511" s="191">
        <v>5.3</v>
      </c>
      <c r="AW511" s="191">
        <v>498.7</v>
      </c>
      <c r="AX511" s="191">
        <v>8.1</v>
      </c>
      <c r="AY511" s="192">
        <v>9.4</v>
      </c>
      <c r="AZ511" s="114" t="s">
        <v>1924</v>
      </c>
      <c r="BA511" s="6"/>
      <c r="BB511" s="6"/>
      <c r="BC511" s="6"/>
      <c r="BD511" s="6"/>
      <c r="BE511" s="6"/>
      <c r="BF511" s="6"/>
      <c r="BG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</row>
    <row r="512" spans="1:84">
      <c r="A512" s="90">
        <f>SUBTOTAL(103,$B$2:$B512)</f>
        <v>511</v>
      </c>
      <c r="B512" s="44" t="s">
        <v>855</v>
      </c>
      <c r="C512" s="201" t="s">
        <v>1368</v>
      </c>
      <c r="D512" s="200" t="s">
        <v>1</v>
      </c>
      <c r="E512" s="193" t="s">
        <v>434</v>
      </c>
      <c r="F512" s="222" t="s">
        <v>234</v>
      </c>
      <c r="G512" s="219" t="str">
        <f>""</f>
        <v/>
      </c>
      <c r="H512" s="10"/>
      <c r="I512" s="10"/>
      <c r="J512" s="8" t="s">
        <v>924</v>
      </c>
      <c r="K512" s="10"/>
      <c r="L512" s="8" t="s">
        <v>922</v>
      </c>
      <c r="M512" s="67"/>
      <c r="N512" s="67"/>
      <c r="O512" s="59"/>
      <c r="P512" s="159" t="s">
        <v>1435</v>
      </c>
      <c r="Q512" s="121" t="str">
        <f>""</f>
        <v/>
      </c>
      <c r="R512" s="60"/>
      <c r="S512" s="61"/>
      <c r="T512" s="147" t="str">
        <f>IF(MAX((AA512,AD512,AG512,AJ512,AM512,AP512))=AA512,"CSU",IF(MAX(AA512,AD512,AG512,AJ512,AM512,AP512)=AD512,"SPD",IF(MAX(AA512,AD512,AG512,AJ512,AM512,AP512)=AG512,"AfD",IF(MAX(AA512,AD512,AG512,AJ512,AM512,AP512)=AJ512,"Linke",IF(MAX(AA512,AD512,AG512,AJ512,AM512,AP512)=AM512,"Grüne","FDP")))))</f>
        <v>CSU</v>
      </c>
      <c r="U512" s="148" t="str">
        <f>IF(LARGE((AA512,AD512,AG512,AJ512,AM512,AP512),2)=AA512,"CSU",IF(LARGE((AA512,AD512,AG512,AJ512,AM512,AP512),2)=AD512,"SPD",IF(LARGE((AA512,AD512,AG512,AJ512,AM512,AP512),2)=AG512,"AfD",IF(LARGE((AA512,AD512,AG512,AJ512,AM512,AP512),2)=AJ512,"Linke",IF(LARGE((AA512,AD512,AG512,AJ512,AM512,AP512),2)=AM512,"Grüne","FDP")))))</f>
        <v>Grüne</v>
      </c>
      <c r="V512" s="148" t="str">
        <f>IF(LARGE((AA512,AD512,AG512,AJ512,AM512,AP512),3)=AA512,"CSU",IF(LARGE((AA512,AD512,AG512,AJ512,AM512,AP512),3)=AD512,"SPD",IF(LARGE((AA512,AD512,AG512,AJ512,AM512,AP512),3)=AG512,"AfD",IF(LARGE((AA512,AD512,AG512,AJ512,AM512,AP512),3)=AJ512,"Linke",IF(LARGE((AA512,AD512,AG512,AJ512,AM512,AP512),3)=AM512,"Grüne","FDP")))))</f>
        <v>SPD</v>
      </c>
      <c r="W512" s="148" t="str">
        <f>IF(LARGE((AA512,AD512,AG512,AJ512,AM512,AP512),4)=AA512,"CSU",IF(LARGE((AA512,AD512,AG512,AJ512,AM512,AP512),4)=AD512,"SPD",IF(LARGE((AA512,AD512,AG512,AJ512,AM512,AP512),4)=AG512,"AfD",IF(LARGE((AA512,AD512,AG512,AJ512,AM512,AP512),4)=AJ512,"Linke",IF(LARGE((AA512,AD512,AG512,AJ512,AM512,AP512),4)=AM512,"Grüne","FDP")))))</f>
        <v>FDP</v>
      </c>
      <c r="X512" s="148">
        <f>(LARGE((AA512,AD512,AG512,AJ512,AM512,AP512),1))-(LARGE((AA512,AD512,AG512,AJ512,AM512,AP512),2))</f>
        <v>9.7341648882166482E-2</v>
      </c>
      <c r="Y512" s="148">
        <f>(LARGE((AA512,AD512,AG512,AJ512,AM512,AP512),1))-(LARGE((AA512,AD512,AG512,AJ512,AM512,AP512),3))</f>
        <v>0.1187037689327228</v>
      </c>
      <c r="Z512" s="234">
        <f>(LARGE((AA512,AD512,AG512,AJ512,AM512,AP512),1))-(LARGE((AA512,AD512,AG512,AJ512,AM512,AP512),4))</f>
        <v>0.22302281250647496</v>
      </c>
      <c r="AA512" s="236">
        <v>0.3168006547458716</v>
      </c>
      <c r="AB512" s="93">
        <v>0.25500980488536823</v>
      </c>
      <c r="AC512" s="95">
        <f>IF(Tabelle1[[#This Row],[CDU ES 2021]]="","",Tabelle1[[#This Row],[CDU ES 2021]]/Tabelle1[[#This Row],[CDU ZS 2021]])</f>
        <v>1.242307741415196</v>
      </c>
      <c r="AD512" s="97">
        <v>0.1980968858131488</v>
      </c>
      <c r="AE512" s="106">
        <v>0.18681540427689616</v>
      </c>
      <c r="AF512" s="96">
        <f>IF(Tabelle1[[#This Row],[SPD ES 2021]]="","",Tabelle1[[#This Row],[SPD ES 2021]]/Tabelle1[[#This Row],[SPD ZS 2021]])</f>
        <v>1.0603883902396578</v>
      </c>
      <c r="AG512" s="99">
        <v>4.1781488925263663E-2</v>
      </c>
      <c r="AH512" s="107">
        <v>4.6452908092781638E-2</v>
      </c>
      <c r="AI512" s="98">
        <f>IF(Tabelle1[[#This Row],[AfD ES 2021]]="","",Tabelle1[[#This Row],[AfD ES 2021]]/Tabelle1[[#This Row],[AfD ZS 2021]])</f>
        <v>0.89943753019320938</v>
      </c>
      <c r="AJ512" s="100">
        <v>2.5418022087313263E-2</v>
      </c>
      <c r="AK512" s="108">
        <v>3.6632500478602587E-2</v>
      </c>
      <c r="AL512" s="101">
        <f>IF(Tabelle1[[#This Row],[Linke ES 2021]]="","",Tabelle1[[#This Row],[Linke ES 2021]]/Tabelle1[[#This Row],[Linke ZS 2021]])</f>
        <v>0.69386533147416962</v>
      </c>
      <c r="AM512" s="103">
        <v>0.21945900586370512</v>
      </c>
      <c r="AN512" s="109">
        <v>0.24652948450621148</v>
      </c>
      <c r="AO512" s="102">
        <f>IF(Tabelle1[[#This Row],[Grüne ES 2021]]="","",Tabelle1[[#This Row],[Grüne ES 2021]]/Tabelle1[[#This Row],[Grüne ZS 2021]])</f>
        <v>0.89019374823775166</v>
      </c>
      <c r="AP512" s="104">
        <v>9.3777842239396642E-2</v>
      </c>
      <c r="AQ512" s="105">
        <v>0.14027971087229849</v>
      </c>
      <c r="AR512" s="215">
        <f>IF(Tabelle1[[#This Row],[FDP ES 2021]]="","",Tabelle1[[#This Row],[FDP ES 2021]]/Tabelle1[[#This Row],[FDP ZS 2021]])</f>
        <v>0.66850609868141153</v>
      </c>
      <c r="AS512" s="216">
        <v>4909</v>
      </c>
      <c r="AT512" s="191">
        <v>79690</v>
      </c>
      <c r="AU512" s="191">
        <v>32766</v>
      </c>
      <c r="AV512" s="191">
        <v>5.3</v>
      </c>
      <c r="AW512" s="191">
        <v>498.7</v>
      </c>
      <c r="AX512" s="191">
        <v>8.1</v>
      </c>
      <c r="AY512" s="192">
        <v>9.4</v>
      </c>
      <c r="AZ512" s="114" t="s">
        <v>2064</v>
      </c>
      <c r="BA512" s="6"/>
      <c r="BB512" s="6"/>
      <c r="BC512" s="6"/>
      <c r="BD512" s="6"/>
      <c r="BE512" s="6"/>
      <c r="BF512" s="6"/>
      <c r="BG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</row>
    <row r="513" spans="1:84">
      <c r="A513" s="90">
        <f>SUBTOTAL(103,$B$2:$B513)</f>
        <v>512</v>
      </c>
      <c r="B513" s="51" t="s">
        <v>669</v>
      </c>
      <c r="C513" s="206" t="s">
        <v>1214</v>
      </c>
      <c r="D513" s="199" t="s">
        <v>1</v>
      </c>
      <c r="E513" s="195" t="s">
        <v>434</v>
      </c>
      <c r="F513" s="222" t="s">
        <v>234</v>
      </c>
      <c r="G513" s="219" t="str">
        <f>""</f>
        <v/>
      </c>
      <c r="H513" s="14" t="s">
        <v>2196</v>
      </c>
      <c r="I513" s="8"/>
      <c r="J513" s="8" t="s">
        <v>927</v>
      </c>
      <c r="K513" s="11"/>
      <c r="L513" s="8" t="s">
        <v>922</v>
      </c>
      <c r="M513" s="53"/>
      <c r="N513" s="53"/>
      <c r="O513" s="9"/>
      <c r="P513" s="169" t="s">
        <v>1435</v>
      </c>
      <c r="Q513" s="121" t="str">
        <f>""</f>
        <v/>
      </c>
      <c r="R513" s="55"/>
      <c r="S513" s="57"/>
      <c r="T513" s="147" t="str">
        <f>IF(MAX((AA513,AD513,AG513,AJ513,AM513,AP513))=AA513,"CSU",IF(MAX(AA513,AD513,AG513,AJ513,AM513,AP513)=AD513,"SPD",IF(MAX(AA513,AD513,AG513,AJ513,AM513,AP513)=AG513,"AfD",IF(MAX(AA513,AD513,AG513,AJ513,AM513,AP513)=AJ513,"Linke",IF(MAX(AA513,AD513,AG513,AJ513,AM513,AP513)=AM513,"Grüne","FDP")))))</f>
        <v>CSU</v>
      </c>
      <c r="U513" s="148" t="str">
        <f>IF(LARGE((AA513,AD513,AG513,AJ513,AM513,AP513),2)=AA513,"CSU",IF(LARGE((AA513,AD513,AG513,AJ513,AM513,AP513),2)=AD513,"SPD",IF(LARGE((AA513,AD513,AG513,AJ513,AM513,AP513),2)=AG513,"AfD",IF(LARGE((AA513,AD513,AG513,AJ513,AM513,AP513),2)=AJ513,"Linke",IF(LARGE((AA513,AD513,AG513,AJ513,AM513,AP513),2)=AM513,"Grüne","FDP")))))</f>
        <v>Grüne</v>
      </c>
      <c r="V513" s="148" t="str">
        <f>IF(LARGE((AA513,AD513,AG513,AJ513,AM513,AP513),3)=AA513,"CSU",IF(LARGE((AA513,AD513,AG513,AJ513,AM513,AP513),3)=AD513,"SPD",IF(LARGE((AA513,AD513,AG513,AJ513,AM513,AP513),3)=AG513,"AfD",IF(LARGE((AA513,AD513,AG513,AJ513,AM513,AP513),3)=AJ513,"Linke",IF(LARGE((AA513,AD513,AG513,AJ513,AM513,AP513),3)=AM513,"Grüne","FDP")))))</f>
        <v>SPD</v>
      </c>
      <c r="W513" s="148" t="str">
        <f>IF(LARGE((AA513,AD513,AG513,AJ513,AM513,AP513),4)=AA513,"CSU",IF(LARGE((AA513,AD513,AG513,AJ513,AM513,AP513),4)=AD513,"SPD",IF(LARGE((AA513,AD513,AG513,AJ513,AM513,AP513),4)=AG513,"AfD",IF(LARGE((AA513,AD513,AG513,AJ513,AM513,AP513),4)=AJ513,"Linke",IF(LARGE((AA513,AD513,AG513,AJ513,AM513,AP513),4)=AM513,"Grüne","FDP")))))</f>
        <v>FDP</v>
      </c>
      <c r="X513" s="148">
        <f>(LARGE((AA513,AD513,AG513,AJ513,AM513,AP513),1))-(LARGE((AA513,AD513,AG513,AJ513,AM513,AP513),2))</f>
        <v>9.7341648882166482E-2</v>
      </c>
      <c r="Y513" s="148">
        <f>(LARGE((AA513,AD513,AG513,AJ513,AM513,AP513),1))-(LARGE((AA513,AD513,AG513,AJ513,AM513,AP513),3))</f>
        <v>0.1187037689327228</v>
      </c>
      <c r="Z513" s="234">
        <f>(LARGE((AA513,AD513,AG513,AJ513,AM513,AP513),1))-(LARGE((AA513,AD513,AG513,AJ513,AM513,AP513),4))</f>
        <v>0.22302281250647496</v>
      </c>
      <c r="AA513" s="236">
        <v>0.3168006547458716</v>
      </c>
      <c r="AB513" s="93">
        <v>0.25500980488536823</v>
      </c>
      <c r="AC513" s="95">
        <f>IF(Tabelle1[[#This Row],[CDU ES 2021]]="","",Tabelle1[[#This Row],[CDU ES 2021]]/Tabelle1[[#This Row],[CDU ZS 2021]])</f>
        <v>1.242307741415196</v>
      </c>
      <c r="AD513" s="97">
        <v>0.1980968858131488</v>
      </c>
      <c r="AE513" s="106">
        <v>0.18681540427689616</v>
      </c>
      <c r="AF513" s="96">
        <f>IF(Tabelle1[[#This Row],[SPD ES 2021]]="","",Tabelle1[[#This Row],[SPD ES 2021]]/Tabelle1[[#This Row],[SPD ZS 2021]])</f>
        <v>1.0603883902396578</v>
      </c>
      <c r="AG513" s="99">
        <v>4.1781488925263663E-2</v>
      </c>
      <c r="AH513" s="107">
        <v>4.6452908092781638E-2</v>
      </c>
      <c r="AI513" s="98">
        <f>IF(Tabelle1[[#This Row],[AfD ES 2021]]="","",Tabelle1[[#This Row],[AfD ES 2021]]/Tabelle1[[#This Row],[AfD ZS 2021]])</f>
        <v>0.89943753019320938</v>
      </c>
      <c r="AJ513" s="100">
        <v>2.5418022087313263E-2</v>
      </c>
      <c r="AK513" s="108">
        <v>3.6632500478602587E-2</v>
      </c>
      <c r="AL513" s="101">
        <f>IF(Tabelle1[[#This Row],[Linke ES 2021]]="","",Tabelle1[[#This Row],[Linke ES 2021]]/Tabelle1[[#This Row],[Linke ZS 2021]])</f>
        <v>0.69386533147416962</v>
      </c>
      <c r="AM513" s="103">
        <v>0.21945900586370512</v>
      </c>
      <c r="AN513" s="109">
        <v>0.24652948450621148</v>
      </c>
      <c r="AO513" s="102">
        <f>IF(Tabelle1[[#This Row],[Grüne ES 2021]]="","",Tabelle1[[#This Row],[Grüne ES 2021]]/Tabelle1[[#This Row],[Grüne ZS 2021]])</f>
        <v>0.89019374823775166</v>
      </c>
      <c r="AP513" s="104">
        <v>9.3777842239396642E-2</v>
      </c>
      <c r="AQ513" s="105">
        <v>0.14027971087229849</v>
      </c>
      <c r="AR513" s="215">
        <f>IF(Tabelle1[[#This Row],[FDP ES 2021]]="","",Tabelle1[[#This Row],[FDP ES 2021]]/Tabelle1[[#This Row],[FDP ZS 2021]])</f>
        <v>0.66850609868141153</v>
      </c>
      <c r="AS513" s="216">
        <v>4909</v>
      </c>
      <c r="AT513" s="191">
        <v>79690</v>
      </c>
      <c r="AU513" s="191">
        <v>32766</v>
      </c>
      <c r="AV513" s="191">
        <v>5.3</v>
      </c>
      <c r="AW513" s="191">
        <v>498.7</v>
      </c>
      <c r="AX513" s="191">
        <v>8.1</v>
      </c>
      <c r="AY513" s="192">
        <v>9.4</v>
      </c>
      <c r="AZ513" s="114" t="s">
        <v>2077</v>
      </c>
      <c r="BA513" s="6"/>
      <c r="BB513" s="6"/>
      <c r="BC513" s="6"/>
      <c r="BD513" s="6"/>
      <c r="BE513" s="6"/>
      <c r="BF513" s="6"/>
      <c r="BG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</row>
    <row r="514" spans="1:84">
      <c r="A514" s="90">
        <f>SUBTOTAL(103,$B$2:$B514)</f>
        <v>513</v>
      </c>
      <c r="B514" s="48" t="s">
        <v>669</v>
      </c>
      <c r="C514" s="206" t="s">
        <v>1215</v>
      </c>
      <c r="D514" s="199" t="s">
        <v>1</v>
      </c>
      <c r="E514" s="195" t="s">
        <v>435</v>
      </c>
      <c r="F514" s="198" t="s">
        <v>235</v>
      </c>
      <c r="G514" s="219" t="str">
        <f>""</f>
        <v/>
      </c>
      <c r="H514" s="14" t="s">
        <v>2177</v>
      </c>
      <c r="I514" s="8"/>
      <c r="J514" s="8" t="s">
        <v>927</v>
      </c>
      <c r="K514" s="11"/>
      <c r="L514" s="11" t="s">
        <v>921</v>
      </c>
      <c r="M514" s="53"/>
      <c r="N514" s="53"/>
      <c r="O514" s="9"/>
      <c r="P514" s="169" t="s">
        <v>1415</v>
      </c>
      <c r="Q514" s="121" t="str">
        <f>""</f>
        <v/>
      </c>
      <c r="R514" s="55"/>
      <c r="S514" s="57"/>
      <c r="T514" s="147" t="str">
        <f>IF(MAX((AA514,AD514,AG514,AJ514,AM514,AP514))=AA514,"CSU",IF(MAX(AA514,AD514,AG514,AJ514,AM514,AP514)=AD514,"SPD",IF(MAX(AA514,AD514,AG514,AJ514,AM514,AP514)=AG514,"AfD",IF(MAX(AA514,AD514,AG514,AJ514,AM514,AP514)=AJ514,"Linke",IF(MAX(AA514,AD514,AG514,AJ514,AM514,AP514)=AM514,"Grüne","FDP")))))</f>
        <v>Grüne</v>
      </c>
      <c r="U514" s="148" t="str">
        <f>IF(LARGE((AA514,AD514,AG514,AJ514,AM514,AP514),2)=AA514,"CSU",IF(LARGE((AA514,AD514,AG514,AJ514,AM514,AP514),2)=AD514,"SPD",IF(LARGE((AA514,AD514,AG514,AJ514,AM514,AP514),2)=AG514,"AfD",IF(LARGE((AA514,AD514,AG514,AJ514,AM514,AP514),2)=AJ514,"Linke",IF(LARGE((AA514,AD514,AG514,AJ514,AM514,AP514),2)=AM514,"Grüne","FDP")))))</f>
        <v>CSU</v>
      </c>
      <c r="V514" s="148" t="str">
        <f>IF(LARGE((AA514,AD514,AG514,AJ514,AM514,AP514),3)=AA514,"CSU",IF(LARGE((AA514,AD514,AG514,AJ514,AM514,AP514),3)=AD514,"SPD",IF(LARGE((AA514,AD514,AG514,AJ514,AM514,AP514),3)=AG514,"AfD",IF(LARGE((AA514,AD514,AG514,AJ514,AM514,AP514),3)=AJ514,"Linke",IF(LARGE((AA514,AD514,AG514,AJ514,AM514,AP514),3)=AM514,"Grüne","FDP")))))</f>
        <v>SPD</v>
      </c>
      <c r="W514" s="148" t="str">
        <f>IF(LARGE((AA514,AD514,AG514,AJ514,AM514,AP514),4)=AA514,"CSU",IF(LARGE((AA514,AD514,AG514,AJ514,AM514,AP514),4)=AD514,"SPD",IF(LARGE((AA514,AD514,AG514,AJ514,AM514,AP514),4)=AG514,"AfD",IF(LARGE((AA514,AD514,AG514,AJ514,AM514,AP514),4)=AJ514,"Linke",IF(LARGE((AA514,AD514,AG514,AJ514,AM514,AP514),4)=AM514,"Grüne","FDP")))))</f>
        <v>FDP</v>
      </c>
      <c r="X514" s="149">
        <f>(LARGE((AA514,AD514,AG514,AJ514,AM514,AP514),1))-(LARGE((AA514,AD514,AG514,AJ514,AM514,AP514),2))</f>
        <v>6.9540867605110135E-3</v>
      </c>
      <c r="Y514" s="148">
        <f>(LARGE((AA514,AD514,AG514,AJ514,AM514,AP514),1))-(LARGE((AA514,AD514,AG514,AJ514,AM514,AP514),3))</f>
        <v>7.7453537753662011E-2</v>
      </c>
      <c r="Z514" s="234">
        <f>(LARGE((AA514,AD514,AG514,AJ514,AM514,AP514),1))-(LARGE((AA514,AD514,AG514,AJ514,AM514,AP514),4))</f>
        <v>0.17904594809706723</v>
      </c>
      <c r="AA514" s="236">
        <v>0.26758419557425001</v>
      </c>
      <c r="AB514" s="93">
        <v>0.235451439047172</v>
      </c>
      <c r="AC514" s="95">
        <f>IF(Tabelle1[[#This Row],[CDU ES 2021]]="","",Tabelle1[[#This Row],[CDU ES 2021]]/Tabelle1[[#This Row],[CDU ZS 2021]])</f>
        <v>1.1364729672373772</v>
      </c>
      <c r="AD514" s="97">
        <v>0.19708474458109901</v>
      </c>
      <c r="AE514" s="106">
        <v>0.19212628574412199</v>
      </c>
      <c r="AF514" s="96">
        <f>IF(Tabelle1[[#This Row],[SPD ES 2021]]="","",Tabelle1[[#This Row],[SPD ES 2021]]/Tabelle1[[#This Row],[SPD ZS 2021]])</f>
        <v>1.025808331315897</v>
      </c>
      <c r="AG514" s="99">
        <v>4.4391125260705599E-2</v>
      </c>
      <c r="AH514" s="107">
        <v>4.58893897465351E-2</v>
      </c>
      <c r="AI514" s="98">
        <f>IF(Tabelle1[[#This Row],[AfD ES 2021]]="","",Tabelle1[[#This Row],[AfD ES 2021]]/Tabelle1[[#This Row],[AfD ZS 2021]])</f>
        <v>0.96735052494476403</v>
      </c>
      <c r="AJ514" s="100">
        <v>3.6228642471634598E-2</v>
      </c>
      <c r="AK514" s="108">
        <v>4.4491242726444703E-2</v>
      </c>
      <c r="AL514" s="101">
        <f>IF(Tabelle1[[#This Row],[Linke ES 2021]]="","",Tabelle1[[#This Row],[Linke ES 2021]]/Tabelle1[[#This Row],[Linke ZS 2021]])</f>
        <v>0.81428704283193731</v>
      </c>
      <c r="AM514" s="103">
        <v>0.27453828233476102</v>
      </c>
      <c r="AN514" s="109">
        <v>0.26432520551600902</v>
      </c>
      <c r="AO514" s="102">
        <f>IF(Tabelle1[[#This Row],[Grüne ES 2021]]="","",Tabelle1[[#This Row],[Grüne ES 2021]]/Tabelle1[[#This Row],[Grüne ZS 2021]])</f>
        <v>1.0386383008718911</v>
      </c>
      <c r="AP514" s="104">
        <v>9.5492334237693793E-2</v>
      </c>
      <c r="AQ514" s="105">
        <v>0.124701951024244</v>
      </c>
      <c r="AR514" s="215">
        <f>IF(Tabelle1[[#This Row],[FDP ES 2021]]="","",Tabelle1[[#This Row],[FDP ES 2021]]/Tabelle1[[#This Row],[FDP ZS 2021]])</f>
        <v>0.7657645566357546</v>
      </c>
      <c r="AS514" s="216">
        <v>6478</v>
      </c>
      <c r="AT514" s="191">
        <v>79690</v>
      </c>
      <c r="AU514" s="191">
        <v>32766</v>
      </c>
      <c r="AV514" s="191">
        <v>5.3</v>
      </c>
      <c r="AW514" s="191">
        <v>498.7</v>
      </c>
      <c r="AX514" s="191">
        <v>8.1</v>
      </c>
      <c r="AY514" s="192">
        <v>9.4</v>
      </c>
      <c r="AZ514" s="114" t="s">
        <v>1507</v>
      </c>
      <c r="BA514" s="6"/>
      <c r="BB514" s="6"/>
      <c r="BC514" s="6"/>
      <c r="BD514" s="6"/>
      <c r="BE514" s="6"/>
      <c r="BF514" s="6"/>
      <c r="BG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</row>
    <row r="515" spans="1:84">
      <c r="A515" s="90">
        <f>SUBTOTAL(103,$B$2:$B515)</f>
        <v>514</v>
      </c>
      <c r="B515" s="46" t="s">
        <v>930</v>
      </c>
      <c r="C515" s="204" t="s">
        <v>1216</v>
      </c>
      <c r="D515" s="199" t="s">
        <v>1</v>
      </c>
      <c r="E515" s="195" t="s">
        <v>435</v>
      </c>
      <c r="F515" s="198" t="s">
        <v>235</v>
      </c>
      <c r="G515" s="224" t="s">
        <v>2167</v>
      </c>
      <c r="H515" s="8"/>
      <c r="I515" s="8"/>
      <c r="J515" s="8" t="s">
        <v>927</v>
      </c>
      <c r="K515" s="11"/>
      <c r="L515" s="8" t="s">
        <v>922</v>
      </c>
      <c r="M515" s="53"/>
      <c r="N515" s="53"/>
      <c r="O515" s="9"/>
      <c r="P515" s="166" t="s">
        <v>1415</v>
      </c>
      <c r="Q515" s="121" t="str">
        <f>""</f>
        <v/>
      </c>
      <c r="R515" s="55"/>
      <c r="S515" s="57"/>
      <c r="T515" s="147" t="str">
        <f>IF(MAX((AA515,AD515,AG515,AJ515,AM515,AP515))=AA515,"CSU",IF(MAX(AA515,AD515,AG515,AJ515,AM515,AP515)=AD515,"SPD",IF(MAX(AA515,AD515,AG515,AJ515,AM515,AP515)=AG515,"AfD",IF(MAX(AA515,AD515,AG515,AJ515,AM515,AP515)=AJ515,"Linke",IF(MAX(AA515,AD515,AG515,AJ515,AM515,AP515)=AM515,"Grüne","FDP")))))</f>
        <v>Grüne</v>
      </c>
      <c r="U515" s="148" t="str">
        <f>IF(LARGE((AA515,AD515,AG515,AJ515,AM515,AP515),2)=AA515,"CSU",IF(LARGE((AA515,AD515,AG515,AJ515,AM515,AP515),2)=AD515,"SPD",IF(LARGE((AA515,AD515,AG515,AJ515,AM515,AP515),2)=AG515,"AfD",IF(LARGE((AA515,AD515,AG515,AJ515,AM515,AP515),2)=AJ515,"Linke",IF(LARGE((AA515,AD515,AG515,AJ515,AM515,AP515),2)=AM515,"Grüne","FDP")))))</f>
        <v>CSU</v>
      </c>
      <c r="V515" s="148" t="str">
        <f>IF(LARGE((AA515,AD515,AG515,AJ515,AM515,AP515),3)=AA515,"CSU",IF(LARGE((AA515,AD515,AG515,AJ515,AM515,AP515),3)=AD515,"SPD",IF(LARGE((AA515,AD515,AG515,AJ515,AM515,AP515),3)=AG515,"AfD",IF(LARGE((AA515,AD515,AG515,AJ515,AM515,AP515),3)=AJ515,"Linke",IF(LARGE((AA515,AD515,AG515,AJ515,AM515,AP515),3)=AM515,"Grüne","FDP")))))</f>
        <v>SPD</v>
      </c>
      <c r="W515" s="148" t="str">
        <f>IF(LARGE((AA515,AD515,AG515,AJ515,AM515,AP515),4)=AA515,"CSU",IF(LARGE((AA515,AD515,AG515,AJ515,AM515,AP515),4)=AD515,"SPD",IF(LARGE((AA515,AD515,AG515,AJ515,AM515,AP515),4)=AG515,"AfD",IF(LARGE((AA515,AD515,AG515,AJ515,AM515,AP515),4)=AJ515,"Linke",IF(LARGE((AA515,AD515,AG515,AJ515,AM515,AP515),4)=AM515,"Grüne","FDP")))))</f>
        <v>FDP</v>
      </c>
      <c r="X515" s="149">
        <f>(LARGE((AA515,AD515,AG515,AJ515,AM515,AP515),1))-(LARGE((AA515,AD515,AG515,AJ515,AM515,AP515),2))</f>
        <v>6.9540867605110135E-3</v>
      </c>
      <c r="Y515" s="148">
        <f>(LARGE((AA515,AD515,AG515,AJ515,AM515,AP515),1))-(LARGE((AA515,AD515,AG515,AJ515,AM515,AP515),3))</f>
        <v>7.7453537753661511E-2</v>
      </c>
      <c r="Z515" s="234">
        <f>(LARGE((AA515,AD515,AG515,AJ515,AM515,AP515),1))-(LARGE((AA515,AD515,AG515,AJ515,AM515,AP515),4))</f>
        <v>0.17904594809706675</v>
      </c>
      <c r="AA515" s="236">
        <v>0.26758419557424956</v>
      </c>
      <c r="AB515" s="93">
        <v>0.2354514390471715</v>
      </c>
      <c r="AC515" s="95">
        <f>IF(Tabelle1[[#This Row],[CDU ES 2021]]="","",Tabelle1[[#This Row],[CDU ES 2021]]/Tabelle1[[#This Row],[CDU ZS 2021]])</f>
        <v>1.1364729672373777</v>
      </c>
      <c r="AD515" s="97">
        <v>0.19708474458109906</v>
      </c>
      <c r="AE515" s="106">
        <v>0.19212628574412169</v>
      </c>
      <c r="AF515" s="96">
        <f>IF(Tabelle1[[#This Row],[SPD ES 2021]]="","",Tabelle1[[#This Row],[SPD ES 2021]]/Tabelle1[[#This Row],[SPD ZS 2021]])</f>
        <v>1.025808331315899</v>
      </c>
      <c r="AG515" s="99">
        <v>4.4391125260705634E-2</v>
      </c>
      <c r="AH515" s="107">
        <v>4.5889389746535093E-2</v>
      </c>
      <c r="AI515" s="98">
        <f>IF(Tabelle1[[#This Row],[AfD ES 2021]]="","",Tabelle1[[#This Row],[AfD ES 2021]]/Tabelle1[[#This Row],[AfD ZS 2021]])</f>
        <v>0.96735052494476492</v>
      </c>
      <c r="AJ515" s="100">
        <v>3.6228642471634646E-2</v>
      </c>
      <c r="AK515" s="108">
        <v>4.4491242726444703E-2</v>
      </c>
      <c r="AL515" s="101">
        <f>IF(Tabelle1[[#This Row],[Linke ES 2021]]="","",Tabelle1[[#This Row],[Linke ES 2021]]/Tabelle1[[#This Row],[Linke ZS 2021]])</f>
        <v>0.81428704283193842</v>
      </c>
      <c r="AM515" s="103">
        <v>0.27453828233476057</v>
      </c>
      <c r="AN515" s="109">
        <v>0.26432520551600908</v>
      </c>
      <c r="AO515" s="102">
        <f>IF(Tabelle1[[#This Row],[Grüne ES 2021]]="","",Tabelle1[[#This Row],[Grüne ES 2021]]/Tabelle1[[#This Row],[Grüne ZS 2021]])</f>
        <v>1.0386383008718891</v>
      </c>
      <c r="AP515" s="104">
        <v>9.5492334237693821E-2</v>
      </c>
      <c r="AQ515" s="105">
        <v>0.12470195102424422</v>
      </c>
      <c r="AR515" s="215">
        <f>IF(Tabelle1[[#This Row],[FDP ES 2021]]="","",Tabelle1[[#This Row],[FDP ES 2021]]/Tabelle1[[#This Row],[FDP ZS 2021]])</f>
        <v>0.76576455663575349</v>
      </c>
      <c r="AS515" s="216">
        <v>6478</v>
      </c>
      <c r="AT515" s="191">
        <v>79690</v>
      </c>
      <c r="AU515" s="191">
        <v>32766</v>
      </c>
      <c r="AV515" s="191">
        <v>5.3</v>
      </c>
      <c r="AW515" s="191">
        <v>498.7</v>
      </c>
      <c r="AX515" s="191">
        <v>8.1</v>
      </c>
      <c r="AY515" s="192">
        <v>9.4</v>
      </c>
      <c r="AZ515" s="114" t="s">
        <v>2139</v>
      </c>
      <c r="BA515" s="6"/>
      <c r="BB515" s="6"/>
      <c r="BC515" s="6"/>
      <c r="BD515" s="6"/>
      <c r="BE515" s="6"/>
      <c r="BF515" s="6"/>
      <c r="BG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</row>
    <row r="516" spans="1:84">
      <c r="A516" s="90">
        <f>SUBTOTAL(103,$B$2:$B516)</f>
        <v>515</v>
      </c>
      <c r="B516" s="45" t="s">
        <v>932</v>
      </c>
      <c r="C516" s="203" t="s">
        <v>623</v>
      </c>
      <c r="D516" s="199" t="s">
        <v>1</v>
      </c>
      <c r="E516" s="194" t="s">
        <v>435</v>
      </c>
      <c r="F516" s="198" t="s">
        <v>235</v>
      </c>
      <c r="G516" s="219" t="str">
        <f>""</f>
        <v/>
      </c>
      <c r="H516" s="8"/>
      <c r="I516" s="8"/>
      <c r="J516" s="8" t="s">
        <v>924</v>
      </c>
      <c r="K516" s="16" t="s">
        <v>631</v>
      </c>
      <c r="L516" s="8" t="s">
        <v>921</v>
      </c>
      <c r="M516" s="53"/>
      <c r="N516" s="53"/>
      <c r="O516" s="9"/>
      <c r="P516" s="156" t="s">
        <v>1415</v>
      </c>
      <c r="Q516" s="121" t="str">
        <f>""</f>
        <v/>
      </c>
      <c r="R516" s="55"/>
      <c r="S516" s="57"/>
      <c r="T516" s="147" t="str">
        <f>IF(MAX((AA516,AD516,AG516,AJ516,AM516,AP516))=AA516,"CSU",IF(MAX(AA516,AD516,AG516,AJ516,AM516,AP516)=AD516,"SPD",IF(MAX(AA516,AD516,AG516,AJ516,AM516,AP516)=AG516,"AfD",IF(MAX(AA516,AD516,AG516,AJ516,AM516,AP516)=AJ516,"Linke",IF(MAX(AA516,AD516,AG516,AJ516,AM516,AP516)=AM516,"Grüne","FDP")))))</f>
        <v>Grüne</v>
      </c>
      <c r="U516" s="148" t="str">
        <f>IF(LARGE((AA516,AD516,AG516,AJ516,AM516,AP516),2)=AA516,"CSU",IF(LARGE((AA516,AD516,AG516,AJ516,AM516,AP516),2)=AD516,"SPD",IF(LARGE((AA516,AD516,AG516,AJ516,AM516,AP516),2)=AG516,"AfD",IF(LARGE((AA516,AD516,AG516,AJ516,AM516,AP516),2)=AJ516,"Linke",IF(LARGE((AA516,AD516,AG516,AJ516,AM516,AP516),2)=AM516,"Grüne","FDP")))))</f>
        <v>CSU</v>
      </c>
      <c r="V516" s="148" t="str">
        <f>IF(LARGE((AA516,AD516,AG516,AJ516,AM516,AP516),3)=AA516,"CSU",IF(LARGE((AA516,AD516,AG516,AJ516,AM516,AP516),3)=AD516,"SPD",IF(LARGE((AA516,AD516,AG516,AJ516,AM516,AP516),3)=AG516,"AfD",IF(LARGE((AA516,AD516,AG516,AJ516,AM516,AP516),3)=AJ516,"Linke",IF(LARGE((AA516,AD516,AG516,AJ516,AM516,AP516),3)=AM516,"Grüne","FDP")))))</f>
        <v>SPD</v>
      </c>
      <c r="W516" s="148" t="str">
        <f>IF(LARGE((AA516,AD516,AG516,AJ516,AM516,AP516),4)=AA516,"CSU",IF(LARGE((AA516,AD516,AG516,AJ516,AM516,AP516),4)=AD516,"SPD",IF(LARGE((AA516,AD516,AG516,AJ516,AM516,AP516),4)=AG516,"AfD",IF(LARGE((AA516,AD516,AG516,AJ516,AM516,AP516),4)=AJ516,"Linke",IF(LARGE((AA516,AD516,AG516,AJ516,AM516,AP516),4)=AM516,"Grüne","FDP")))))</f>
        <v>FDP</v>
      </c>
      <c r="X516" s="149">
        <f>(LARGE((AA516,AD516,AG516,AJ516,AM516,AP516),1))-(LARGE((AA516,AD516,AG516,AJ516,AM516,AP516),2))</f>
        <v>6.9540867605110135E-3</v>
      </c>
      <c r="Y516" s="148">
        <f>(LARGE((AA516,AD516,AG516,AJ516,AM516,AP516),1))-(LARGE((AA516,AD516,AG516,AJ516,AM516,AP516),3))</f>
        <v>7.7453537753661511E-2</v>
      </c>
      <c r="Z516" s="234">
        <f>(LARGE((AA516,AD516,AG516,AJ516,AM516,AP516),1))-(LARGE((AA516,AD516,AG516,AJ516,AM516,AP516),4))</f>
        <v>0.17904594809706675</v>
      </c>
      <c r="AA516" s="236">
        <v>0.26758419557424956</v>
      </c>
      <c r="AB516" s="93">
        <v>0.2354514390471715</v>
      </c>
      <c r="AC516" s="95">
        <f>IF(Tabelle1[[#This Row],[CDU ES 2021]]="","",Tabelle1[[#This Row],[CDU ES 2021]]/Tabelle1[[#This Row],[CDU ZS 2021]])</f>
        <v>1.1364729672373777</v>
      </c>
      <c r="AD516" s="97">
        <v>0.19708474458109906</v>
      </c>
      <c r="AE516" s="106">
        <v>0.19212628574412169</v>
      </c>
      <c r="AF516" s="96">
        <f>IF(Tabelle1[[#This Row],[SPD ES 2021]]="","",Tabelle1[[#This Row],[SPD ES 2021]]/Tabelle1[[#This Row],[SPD ZS 2021]])</f>
        <v>1.025808331315899</v>
      </c>
      <c r="AG516" s="99">
        <v>4.4391125260705634E-2</v>
      </c>
      <c r="AH516" s="107">
        <v>4.5889389746535093E-2</v>
      </c>
      <c r="AI516" s="98">
        <f>IF(Tabelle1[[#This Row],[AfD ES 2021]]="","",Tabelle1[[#This Row],[AfD ES 2021]]/Tabelle1[[#This Row],[AfD ZS 2021]])</f>
        <v>0.96735052494476492</v>
      </c>
      <c r="AJ516" s="100">
        <v>3.6228642471634646E-2</v>
      </c>
      <c r="AK516" s="108">
        <v>4.4491242726444703E-2</v>
      </c>
      <c r="AL516" s="101">
        <f>IF(Tabelle1[[#This Row],[Linke ES 2021]]="","",Tabelle1[[#This Row],[Linke ES 2021]]/Tabelle1[[#This Row],[Linke ZS 2021]])</f>
        <v>0.81428704283193842</v>
      </c>
      <c r="AM516" s="103">
        <v>0.27453828233476057</v>
      </c>
      <c r="AN516" s="109">
        <v>0.26432520551600908</v>
      </c>
      <c r="AO516" s="102">
        <f>IF(Tabelle1[[#This Row],[Grüne ES 2021]]="","",Tabelle1[[#This Row],[Grüne ES 2021]]/Tabelle1[[#This Row],[Grüne ZS 2021]])</f>
        <v>1.0386383008718891</v>
      </c>
      <c r="AP516" s="104">
        <v>9.5492334237693821E-2</v>
      </c>
      <c r="AQ516" s="105">
        <v>0.12470195102424422</v>
      </c>
      <c r="AR516" s="215">
        <f>IF(Tabelle1[[#This Row],[FDP ES 2021]]="","",Tabelle1[[#This Row],[FDP ES 2021]]/Tabelle1[[#This Row],[FDP ZS 2021]])</f>
        <v>0.76576455663575349</v>
      </c>
      <c r="AS516" s="216">
        <v>6478</v>
      </c>
      <c r="AT516" s="191">
        <v>79690</v>
      </c>
      <c r="AU516" s="191">
        <v>32766</v>
      </c>
      <c r="AV516" s="191">
        <v>5.3</v>
      </c>
      <c r="AW516" s="191">
        <v>498.7</v>
      </c>
      <c r="AX516" s="191">
        <v>8.1</v>
      </c>
      <c r="AY516" s="192">
        <v>9.4</v>
      </c>
      <c r="AZ516" s="114" t="s">
        <v>1590</v>
      </c>
      <c r="BA516" s="6"/>
      <c r="BB516" s="6"/>
      <c r="BC516" s="6"/>
      <c r="BD516" s="6"/>
      <c r="BE516" s="6"/>
      <c r="BF516" s="6"/>
      <c r="BG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</row>
    <row r="517" spans="1:84">
      <c r="A517" s="90">
        <f>SUBTOTAL(103,$B$2:$B517)</f>
        <v>516</v>
      </c>
      <c r="B517" s="47" t="s">
        <v>751</v>
      </c>
      <c r="C517" s="205" t="s">
        <v>1217</v>
      </c>
      <c r="D517" s="199" t="s">
        <v>1</v>
      </c>
      <c r="E517" s="195" t="s">
        <v>435</v>
      </c>
      <c r="F517" s="198" t="s">
        <v>235</v>
      </c>
      <c r="G517" s="219" t="str">
        <f>""</f>
        <v/>
      </c>
      <c r="H517" s="8"/>
      <c r="I517" s="8"/>
      <c r="J517" s="8" t="s">
        <v>927</v>
      </c>
      <c r="K517" s="11"/>
      <c r="L517" s="8" t="s">
        <v>922</v>
      </c>
      <c r="M517" s="53"/>
      <c r="N517" s="53"/>
      <c r="O517" s="9"/>
      <c r="P517" s="174" t="s">
        <v>1415</v>
      </c>
      <c r="Q517" s="121" t="str">
        <f>""</f>
        <v/>
      </c>
      <c r="R517" s="55"/>
      <c r="S517" s="57"/>
      <c r="T517" s="147" t="str">
        <f>IF(MAX((AA517,AD517,AG517,AJ517,AM517,AP517))=AA517,"CSU",IF(MAX(AA517,AD517,AG517,AJ517,AM517,AP517)=AD517,"SPD",IF(MAX(AA517,AD517,AG517,AJ517,AM517,AP517)=AG517,"AfD",IF(MAX(AA517,AD517,AG517,AJ517,AM517,AP517)=AJ517,"Linke",IF(MAX(AA517,AD517,AG517,AJ517,AM517,AP517)=AM517,"Grüne","FDP")))))</f>
        <v>Grüne</v>
      </c>
      <c r="U517" s="148" t="str">
        <f>IF(LARGE((AA517,AD517,AG517,AJ517,AM517,AP517),2)=AA517,"CSU",IF(LARGE((AA517,AD517,AG517,AJ517,AM517,AP517),2)=AD517,"SPD",IF(LARGE((AA517,AD517,AG517,AJ517,AM517,AP517),2)=AG517,"AfD",IF(LARGE((AA517,AD517,AG517,AJ517,AM517,AP517),2)=AJ517,"Linke",IF(LARGE((AA517,AD517,AG517,AJ517,AM517,AP517),2)=AM517,"Grüne","FDP")))))</f>
        <v>CSU</v>
      </c>
      <c r="V517" s="148" t="str">
        <f>IF(LARGE((AA517,AD517,AG517,AJ517,AM517,AP517),3)=AA517,"CSU",IF(LARGE((AA517,AD517,AG517,AJ517,AM517,AP517),3)=AD517,"SPD",IF(LARGE((AA517,AD517,AG517,AJ517,AM517,AP517),3)=AG517,"AfD",IF(LARGE((AA517,AD517,AG517,AJ517,AM517,AP517),3)=AJ517,"Linke",IF(LARGE((AA517,AD517,AG517,AJ517,AM517,AP517),3)=AM517,"Grüne","FDP")))))</f>
        <v>SPD</v>
      </c>
      <c r="W517" s="148" t="str">
        <f>IF(LARGE((AA517,AD517,AG517,AJ517,AM517,AP517),4)=AA517,"CSU",IF(LARGE((AA517,AD517,AG517,AJ517,AM517,AP517),4)=AD517,"SPD",IF(LARGE((AA517,AD517,AG517,AJ517,AM517,AP517),4)=AG517,"AfD",IF(LARGE((AA517,AD517,AG517,AJ517,AM517,AP517),4)=AJ517,"Linke",IF(LARGE((AA517,AD517,AG517,AJ517,AM517,AP517),4)=AM517,"Grüne","FDP")))))</f>
        <v>FDP</v>
      </c>
      <c r="X517" s="149">
        <f>(LARGE((AA517,AD517,AG517,AJ517,AM517,AP517),1))-(LARGE((AA517,AD517,AG517,AJ517,AM517,AP517),2))</f>
        <v>6.9540867605110135E-3</v>
      </c>
      <c r="Y517" s="148">
        <f>(LARGE((AA517,AD517,AG517,AJ517,AM517,AP517),1))-(LARGE((AA517,AD517,AG517,AJ517,AM517,AP517),3))</f>
        <v>7.7453537753662011E-2</v>
      </c>
      <c r="Z517" s="234">
        <f>(LARGE((AA517,AD517,AG517,AJ517,AM517,AP517),1))-(LARGE((AA517,AD517,AG517,AJ517,AM517,AP517),4))</f>
        <v>0.17904594809706723</v>
      </c>
      <c r="AA517" s="236">
        <v>0.26758419557425001</v>
      </c>
      <c r="AB517" s="93">
        <v>0.235451439047172</v>
      </c>
      <c r="AC517" s="95">
        <f>IF(Tabelle1[[#This Row],[CDU ES 2021]]="","",Tabelle1[[#This Row],[CDU ES 2021]]/Tabelle1[[#This Row],[CDU ZS 2021]])</f>
        <v>1.1364729672373772</v>
      </c>
      <c r="AD517" s="97">
        <v>0.19708474458109901</v>
      </c>
      <c r="AE517" s="106">
        <v>0.19212628574412199</v>
      </c>
      <c r="AF517" s="96">
        <f>IF(Tabelle1[[#This Row],[SPD ES 2021]]="","",Tabelle1[[#This Row],[SPD ES 2021]]/Tabelle1[[#This Row],[SPD ZS 2021]])</f>
        <v>1.025808331315897</v>
      </c>
      <c r="AG517" s="99">
        <v>4.4391125260705599E-2</v>
      </c>
      <c r="AH517" s="107">
        <v>4.58893897465351E-2</v>
      </c>
      <c r="AI517" s="98">
        <f>IF(Tabelle1[[#This Row],[AfD ES 2021]]="","",Tabelle1[[#This Row],[AfD ES 2021]]/Tabelle1[[#This Row],[AfD ZS 2021]])</f>
        <v>0.96735052494476403</v>
      </c>
      <c r="AJ517" s="100">
        <v>3.6228642471634598E-2</v>
      </c>
      <c r="AK517" s="108">
        <v>4.4491242726444703E-2</v>
      </c>
      <c r="AL517" s="101">
        <f>IF(Tabelle1[[#This Row],[Linke ES 2021]]="","",Tabelle1[[#This Row],[Linke ES 2021]]/Tabelle1[[#This Row],[Linke ZS 2021]])</f>
        <v>0.81428704283193731</v>
      </c>
      <c r="AM517" s="103">
        <v>0.27453828233476102</v>
      </c>
      <c r="AN517" s="109">
        <v>0.26432520551600902</v>
      </c>
      <c r="AO517" s="102">
        <f>IF(Tabelle1[[#This Row],[Grüne ES 2021]]="","",Tabelle1[[#This Row],[Grüne ES 2021]]/Tabelle1[[#This Row],[Grüne ZS 2021]])</f>
        <v>1.0386383008718911</v>
      </c>
      <c r="AP517" s="104">
        <v>9.5492334237693793E-2</v>
      </c>
      <c r="AQ517" s="105">
        <v>0.124701951024244</v>
      </c>
      <c r="AR517" s="215">
        <f>IF(Tabelle1[[#This Row],[FDP ES 2021]]="","",Tabelle1[[#This Row],[FDP ES 2021]]/Tabelle1[[#This Row],[FDP ZS 2021]])</f>
        <v>0.7657645566357546</v>
      </c>
      <c r="AS517" s="216">
        <v>6478</v>
      </c>
      <c r="AT517" s="191">
        <v>79690</v>
      </c>
      <c r="AU517" s="191">
        <v>32766</v>
      </c>
      <c r="AV517" s="191">
        <v>5.3</v>
      </c>
      <c r="AW517" s="191">
        <v>498.7</v>
      </c>
      <c r="AX517" s="191">
        <v>8.1</v>
      </c>
      <c r="AY517" s="192">
        <v>9.4</v>
      </c>
      <c r="AZ517" s="114" t="s">
        <v>2115</v>
      </c>
      <c r="BA517" s="6"/>
      <c r="BB517" s="6"/>
      <c r="BC517" s="6"/>
      <c r="BD517" s="6"/>
      <c r="BE517" s="6"/>
      <c r="BF517" s="6"/>
      <c r="BG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</row>
    <row r="518" spans="1:84">
      <c r="A518" s="90">
        <f>SUBTOTAL(103,$B$2:$B518)</f>
        <v>517</v>
      </c>
      <c r="B518" s="49" t="s">
        <v>941</v>
      </c>
      <c r="C518" s="207" t="s">
        <v>1218</v>
      </c>
      <c r="D518" s="199" t="s">
        <v>1</v>
      </c>
      <c r="E518" s="195" t="s">
        <v>436</v>
      </c>
      <c r="F518" s="222" t="s">
        <v>236</v>
      </c>
      <c r="G518" s="219" t="str">
        <f>""</f>
        <v/>
      </c>
      <c r="H518" s="8"/>
      <c r="I518" s="8"/>
      <c r="J518" s="8" t="s">
        <v>927</v>
      </c>
      <c r="K518" s="11"/>
      <c r="L518" s="11" t="s">
        <v>922</v>
      </c>
      <c r="M518" s="53"/>
      <c r="N518" s="53"/>
      <c r="O518" s="9"/>
      <c r="P518" s="164" t="s">
        <v>1415</v>
      </c>
      <c r="Q518" s="121" t="str">
        <f>""</f>
        <v/>
      </c>
      <c r="R518" s="72" t="s">
        <v>631</v>
      </c>
      <c r="S518" s="57"/>
      <c r="T518" s="147" t="str">
        <f>IF(MAX((AA518,AD518,AG518,AJ518,AM518,AP518))=AA518,"CSU",IF(MAX(AA518,AD518,AG518,AJ518,AM518,AP518)=AD518,"SPD",IF(MAX(AA518,AD518,AG518,AJ518,AM518,AP518)=AG518,"AfD",IF(MAX(AA518,AD518,AG518,AJ518,AM518,AP518)=AJ518,"Linke",IF(MAX(AA518,AD518,AG518,AJ518,AM518,AP518)=AM518,"Grüne","FDP")))))</f>
        <v>CSU</v>
      </c>
      <c r="U518" s="148" t="str">
        <f>IF(LARGE((AA518,AD518,AG518,AJ518,AM518,AP518),2)=AA518,"CSU",IF(LARGE((AA518,AD518,AG518,AJ518,AM518,AP518),2)=AD518,"SPD",IF(LARGE((AA518,AD518,AG518,AJ518,AM518,AP518),2)=AG518,"AfD",IF(LARGE((AA518,AD518,AG518,AJ518,AM518,AP518),2)=AJ518,"Linke",IF(LARGE((AA518,AD518,AG518,AJ518,AM518,AP518),2)=AM518,"Grüne","FDP")))))</f>
        <v>Grüne</v>
      </c>
      <c r="V518" s="148" t="str">
        <f>IF(LARGE((AA518,AD518,AG518,AJ518,AM518,AP518),3)=AA518,"CSU",IF(LARGE((AA518,AD518,AG518,AJ518,AM518,AP518),3)=AD518,"SPD",IF(LARGE((AA518,AD518,AG518,AJ518,AM518,AP518),3)=AG518,"AfD",IF(LARGE((AA518,AD518,AG518,AJ518,AM518,AP518),3)=AJ518,"Linke",IF(LARGE((AA518,AD518,AG518,AJ518,AM518,AP518),3)=AM518,"Grüne","FDP")))))</f>
        <v>SPD</v>
      </c>
      <c r="W518" s="148" t="str">
        <f>IF(LARGE((AA518,AD518,AG518,AJ518,AM518,AP518),4)=AA518,"CSU",IF(LARGE((AA518,AD518,AG518,AJ518,AM518,AP518),4)=AD518,"SPD",IF(LARGE((AA518,AD518,AG518,AJ518,AM518,AP518),4)=AG518,"AfD",IF(LARGE((AA518,AD518,AG518,AJ518,AM518,AP518),4)=AJ518,"Linke",IF(LARGE((AA518,AD518,AG518,AJ518,AM518,AP518),4)=AM518,"Grüne","FDP")))))</f>
        <v>FDP</v>
      </c>
      <c r="X518" s="149">
        <f>(LARGE((AA518,AD518,AG518,AJ518,AM518,AP518),1))-(LARGE((AA518,AD518,AG518,AJ518,AM518,AP518),2))</f>
        <v>6.9431422533283715E-4</v>
      </c>
      <c r="Y518" s="148">
        <f>(LARGE((AA518,AD518,AG518,AJ518,AM518,AP518),1))-(LARGE((AA518,AD518,AG518,AJ518,AM518,AP518),3))</f>
        <v>7.1605588976114576E-2</v>
      </c>
      <c r="Z518" s="234">
        <f>(LARGE((AA518,AD518,AG518,AJ518,AM518,AP518),1))-(LARGE((AA518,AD518,AG518,AJ518,AM518,AP518),4))</f>
        <v>0.17311230152495732</v>
      </c>
      <c r="AA518" s="236">
        <v>0.27017945742130683</v>
      </c>
      <c r="AB518" s="93">
        <v>0.23043643263757116</v>
      </c>
      <c r="AC518" s="95">
        <f>IF(Tabelle1[[#This Row],[CDU ES 2021]]="","",Tabelle1[[#This Row],[CDU ES 2021]]/Tabelle1[[#This Row],[CDU ZS 2021]])</f>
        <v>1.1724684952324498</v>
      </c>
      <c r="AD518" s="97">
        <v>0.19857386844519226</v>
      </c>
      <c r="AE518" s="106">
        <v>0.18981910183428211</v>
      </c>
      <c r="AF518" s="96">
        <f>IF(Tabelle1[[#This Row],[SPD ES 2021]]="","",Tabelle1[[#This Row],[SPD ES 2021]]/Tabelle1[[#This Row],[SPD ZS 2021]])</f>
        <v>1.0461216312073447</v>
      </c>
      <c r="AG518" s="99">
        <v>3.8486293629033483E-2</v>
      </c>
      <c r="AH518" s="107">
        <v>4.2519924098671724E-2</v>
      </c>
      <c r="AI518" s="98">
        <f>IF(Tabelle1[[#This Row],[AfD ES 2021]]="","",Tabelle1[[#This Row],[AfD ES 2021]]/Tabelle1[[#This Row],[AfD ZS 2021]])</f>
        <v>0.90513552046147117</v>
      </c>
      <c r="AJ518" s="100">
        <v>3.5349209647420138E-2</v>
      </c>
      <c r="AK518" s="108">
        <v>4.1588867805186593E-2</v>
      </c>
      <c r="AL518" s="101">
        <f>IF(Tabelle1[[#This Row],[Linke ES 2021]]="","",Tabelle1[[#This Row],[Linke ES 2021]]/Tabelle1[[#This Row],[Linke ZS 2021]])</f>
        <v>0.84996806869100916</v>
      </c>
      <c r="AM518" s="103">
        <v>0.269485143195974</v>
      </c>
      <c r="AN518" s="109">
        <v>0.27477798861480074</v>
      </c>
      <c r="AO518" s="102">
        <f>IF(Tabelle1[[#This Row],[Grüne ES 2021]]="","",Tabelle1[[#This Row],[Grüne ES 2021]]/Tabelle1[[#This Row],[Grüne ZS 2021]])</f>
        <v>0.98073773869039216</v>
      </c>
      <c r="AP518" s="104">
        <v>9.7067155896349525E-2</v>
      </c>
      <c r="AQ518" s="105">
        <v>0.13359139784946236</v>
      </c>
      <c r="AR518" s="215">
        <f>IF(Tabelle1[[#This Row],[FDP ES 2021]]="","",Tabelle1[[#This Row],[FDP ES 2021]]/Tabelle1[[#This Row],[FDP ZS 2021]])</f>
        <v>0.72659735176758744</v>
      </c>
      <c r="AS518" s="216">
        <v>4189.1000000000004</v>
      </c>
      <c r="AT518" s="191">
        <v>79690</v>
      </c>
      <c r="AU518" s="191">
        <v>32766</v>
      </c>
      <c r="AV518" s="191">
        <v>5.3</v>
      </c>
      <c r="AW518" s="191">
        <v>498.7</v>
      </c>
      <c r="AX518" s="191">
        <v>8.1</v>
      </c>
      <c r="AY518" s="192">
        <v>9.4</v>
      </c>
      <c r="AZ518" s="114" t="s">
        <v>1792</v>
      </c>
      <c r="BA518" s="6"/>
      <c r="BB518" s="6"/>
      <c r="BC518" s="6"/>
      <c r="BD518" s="6"/>
      <c r="BE518" s="6"/>
      <c r="BF518" s="6"/>
      <c r="BG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</row>
    <row r="519" spans="1:84">
      <c r="A519" s="90">
        <f>SUBTOTAL(103,$B$2:$B519)</f>
        <v>518</v>
      </c>
      <c r="B519" s="46" t="s">
        <v>930</v>
      </c>
      <c r="C519" s="204" t="s">
        <v>1220</v>
      </c>
      <c r="D519" s="199" t="s">
        <v>1</v>
      </c>
      <c r="E519" s="195" t="s">
        <v>436</v>
      </c>
      <c r="F519" s="222" t="s">
        <v>236</v>
      </c>
      <c r="G519" s="224" t="s">
        <v>2184</v>
      </c>
      <c r="H519" s="8"/>
      <c r="I519" s="8"/>
      <c r="J519" s="8" t="s">
        <v>927</v>
      </c>
      <c r="K519" s="11"/>
      <c r="L519" s="11" t="s">
        <v>922</v>
      </c>
      <c r="M519" s="53"/>
      <c r="N519" s="53"/>
      <c r="O519" s="9"/>
      <c r="P519" s="166" t="s">
        <v>1415</v>
      </c>
      <c r="Q519" s="121" t="str">
        <f>""</f>
        <v/>
      </c>
      <c r="R519" s="55"/>
      <c r="S519" s="57"/>
      <c r="T519" s="147" t="str">
        <f>IF(MAX((AA519,AD519,AG519,AJ519,AM519,AP519))=AA519,"CSU",IF(MAX(AA519,AD519,AG519,AJ519,AM519,AP519)=AD519,"SPD",IF(MAX(AA519,AD519,AG519,AJ519,AM519,AP519)=AG519,"AfD",IF(MAX(AA519,AD519,AG519,AJ519,AM519,AP519)=AJ519,"Linke",IF(MAX(AA519,AD519,AG519,AJ519,AM519,AP519)=AM519,"Grüne","FDP")))))</f>
        <v>CSU</v>
      </c>
      <c r="U519" s="148" t="str">
        <f>IF(LARGE((AA519,AD519,AG519,AJ519,AM519,AP519),2)=AA519,"CSU",IF(LARGE((AA519,AD519,AG519,AJ519,AM519,AP519),2)=AD519,"SPD",IF(LARGE((AA519,AD519,AG519,AJ519,AM519,AP519),2)=AG519,"AfD",IF(LARGE((AA519,AD519,AG519,AJ519,AM519,AP519),2)=AJ519,"Linke",IF(LARGE((AA519,AD519,AG519,AJ519,AM519,AP519),2)=AM519,"Grüne","FDP")))))</f>
        <v>Grüne</v>
      </c>
      <c r="V519" s="148" t="str">
        <f>IF(LARGE((AA519,AD519,AG519,AJ519,AM519,AP519),3)=AA519,"CSU",IF(LARGE((AA519,AD519,AG519,AJ519,AM519,AP519),3)=AD519,"SPD",IF(LARGE((AA519,AD519,AG519,AJ519,AM519,AP519),3)=AG519,"AfD",IF(LARGE((AA519,AD519,AG519,AJ519,AM519,AP519),3)=AJ519,"Linke",IF(LARGE((AA519,AD519,AG519,AJ519,AM519,AP519),3)=AM519,"Grüne","FDP")))))</f>
        <v>SPD</v>
      </c>
      <c r="W519" s="148" t="str">
        <f>IF(LARGE((AA519,AD519,AG519,AJ519,AM519,AP519),4)=AA519,"CSU",IF(LARGE((AA519,AD519,AG519,AJ519,AM519,AP519),4)=AD519,"SPD",IF(LARGE((AA519,AD519,AG519,AJ519,AM519,AP519),4)=AG519,"AfD",IF(LARGE((AA519,AD519,AG519,AJ519,AM519,AP519),4)=AJ519,"Linke",IF(LARGE((AA519,AD519,AG519,AJ519,AM519,AP519),4)=AM519,"Grüne","FDP")))))</f>
        <v>FDP</v>
      </c>
      <c r="X519" s="149">
        <f>(LARGE((AA519,AD519,AG519,AJ519,AM519,AP519),1))-(LARGE((AA519,AD519,AG519,AJ519,AM519,AP519),2))</f>
        <v>6.9431422533283715E-4</v>
      </c>
      <c r="Y519" s="148">
        <f>(LARGE((AA519,AD519,AG519,AJ519,AM519,AP519),1))-(LARGE((AA519,AD519,AG519,AJ519,AM519,AP519),3))</f>
        <v>7.1605588976114576E-2</v>
      </c>
      <c r="Z519" s="234">
        <f>(LARGE((AA519,AD519,AG519,AJ519,AM519,AP519),1))-(LARGE((AA519,AD519,AG519,AJ519,AM519,AP519),4))</f>
        <v>0.17311230152495732</v>
      </c>
      <c r="AA519" s="236">
        <v>0.27017945742130683</v>
      </c>
      <c r="AB519" s="93">
        <v>0.23043643263757116</v>
      </c>
      <c r="AC519" s="95">
        <f>IF(Tabelle1[[#This Row],[CDU ES 2021]]="","",Tabelle1[[#This Row],[CDU ES 2021]]/Tabelle1[[#This Row],[CDU ZS 2021]])</f>
        <v>1.1724684952324498</v>
      </c>
      <c r="AD519" s="97">
        <v>0.19857386844519226</v>
      </c>
      <c r="AE519" s="106">
        <v>0.18981910183428211</v>
      </c>
      <c r="AF519" s="96">
        <f>IF(Tabelle1[[#This Row],[SPD ES 2021]]="","",Tabelle1[[#This Row],[SPD ES 2021]]/Tabelle1[[#This Row],[SPD ZS 2021]])</f>
        <v>1.0461216312073447</v>
      </c>
      <c r="AG519" s="99">
        <v>3.8486293629033483E-2</v>
      </c>
      <c r="AH519" s="107">
        <v>4.2519924098671724E-2</v>
      </c>
      <c r="AI519" s="98">
        <f>IF(Tabelle1[[#This Row],[AfD ES 2021]]="","",Tabelle1[[#This Row],[AfD ES 2021]]/Tabelle1[[#This Row],[AfD ZS 2021]])</f>
        <v>0.90513552046147117</v>
      </c>
      <c r="AJ519" s="100">
        <v>3.5349209647420138E-2</v>
      </c>
      <c r="AK519" s="108">
        <v>4.1588867805186593E-2</v>
      </c>
      <c r="AL519" s="101">
        <f>IF(Tabelle1[[#This Row],[Linke ES 2021]]="","",Tabelle1[[#This Row],[Linke ES 2021]]/Tabelle1[[#This Row],[Linke ZS 2021]])</f>
        <v>0.84996806869100916</v>
      </c>
      <c r="AM519" s="103">
        <v>0.269485143195974</v>
      </c>
      <c r="AN519" s="109">
        <v>0.27477798861480074</v>
      </c>
      <c r="AO519" s="102">
        <f>IF(Tabelle1[[#This Row],[Grüne ES 2021]]="","",Tabelle1[[#This Row],[Grüne ES 2021]]/Tabelle1[[#This Row],[Grüne ZS 2021]])</f>
        <v>0.98073773869039216</v>
      </c>
      <c r="AP519" s="104">
        <v>9.7067155896349525E-2</v>
      </c>
      <c r="AQ519" s="105">
        <v>0.13359139784946236</v>
      </c>
      <c r="AR519" s="215">
        <f>IF(Tabelle1[[#This Row],[FDP ES 2021]]="","",Tabelle1[[#This Row],[FDP ES 2021]]/Tabelle1[[#This Row],[FDP ZS 2021]])</f>
        <v>0.72659735176758744</v>
      </c>
      <c r="AS519" s="216">
        <v>4189.1000000000004</v>
      </c>
      <c r="AT519" s="191">
        <v>79690</v>
      </c>
      <c r="AU519" s="191">
        <v>32766</v>
      </c>
      <c r="AV519" s="191">
        <v>5.3</v>
      </c>
      <c r="AW519" s="191">
        <v>498.7</v>
      </c>
      <c r="AX519" s="191">
        <v>8.1</v>
      </c>
      <c r="AY519" s="192">
        <v>9.4</v>
      </c>
      <c r="AZ519" s="114" t="s">
        <v>1886</v>
      </c>
      <c r="BA519" s="6"/>
      <c r="BB519" s="6"/>
      <c r="BC519" s="6"/>
      <c r="BD519" s="6"/>
      <c r="BE519" s="6"/>
      <c r="BF519" s="6"/>
      <c r="BG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</row>
    <row r="520" spans="1:84">
      <c r="A520" s="90">
        <f>SUBTOTAL(103,$B$2:$B520)</f>
        <v>519</v>
      </c>
      <c r="B520" s="45" t="s">
        <v>932</v>
      </c>
      <c r="C520" s="203" t="s">
        <v>1219</v>
      </c>
      <c r="D520" s="199" t="s">
        <v>1</v>
      </c>
      <c r="E520" s="195" t="s">
        <v>436</v>
      </c>
      <c r="F520" s="222" t="s">
        <v>236</v>
      </c>
      <c r="G520" s="219" t="str">
        <f>""</f>
        <v/>
      </c>
      <c r="H520" s="16" t="s">
        <v>2177</v>
      </c>
      <c r="I520" s="16" t="s">
        <v>2177</v>
      </c>
      <c r="J520" s="8" t="s">
        <v>927</v>
      </c>
      <c r="K520" s="11"/>
      <c r="L520" s="11" t="s">
        <v>922</v>
      </c>
      <c r="M520" s="53"/>
      <c r="N520" s="53"/>
      <c r="O520" s="9"/>
      <c r="P520" s="156" t="s">
        <v>1415</v>
      </c>
      <c r="Q520" s="121" t="str">
        <f>""</f>
        <v/>
      </c>
      <c r="R520" s="58" t="s">
        <v>631</v>
      </c>
      <c r="S520" s="57"/>
      <c r="T520" s="147" t="str">
        <f>IF(MAX((AA520,AD520,AG520,AJ520,AM520,AP520))=AA520,"CSU",IF(MAX(AA520,AD520,AG520,AJ520,AM520,AP520)=AD520,"SPD",IF(MAX(AA520,AD520,AG520,AJ520,AM520,AP520)=AG520,"AfD",IF(MAX(AA520,AD520,AG520,AJ520,AM520,AP520)=AJ520,"Linke",IF(MAX(AA520,AD520,AG520,AJ520,AM520,AP520)=AM520,"Grüne","FDP")))))</f>
        <v>CSU</v>
      </c>
      <c r="U520" s="148" t="str">
        <f>IF(LARGE((AA520,AD520,AG520,AJ520,AM520,AP520),2)=AA520,"CSU",IF(LARGE((AA520,AD520,AG520,AJ520,AM520,AP520),2)=AD520,"SPD",IF(LARGE((AA520,AD520,AG520,AJ520,AM520,AP520),2)=AG520,"AfD",IF(LARGE((AA520,AD520,AG520,AJ520,AM520,AP520),2)=AJ520,"Linke",IF(LARGE((AA520,AD520,AG520,AJ520,AM520,AP520),2)=AM520,"Grüne","FDP")))))</f>
        <v>Grüne</v>
      </c>
      <c r="V520" s="148" t="str">
        <f>IF(LARGE((AA520,AD520,AG520,AJ520,AM520,AP520),3)=AA520,"CSU",IF(LARGE((AA520,AD520,AG520,AJ520,AM520,AP520),3)=AD520,"SPD",IF(LARGE((AA520,AD520,AG520,AJ520,AM520,AP520),3)=AG520,"AfD",IF(LARGE((AA520,AD520,AG520,AJ520,AM520,AP520),3)=AJ520,"Linke",IF(LARGE((AA520,AD520,AG520,AJ520,AM520,AP520),3)=AM520,"Grüne","FDP")))))</f>
        <v>SPD</v>
      </c>
      <c r="W520" s="148" t="str">
        <f>IF(LARGE((AA520,AD520,AG520,AJ520,AM520,AP520),4)=AA520,"CSU",IF(LARGE((AA520,AD520,AG520,AJ520,AM520,AP520),4)=AD520,"SPD",IF(LARGE((AA520,AD520,AG520,AJ520,AM520,AP520),4)=AG520,"AfD",IF(LARGE((AA520,AD520,AG520,AJ520,AM520,AP520),4)=AJ520,"Linke",IF(LARGE((AA520,AD520,AG520,AJ520,AM520,AP520),4)=AM520,"Grüne","FDP")))))</f>
        <v>FDP</v>
      </c>
      <c r="X520" s="149">
        <f>(LARGE((AA520,AD520,AG520,AJ520,AM520,AP520),1))-(LARGE((AA520,AD520,AG520,AJ520,AM520,AP520),2))</f>
        <v>6.9431422533283715E-4</v>
      </c>
      <c r="Y520" s="148">
        <f>(LARGE((AA520,AD520,AG520,AJ520,AM520,AP520),1))-(LARGE((AA520,AD520,AG520,AJ520,AM520,AP520),3))</f>
        <v>7.1605588976114576E-2</v>
      </c>
      <c r="Z520" s="234">
        <f>(LARGE((AA520,AD520,AG520,AJ520,AM520,AP520),1))-(LARGE((AA520,AD520,AG520,AJ520,AM520,AP520),4))</f>
        <v>0.17311230152495732</v>
      </c>
      <c r="AA520" s="236">
        <v>0.27017945742130683</v>
      </c>
      <c r="AB520" s="93">
        <v>0.23043643263757116</v>
      </c>
      <c r="AC520" s="95">
        <f>IF(Tabelle1[[#This Row],[CDU ES 2021]]="","",Tabelle1[[#This Row],[CDU ES 2021]]/Tabelle1[[#This Row],[CDU ZS 2021]])</f>
        <v>1.1724684952324498</v>
      </c>
      <c r="AD520" s="97">
        <v>0.19857386844519226</v>
      </c>
      <c r="AE520" s="106">
        <v>0.18981910183428211</v>
      </c>
      <c r="AF520" s="96">
        <f>IF(Tabelle1[[#This Row],[SPD ES 2021]]="","",Tabelle1[[#This Row],[SPD ES 2021]]/Tabelle1[[#This Row],[SPD ZS 2021]])</f>
        <v>1.0461216312073447</v>
      </c>
      <c r="AG520" s="99">
        <v>3.8486293629033483E-2</v>
      </c>
      <c r="AH520" s="107">
        <v>4.2519924098671724E-2</v>
      </c>
      <c r="AI520" s="98">
        <f>IF(Tabelle1[[#This Row],[AfD ES 2021]]="","",Tabelle1[[#This Row],[AfD ES 2021]]/Tabelle1[[#This Row],[AfD ZS 2021]])</f>
        <v>0.90513552046147117</v>
      </c>
      <c r="AJ520" s="100">
        <v>3.5349209647420138E-2</v>
      </c>
      <c r="AK520" s="108">
        <v>4.1588867805186593E-2</v>
      </c>
      <c r="AL520" s="101">
        <f>IF(Tabelle1[[#This Row],[Linke ES 2021]]="","",Tabelle1[[#This Row],[Linke ES 2021]]/Tabelle1[[#This Row],[Linke ZS 2021]])</f>
        <v>0.84996806869100916</v>
      </c>
      <c r="AM520" s="103">
        <v>0.269485143195974</v>
      </c>
      <c r="AN520" s="109">
        <v>0.27477798861480074</v>
      </c>
      <c r="AO520" s="102">
        <f>IF(Tabelle1[[#This Row],[Grüne ES 2021]]="","",Tabelle1[[#This Row],[Grüne ES 2021]]/Tabelle1[[#This Row],[Grüne ZS 2021]])</f>
        <v>0.98073773869039216</v>
      </c>
      <c r="AP520" s="104">
        <v>9.7067155896349525E-2</v>
      </c>
      <c r="AQ520" s="105">
        <v>0.13359139784946236</v>
      </c>
      <c r="AR520" s="215">
        <f>IF(Tabelle1[[#This Row],[FDP ES 2021]]="","",Tabelle1[[#This Row],[FDP ES 2021]]/Tabelle1[[#This Row],[FDP ZS 2021]])</f>
        <v>0.72659735176758744</v>
      </c>
      <c r="AS520" s="216">
        <v>4189.1000000000004</v>
      </c>
      <c r="AT520" s="191">
        <v>79690</v>
      </c>
      <c r="AU520" s="191">
        <v>32766</v>
      </c>
      <c r="AV520" s="191">
        <v>5.3</v>
      </c>
      <c r="AW520" s="191">
        <v>498.7</v>
      </c>
      <c r="AX520" s="191">
        <v>8.1</v>
      </c>
      <c r="AY520" s="192">
        <v>9.4</v>
      </c>
      <c r="AZ520" s="114" t="s">
        <v>1852</v>
      </c>
      <c r="BA520" s="6"/>
      <c r="BB520" s="6"/>
      <c r="BC520" s="6"/>
      <c r="BD520" s="6"/>
      <c r="BE520" s="6"/>
      <c r="BF520" s="6"/>
      <c r="BG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</row>
    <row r="521" spans="1:84">
      <c r="A521" s="90">
        <f>SUBTOTAL(103,$B$2:$B521)</f>
        <v>520</v>
      </c>
      <c r="B521" s="44" t="s">
        <v>855</v>
      </c>
      <c r="C521" s="201" t="s">
        <v>860</v>
      </c>
      <c r="D521" s="200" t="s">
        <v>1</v>
      </c>
      <c r="E521" s="193" t="s">
        <v>436</v>
      </c>
      <c r="F521" s="222" t="s">
        <v>236</v>
      </c>
      <c r="G521" s="219" t="str">
        <f>""</f>
        <v/>
      </c>
      <c r="H521" s="10"/>
      <c r="I521" s="10"/>
      <c r="J521" s="8" t="s">
        <v>924</v>
      </c>
      <c r="K521" s="10"/>
      <c r="L521" s="10" t="s">
        <v>922</v>
      </c>
      <c r="M521" s="67"/>
      <c r="N521" s="67"/>
      <c r="O521" s="59"/>
      <c r="P521" s="159" t="s">
        <v>1415</v>
      </c>
      <c r="Q521" s="121" t="str">
        <f>""</f>
        <v/>
      </c>
      <c r="R521" s="62" t="s">
        <v>631</v>
      </c>
      <c r="S521" s="61"/>
      <c r="T521" s="147" t="str">
        <f>IF(MAX((AA521,AD521,AG521,AJ521,AM521,AP521))=AA521,"CSU",IF(MAX(AA521,AD521,AG521,AJ521,AM521,AP521)=AD521,"SPD",IF(MAX(AA521,AD521,AG521,AJ521,AM521,AP521)=AG521,"AfD",IF(MAX(AA521,AD521,AG521,AJ521,AM521,AP521)=AJ521,"Linke",IF(MAX(AA521,AD521,AG521,AJ521,AM521,AP521)=AM521,"Grüne","FDP")))))</f>
        <v>CSU</v>
      </c>
      <c r="U521" s="148" t="str">
        <f>IF(LARGE((AA521,AD521,AG521,AJ521,AM521,AP521),2)=AA521,"CSU",IF(LARGE((AA521,AD521,AG521,AJ521,AM521,AP521),2)=AD521,"SPD",IF(LARGE((AA521,AD521,AG521,AJ521,AM521,AP521),2)=AG521,"AfD",IF(LARGE((AA521,AD521,AG521,AJ521,AM521,AP521),2)=AJ521,"Linke",IF(LARGE((AA521,AD521,AG521,AJ521,AM521,AP521),2)=AM521,"Grüne","FDP")))))</f>
        <v>Grüne</v>
      </c>
      <c r="V521" s="148" t="str">
        <f>IF(LARGE((AA521,AD521,AG521,AJ521,AM521,AP521),3)=AA521,"CSU",IF(LARGE((AA521,AD521,AG521,AJ521,AM521,AP521),3)=AD521,"SPD",IF(LARGE((AA521,AD521,AG521,AJ521,AM521,AP521),3)=AG521,"AfD",IF(LARGE((AA521,AD521,AG521,AJ521,AM521,AP521),3)=AJ521,"Linke",IF(LARGE((AA521,AD521,AG521,AJ521,AM521,AP521),3)=AM521,"Grüne","FDP")))))</f>
        <v>SPD</v>
      </c>
      <c r="W521" s="148" t="str">
        <f>IF(LARGE((AA521,AD521,AG521,AJ521,AM521,AP521),4)=AA521,"CSU",IF(LARGE((AA521,AD521,AG521,AJ521,AM521,AP521),4)=AD521,"SPD",IF(LARGE((AA521,AD521,AG521,AJ521,AM521,AP521),4)=AG521,"AfD",IF(LARGE((AA521,AD521,AG521,AJ521,AM521,AP521),4)=AJ521,"Linke",IF(LARGE((AA521,AD521,AG521,AJ521,AM521,AP521),4)=AM521,"Grüne","FDP")))))</f>
        <v>FDP</v>
      </c>
      <c r="X521" s="149">
        <f>(LARGE((AA521,AD521,AG521,AJ521,AM521,AP521),1))-(LARGE((AA521,AD521,AG521,AJ521,AM521,AP521),2))</f>
        <v>6.9431422533283715E-4</v>
      </c>
      <c r="Y521" s="148">
        <f>(LARGE((AA521,AD521,AG521,AJ521,AM521,AP521),1))-(LARGE((AA521,AD521,AG521,AJ521,AM521,AP521),3))</f>
        <v>7.1605588976114576E-2</v>
      </c>
      <c r="Z521" s="234">
        <f>(LARGE((AA521,AD521,AG521,AJ521,AM521,AP521),1))-(LARGE((AA521,AD521,AG521,AJ521,AM521,AP521),4))</f>
        <v>0.17311230152495732</v>
      </c>
      <c r="AA521" s="236">
        <v>0.27017945742130683</v>
      </c>
      <c r="AB521" s="93">
        <v>0.23043643263757116</v>
      </c>
      <c r="AC521" s="95">
        <f>IF(Tabelle1[[#This Row],[CDU ES 2021]]="","",Tabelle1[[#This Row],[CDU ES 2021]]/Tabelle1[[#This Row],[CDU ZS 2021]])</f>
        <v>1.1724684952324498</v>
      </c>
      <c r="AD521" s="97">
        <v>0.19857386844519226</v>
      </c>
      <c r="AE521" s="106">
        <v>0.18981910183428211</v>
      </c>
      <c r="AF521" s="96">
        <f>IF(Tabelle1[[#This Row],[SPD ES 2021]]="","",Tabelle1[[#This Row],[SPD ES 2021]]/Tabelle1[[#This Row],[SPD ZS 2021]])</f>
        <v>1.0461216312073447</v>
      </c>
      <c r="AG521" s="99">
        <v>3.8486293629033483E-2</v>
      </c>
      <c r="AH521" s="107">
        <v>4.2519924098671724E-2</v>
      </c>
      <c r="AI521" s="98">
        <f>IF(Tabelle1[[#This Row],[AfD ES 2021]]="","",Tabelle1[[#This Row],[AfD ES 2021]]/Tabelle1[[#This Row],[AfD ZS 2021]])</f>
        <v>0.90513552046147117</v>
      </c>
      <c r="AJ521" s="100">
        <v>3.5349209647420138E-2</v>
      </c>
      <c r="AK521" s="108">
        <v>4.1588867805186593E-2</v>
      </c>
      <c r="AL521" s="101">
        <f>IF(Tabelle1[[#This Row],[Linke ES 2021]]="","",Tabelle1[[#This Row],[Linke ES 2021]]/Tabelle1[[#This Row],[Linke ZS 2021]])</f>
        <v>0.84996806869100916</v>
      </c>
      <c r="AM521" s="103">
        <v>0.269485143195974</v>
      </c>
      <c r="AN521" s="109">
        <v>0.27477798861480074</v>
      </c>
      <c r="AO521" s="102">
        <f>IF(Tabelle1[[#This Row],[Grüne ES 2021]]="","",Tabelle1[[#This Row],[Grüne ES 2021]]/Tabelle1[[#This Row],[Grüne ZS 2021]])</f>
        <v>0.98073773869039216</v>
      </c>
      <c r="AP521" s="104">
        <v>9.7067155896349525E-2</v>
      </c>
      <c r="AQ521" s="105">
        <v>0.13359139784946236</v>
      </c>
      <c r="AR521" s="215">
        <f>IF(Tabelle1[[#This Row],[FDP ES 2021]]="","",Tabelle1[[#This Row],[FDP ES 2021]]/Tabelle1[[#This Row],[FDP ZS 2021]])</f>
        <v>0.72659735176758744</v>
      </c>
      <c r="AS521" s="216">
        <v>4189.1000000000004</v>
      </c>
      <c r="AT521" s="191">
        <v>79690</v>
      </c>
      <c r="AU521" s="191">
        <v>32766</v>
      </c>
      <c r="AV521" s="191">
        <v>5.3</v>
      </c>
      <c r="AW521" s="191">
        <v>498.7</v>
      </c>
      <c r="AX521" s="191">
        <v>8.1</v>
      </c>
      <c r="AY521" s="192">
        <v>9.4</v>
      </c>
      <c r="AZ521" s="114" t="s">
        <v>1985</v>
      </c>
      <c r="BA521" s="6"/>
      <c r="BB521" s="6"/>
      <c r="BC521" s="6"/>
      <c r="BD521" s="6"/>
      <c r="BE521" s="6"/>
      <c r="BF521" s="6"/>
      <c r="BG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</row>
    <row r="522" spans="1:84">
      <c r="A522" s="90">
        <f>SUBTOTAL(103,$B$2:$B522)</f>
        <v>521</v>
      </c>
      <c r="B522" s="44" t="s">
        <v>855</v>
      </c>
      <c r="C522" s="201" t="s">
        <v>861</v>
      </c>
      <c r="D522" s="199" t="s">
        <v>1</v>
      </c>
      <c r="E522" s="194" t="s">
        <v>437</v>
      </c>
      <c r="F522" s="198" t="s">
        <v>237</v>
      </c>
      <c r="G522" s="219" t="str">
        <f>""</f>
        <v/>
      </c>
      <c r="H522" s="8"/>
      <c r="I522" s="8"/>
      <c r="J522" s="8" t="s">
        <v>924</v>
      </c>
      <c r="K522" s="8"/>
      <c r="L522" s="10" t="s">
        <v>922</v>
      </c>
      <c r="M522" s="53"/>
      <c r="N522" s="53"/>
      <c r="O522" s="9"/>
      <c r="P522" s="159" t="s">
        <v>1433</v>
      </c>
      <c r="Q522" s="121" t="str">
        <f>""</f>
        <v/>
      </c>
      <c r="R522" s="55"/>
      <c r="S522" s="57"/>
      <c r="T522" s="147" t="str">
        <f>IF(MAX((AA522,AD522,AG522,AJ522,AM522,AP522))=AA522,"CSU",IF(MAX(AA522,AD522,AG522,AJ522,AM522,AP522)=AD522,"SPD",IF(MAX(AA522,AD522,AG522,AJ522,AM522,AP522)=AG522,"AfD",IF(MAX(AA522,AD522,AG522,AJ522,AM522,AP522)=AJ522,"Linke",IF(MAX(AA522,AD522,AG522,AJ522,AM522,AP522)=AM522,"Grüne","FDP")))))</f>
        <v>CSU</v>
      </c>
      <c r="U522" s="148" t="str">
        <f>IF(LARGE((AA522,AD522,AG522,AJ522,AM522,AP522),2)=AA522,"CSU",IF(LARGE((AA522,AD522,AG522,AJ522,AM522,AP522),2)=AD522,"SPD",IF(LARGE((AA522,AD522,AG522,AJ522,AM522,AP522),2)=AG522,"AfD",IF(LARGE((AA522,AD522,AG522,AJ522,AM522,AP522),2)=AJ522,"Linke",IF(LARGE((AA522,AD522,AG522,AJ522,AM522,AP522),2)=AM522,"Grüne","FDP")))))</f>
        <v>Grüne</v>
      </c>
      <c r="V522" s="148" t="str">
        <f>IF(LARGE((AA522,AD522,AG522,AJ522,AM522,AP522),3)=AA522,"CSU",IF(LARGE((AA522,AD522,AG522,AJ522,AM522,AP522),3)=AD522,"SPD",IF(LARGE((AA522,AD522,AG522,AJ522,AM522,AP522),3)=AG522,"AfD",IF(LARGE((AA522,AD522,AG522,AJ522,AM522,AP522),3)=AJ522,"Linke",IF(LARGE((AA522,AD522,AG522,AJ522,AM522,AP522),3)=AM522,"Grüne","FDP")))))</f>
        <v>SPD</v>
      </c>
      <c r="W522" s="148" t="str">
        <f>IF(LARGE((AA522,AD522,AG522,AJ522,AM522,AP522),4)=AA522,"CSU",IF(LARGE((AA522,AD522,AG522,AJ522,AM522,AP522),4)=AD522,"SPD",IF(LARGE((AA522,AD522,AG522,AJ522,AM522,AP522),4)=AG522,"AfD",IF(LARGE((AA522,AD522,AG522,AJ522,AM522,AP522),4)=AJ522,"Linke",IF(LARGE((AA522,AD522,AG522,AJ522,AM522,AP522),4)=AM522,"Grüne","FDP")))))</f>
        <v>FDP</v>
      </c>
      <c r="X522" s="148">
        <f>(LARGE((AA522,AD522,AG522,AJ522,AM522,AP522),1))-(LARGE((AA522,AD522,AG522,AJ522,AM522,AP522),2))</f>
        <v>0.18683557581748128</v>
      </c>
      <c r="Y522" s="148">
        <f>(LARGE((AA522,AD522,AG522,AJ522,AM522,AP522),1))-(LARGE((AA522,AD522,AG522,AJ522,AM522,AP522),3))</f>
        <v>0.23846650394367899</v>
      </c>
      <c r="Z522" s="234">
        <f>(LARGE((AA522,AD522,AG522,AJ522,AM522,AP522),1))-(LARGE((AA522,AD522,AG522,AJ522,AM522,AP522),4))</f>
        <v>0.2992707723962641</v>
      </c>
      <c r="AA522" s="236">
        <v>0.39095374498214752</v>
      </c>
      <c r="AB522" s="93">
        <v>0.32560797542923314</v>
      </c>
      <c r="AC522" s="95">
        <f>IF(Tabelle1[[#This Row],[CDU ES 2021]]="","",Tabelle1[[#This Row],[CDU ES 2021]]/Tabelle1[[#This Row],[CDU ZS 2021]])</f>
        <v>1.200688479656471</v>
      </c>
      <c r="AD522" s="97">
        <v>0.15248724103846853</v>
      </c>
      <c r="AE522" s="106">
        <v>0.17214138260913348</v>
      </c>
      <c r="AF522" s="96">
        <f>IF(Tabelle1[[#This Row],[SPD ES 2021]]="","",Tabelle1[[#This Row],[SPD ES 2021]]/Tabelle1[[#This Row],[SPD ZS 2021]])</f>
        <v>0.88582558549972901</v>
      </c>
      <c r="AG522" s="99">
        <v>4.9502753515018254E-2</v>
      </c>
      <c r="AH522" s="107">
        <v>5.2812043703740999E-2</v>
      </c>
      <c r="AI522" s="98">
        <f>IF(Tabelle1[[#This Row],[AfD ES 2021]]="","",Tabelle1[[#This Row],[AfD ES 2021]]/Tabelle1[[#This Row],[AfD ZS 2021]])</f>
        <v>0.9373383426082349</v>
      </c>
      <c r="AJ522" s="100">
        <v>1.858370483932786E-2</v>
      </c>
      <c r="AK522" s="108">
        <v>2.2400684759075574E-2</v>
      </c>
      <c r="AL522" s="101">
        <f>IF(Tabelle1[[#This Row],[Linke ES 2021]]="","",Tabelle1[[#This Row],[Linke ES 2021]]/Tabelle1[[#This Row],[Linke ZS 2021]])</f>
        <v>0.82960431965360903</v>
      </c>
      <c r="AM522" s="103">
        <v>0.20411816916466624</v>
      </c>
      <c r="AN522" s="109">
        <v>0.1853733447459846</v>
      </c>
      <c r="AO522" s="102">
        <f>IF(Tabelle1[[#This Row],[Grüne ES 2021]]="","",Tabelle1[[#This Row],[Grüne ES 2021]]/Tabelle1[[#This Row],[Grüne ZS 2021]])</f>
        <v>1.1011193084117217</v>
      </c>
      <c r="AP522" s="104">
        <v>9.168297258588344E-2</v>
      </c>
      <c r="AQ522" s="105">
        <v>0.14448416494637734</v>
      </c>
      <c r="AR522" s="215">
        <f>IF(Tabelle1[[#This Row],[FDP ES 2021]]="","",Tabelle1[[#This Row],[FDP ES 2021]]/Tabelle1[[#This Row],[FDP ZS 2021]])</f>
        <v>0.63455377701708626</v>
      </c>
      <c r="AS522" s="216">
        <v>527.6</v>
      </c>
      <c r="AT522" s="191">
        <v>110283</v>
      </c>
      <c r="AU522" s="191">
        <v>31122</v>
      </c>
      <c r="AV522" s="191">
        <v>3.5</v>
      </c>
      <c r="AW522" s="191">
        <v>697.7</v>
      </c>
      <c r="AX522" s="191">
        <v>7.9</v>
      </c>
      <c r="AY522" s="192">
        <v>11.6</v>
      </c>
      <c r="AZ522" s="114" t="s">
        <v>1812</v>
      </c>
      <c r="BA522" s="6"/>
      <c r="BB522" s="6"/>
      <c r="BC522" s="6"/>
      <c r="BD522" s="6"/>
      <c r="BE522" s="6"/>
      <c r="BF522" s="6"/>
      <c r="BG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</row>
    <row r="523" spans="1:84">
      <c r="A523" s="90">
        <f>SUBTOTAL(103,$B$2:$B523)</f>
        <v>522</v>
      </c>
      <c r="B523" s="45" t="s">
        <v>932</v>
      </c>
      <c r="C523" s="203" t="s">
        <v>1221</v>
      </c>
      <c r="D523" s="199" t="s">
        <v>1</v>
      </c>
      <c r="E523" s="195" t="s">
        <v>437</v>
      </c>
      <c r="F523" s="198" t="s">
        <v>237</v>
      </c>
      <c r="G523" s="219" t="str">
        <f>""</f>
        <v/>
      </c>
      <c r="H523" s="8"/>
      <c r="I523" s="8"/>
      <c r="J523" s="8" t="s">
        <v>927</v>
      </c>
      <c r="K523" s="11"/>
      <c r="L523" s="11" t="s">
        <v>922</v>
      </c>
      <c r="M523" s="53"/>
      <c r="N523" s="53"/>
      <c r="O523" s="9"/>
      <c r="P523" s="156" t="s">
        <v>1433</v>
      </c>
      <c r="Q523" s="121" t="str">
        <f>""</f>
        <v/>
      </c>
      <c r="R523" s="55"/>
      <c r="S523" s="57"/>
      <c r="T523" s="147" t="str">
        <f>IF(MAX((AA523,AD523,AG523,AJ523,AM523,AP523))=AA523,"CSU",IF(MAX(AA523,AD523,AG523,AJ523,AM523,AP523)=AD523,"SPD",IF(MAX(AA523,AD523,AG523,AJ523,AM523,AP523)=AG523,"AfD",IF(MAX(AA523,AD523,AG523,AJ523,AM523,AP523)=AJ523,"Linke",IF(MAX(AA523,AD523,AG523,AJ523,AM523,AP523)=AM523,"Grüne","FDP")))))</f>
        <v>CSU</v>
      </c>
      <c r="U523" s="148" t="str">
        <f>IF(LARGE((AA523,AD523,AG523,AJ523,AM523,AP523),2)=AA523,"CSU",IF(LARGE((AA523,AD523,AG523,AJ523,AM523,AP523),2)=AD523,"SPD",IF(LARGE((AA523,AD523,AG523,AJ523,AM523,AP523),2)=AG523,"AfD",IF(LARGE((AA523,AD523,AG523,AJ523,AM523,AP523),2)=AJ523,"Linke",IF(LARGE((AA523,AD523,AG523,AJ523,AM523,AP523),2)=AM523,"Grüne","FDP")))))</f>
        <v>Grüne</v>
      </c>
      <c r="V523" s="148" t="str">
        <f>IF(LARGE((AA523,AD523,AG523,AJ523,AM523,AP523),3)=AA523,"CSU",IF(LARGE((AA523,AD523,AG523,AJ523,AM523,AP523),3)=AD523,"SPD",IF(LARGE((AA523,AD523,AG523,AJ523,AM523,AP523),3)=AG523,"AfD",IF(LARGE((AA523,AD523,AG523,AJ523,AM523,AP523),3)=AJ523,"Linke",IF(LARGE((AA523,AD523,AG523,AJ523,AM523,AP523),3)=AM523,"Grüne","FDP")))))</f>
        <v>SPD</v>
      </c>
      <c r="W523" s="148" t="str">
        <f>IF(LARGE((AA523,AD523,AG523,AJ523,AM523,AP523),4)=AA523,"CSU",IF(LARGE((AA523,AD523,AG523,AJ523,AM523,AP523),4)=AD523,"SPD",IF(LARGE((AA523,AD523,AG523,AJ523,AM523,AP523),4)=AG523,"AfD",IF(LARGE((AA523,AD523,AG523,AJ523,AM523,AP523),4)=AJ523,"Linke",IF(LARGE((AA523,AD523,AG523,AJ523,AM523,AP523),4)=AM523,"Grüne","FDP")))))</f>
        <v>FDP</v>
      </c>
      <c r="X523" s="148">
        <f>(LARGE((AA523,AD523,AG523,AJ523,AM523,AP523),1))-(LARGE((AA523,AD523,AG523,AJ523,AM523,AP523),2))</f>
        <v>0.18683557581748128</v>
      </c>
      <c r="Y523" s="148">
        <f>(LARGE((AA523,AD523,AG523,AJ523,AM523,AP523),1))-(LARGE((AA523,AD523,AG523,AJ523,AM523,AP523),3))</f>
        <v>0.23846650394367899</v>
      </c>
      <c r="Z523" s="234">
        <f>(LARGE((AA523,AD523,AG523,AJ523,AM523,AP523),1))-(LARGE((AA523,AD523,AG523,AJ523,AM523,AP523),4))</f>
        <v>0.2992707723962641</v>
      </c>
      <c r="AA523" s="236">
        <v>0.39095374498214752</v>
      </c>
      <c r="AB523" s="93">
        <v>0.32560797542923314</v>
      </c>
      <c r="AC523" s="95">
        <f>IF(Tabelle1[[#This Row],[CDU ES 2021]]="","",Tabelle1[[#This Row],[CDU ES 2021]]/Tabelle1[[#This Row],[CDU ZS 2021]])</f>
        <v>1.200688479656471</v>
      </c>
      <c r="AD523" s="97">
        <v>0.15248724103846853</v>
      </c>
      <c r="AE523" s="106">
        <v>0.17214138260913348</v>
      </c>
      <c r="AF523" s="96">
        <f>IF(Tabelle1[[#This Row],[SPD ES 2021]]="","",Tabelle1[[#This Row],[SPD ES 2021]]/Tabelle1[[#This Row],[SPD ZS 2021]])</f>
        <v>0.88582558549972901</v>
      </c>
      <c r="AG523" s="99">
        <v>4.9502753515018254E-2</v>
      </c>
      <c r="AH523" s="107">
        <v>5.2812043703740999E-2</v>
      </c>
      <c r="AI523" s="98">
        <f>IF(Tabelle1[[#This Row],[AfD ES 2021]]="","",Tabelle1[[#This Row],[AfD ES 2021]]/Tabelle1[[#This Row],[AfD ZS 2021]])</f>
        <v>0.9373383426082349</v>
      </c>
      <c r="AJ523" s="100">
        <v>1.858370483932786E-2</v>
      </c>
      <c r="AK523" s="108">
        <v>2.2400684759075574E-2</v>
      </c>
      <c r="AL523" s="101">
        <f>IF(Tabelle1[[#This Row],[Linke ES 2021]]="","",Tabelle1[[#This Row],[Linke ES 2021]]/Tabelle1[[#This Row],[Linke ZS 2021]])</f>
        <v>0.82960431965360903</v>
      </c>
      <c r="AM523" s="103">
        <v>0.20411816916466624</v>
      </c>
      <c r="AN523" s="109">
        <v>0.1853733447459846</v>
      </c>
      <c r="AO523" s="102">
        <f>IF(Tabelle1[[#This Row],[Grüne ES 2021]]="","",Tabelle1[[#This Row],[Grüne ES 2021]]/Tabelle1[[#This Row],[Grüne ZS 2021]])</f>
        <v>1.1011193084117217</v>
      </c>
      <c r="AP523" s="104">
        <v>9.168297258588344E-2</v>
      </c>
      <c r="AQ523" s="105">
        <v>0.14448416494637734</v>
      </c>
      <c r="AR523" s="215">
        <f>IF(Tabelle1[[#This Row],[FDP ES 2021]]="","",Tabelle1[[#This Row],[FDP ES 2021]]/Tabelle1[[#This Row],[FDP ZS 2021]])</f>
        <v>0.63455377701708626</v>
      </c>
      <c r="AS523" s="216">
        <v>527.6</v>
      </c>
      <c r="AT523" s="191">
        <v>110283</v>
      </c>
      <c r="AU523" s="191">
        <v>31122</v>
      </c>
      <c r="AV523" s="191">
        <v>3.5</v>
      </c>
      <c r="AW523" s="191">
        <v>697.7</v>
      </c>
      <c r="AX523" s="191">
        <v>7.9</v>
      </c>
      <c r="AY523" s="192">
        <v>11.6</v>
      </c>
      <c r="AZ523" s="114" t="s">
        <v>1843</v>
      </c>
      <c r="BA523" s="6"/>
      <c r="BB523" s="6"/>
      <c r="BC523" s="6"/>
      <c r="BD523" s="6"/>
      <c r="BE523" s="6"/>
      <c r="BF523" s="6"/>
      <c r="BG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</row>
    <row r="524" spans="1:84">
      <c r="A524" s="90">
        <f>SUBTOTAL(103,$B$2:$B524)</f>
        <v>523</v>
      </c>
      <c r="B524" s="47" t="s">
        <v>751</v>
      </c>
      <c r="C524" s="205" t="s">
        <v>1222</v>
      </c>
      <c r="D524" s="199" t="s">
        <v>1</v>
      </c>
      <c r="E524" s="195" t="s">
        <v>437</v>
      </c>
      <c r="F524" s="198" t="s">
        <v>237</v>
      </c>
      <c r="G524" s="219" t="str">
        <f>""</f>
        <v/>
      </c>
      <c r="H524" s="8"/>
      <c r="I524" s="8"/>
      <c r="J524" s="8" t="s">
        <v>927</v>
      </c>
      <c r="K524" s="11"/>
      <c r="L524" s="11" t="s">
        <v>922</v>
      </c>
      <c r="M524" s="53"/>
      <c r="N524" s="53"/>
      <c r="O524" s="9"/>
      <c r="P524" s="174" t="s">
        <v>1433</v>
      </c>
      <c r="Q524" s="121" t="str">
        <f>""</f>
        <v/>
      </c>
      <c r="R524" s="55"/>
      <c r="S524" s="57"/>
      <c r="T524" s="147" t="str">
        <f>IF(MAX((AA524,AD524,AG524,AJ524,AM524,AP524))=AA524,"CSU",IF(MAX(AA524,AD524,AG524,AJ524,AM524,AP524)=AD524,"SPD",IF(MAX(AA524,AD524,AG524,AJ524,AM524,AP524)=AG524,"AfD",IF(MAX(AA524,AD524,AG524,AJ524,AM524,AP524)=AJ524,"Linke",IF(MAX(AA524,AD524,AG524,AJ524,AM524,AP524)=AM524,"Grüne","FDP")))))</f>
        <v>CSU</v>
      </c>
      <c r="U524" s="148" t="str">
        <f>IF(LARGE((AA524,AD524,AG524,AJ524,AM524,AP524),2)=AA524,"CSU",IF(LARGE((AA524,AD524,AG524,AJ524,AM524,AP524),2)=AD524,"SPD",IF(LARGE((AA524,AD524,AG524,AJ524,AM524,AP524),2)=AG524,"AfD",IF(LARGE((AA524,AD524,AG524,AJ524,AM524,AP524),2)=AJ524,"Linke",IF(LARGE((AA524,AD524,AG524,AJ524,AM524,AP524),2)=AM524,"Grüne","FDP")))))</f>
        <v>Grüne</v>
      </c>
      <c r="V524" s="148" t="str">
        <f>IF(LARGE((AA524,AD524,AG524,AJ524,AM524,AP524),3)=AA524,"CSU",IF(LARGE((AA524,AD524,AG524,AJ524,AM524,AP524),3)=AD524,"SPD",IF(LARGE((AA524,AD524,AG524,AJ524,AM524,AP524),3)=AG524,"AfD",IF(LARGE((AA524,AD524,AG524,AJ524,AM524,AP524),3)=AJ524,"Linke",IF(LARGE((AA524,AD524,AG524,AJ524,AM524,AP524),3)=AM524,"Grüne","FDP")))))</f>
        <v>SPD</v>
      </c>
      <c r="W524" s="148" t="str">
        <f>IF(LARGE((AA524,AD524,AG524,AJ524,AM524,AP524),4)=AA524,"CSU",IF(LARGE((AA524,AD524,AG524,AJ524,AM524,AP524),4)=AD524,"SPD",IF(LARGE((AA524,AD524,AG524,AJ524,AM524,AP524),4)=AG524,"AfD",IF(LARGE((AA524,AD524,AG524,AJ524,AM524,AP524),4)=AJ524,"Linke",IF(LARGE((AA524,AD524,AG524,AJ524,AM524,AP524),4)=AM524,"Grüne","FDP")))))</f>
        <v>FDP</v>
      </c>
      <c r="X524" s="148">
        <f>(LARGE((AA524,AD524,AG524,AJ524,AM524,AP524),1))-(LARGE((AA524,AD524,AG524,AJ524,AM524,AP524),2))</f>
        <v>0.18683557581748128</v>
      </c>
      <c r="Y524" s="148">
        <f>(LARGE((AA524,AD524,AG524,AJ524,AM524,AP524),1))-(LARGE((AA524,AD524,AG524,AJ524,AM524,AP524),3))</f>
        <v>0.23846650394367899</v>
      </c>
      <c r="Z524" s="234">
        <f>(LARGE((AA524,AD524,AG524,AJ524,AM524,AP524),1))-(LARGE((AA524,AD524,AG524,AJ524,AM524,AP524),4))</f>
        <v>0.2992707723962641</v>
      </c>
      <c r="AA524" s="236">
        <v>0.39095374498214752</v>
      </c>
      <c r="AB524" s="93">
        <v>0.32560797542923314</v>
      </c>
      <c r="AC524" s="95">
        <f>IF(Tabelle1[[#This Row],[CDU ES 2021]]="","",Tabelle1[[#This Row],[CDU ES 2021]]/Tabelle1[[#This Row],[CDU ZS 2021]])</f>
        <v>1.200688479656471</v>
      </c>
      <c r="AD524" s="97">
        <v>0.15248724103846853</v>
      </c>
      <c r="AE524" s="106">
        <v>0.17214138260913348</v>
      </c>
      <c r="AF524" s="96">
        <f>IF(Tabelle1[[#This Row],[SPD ES 2021]]="","",Tabelle1[[#This Row],[SPD ES 2021]]/Tabelle1[[#This Row],[SPD ZS 2021]])</f>
        <v>0.88582558549972901</v>
      </c>
      <c r="AG524" s="99">
        <v>4.9502753515018254E-2</v>
      </c>
      <c r="AH524" s="107">
        <v>5.2812043703740999E-2</v>
      </c>
      <c r="AI524" s="98">
        <f>IF(Tabelle1[[#This Row],[AfD ES 2021]]="","",Tabelle1[[#This Row],[AfD ES 2021]]/Tabelle1[[#This Row],[AfD ZS 2021]])</f>
        <v>0.9373383426082349</v>
      </c>
      <c r="AJ524" s="100">
        <v>1.858370483932786E-2</v>
      </c>
      <c r="AK524" s="108">
        <v>2.2400684759075574E-2</v>
      </c>
      <c r="AL524" s="101">
        <f>IF(Tabelle1[[#This Row],[Linke ES 2021]]="","",Tabelle1[[#This Row],[Linke ES 2021]]/Tabelle1[[#This Row],[Linke ZS 2021]])</f>
        <v>0.82960431965360903</v>
      </c>
      <c r="AM524" s="103">
        <v>0.20411816916466624</v>
      </c>
      <c r="AN524" s="109">
        <v>0.1853733447459846</v>
      </c>
      <c r="AO524" s="102">
        <f>IF(Tabelle1[[#This Row],[Grüne ES 2021]]="","",Tabelle1[[#This Row],[Grüne ES 2021]]/Tabelle1[[#This Row],[Grüne ZS 2021]])</f>
        <v>1.1011193084117217</v>
      </c>
      <c r="AP524" s="104">
        <v>9.168297258588344E-2</v>
      </c>
      <c r="AQ524" s="105">
        <v>0.14448416494637734</v>
      </c>
      <c r="AR524" s="215">
        <f>IF(Tabelle1[[#This Row],[FDP ES 2021]]="","",Tabelle1[[#This Row],[FDP ES 2021]]/Tabelle1[[#This Row],[FDP ZS 2021]])</f>
        <v>0.63455377701708626</v>
      </c>
      <c r="AS524" s="216">
        <v>527.6</v>
      </c>
      <c r="AT524" s="191">
        <v>110283</v>
      </c>
      <c r="AU524" s="191">
        <v>31122</v>
      </c>
      <c r="AV524" s="191">
        <v>3.5</v>
      </c>
      <c r="AW524" s="191">
        <v>697.7</v>
      </c>
      <c r="AX524" s="191">
        <v>7.9</v>
      </c>
      <c r="AY524" s="192">
        <v>11.6</v>
      </c>
      <c r="AZ524" s="114" t="s">
        <v>1979</v>
      </c>
      <c r="BA524" s="6"/>
      <c r="BB524" s="6"/>
      <c r="BC524" s="6"/>
      <c r="BD524" s="6"/>
      <c r="BE524" s="6"/>
      <c r="BF524" s="6"/>
      <c r="BG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</row>
    <row r="525" spans="1:84">
      <c r="A525" s="90">
        <f>SUBTOTAL(103,$B$2:$B525)</f>
        <v>524</v>
      </c>
      <c r="B525" s="49" t="s">
        <v>941</v>
      </c>
      <c r="C525" s="207" t="s">
        <v>1223</v>
      </c>
      <c r="D525" s="199" t="s">
        <v>1</v>
      </c>
      <c r="E525" s="195" t="s">
        <v>438</v>
      </c>
      <c r="F525" s="222" t="s">
        <v>238</v>
      </c>
      <c r="G525" s="219" t="str">
        <f>""</f>
        <v/>
      </c>
      <c r="H525" s="184" t="s">
        <v>2175</v>
      </c>
      <c r="I525" s="8"/>
      <c r="J525" s="8" t="s">
        <v>927</v>
      </c>
      <c r="K525" s="11"/>
      <c r="L525" s="11" t="s">
        <v>921</v>
      </c>
      <c r="M525" s="53"/>
      <c r="N525" s="53"/>
      <c r="O525" s="9"/>
      <c r="P525" s="54"/>
      <c r="Q525" s="121" t="str">
        <f>""</f>
        <v/>
      </c>
      <c r="R525" s="55"/>
      <c r="S525" s="57"/>
      <c r="T525" s="147" t="str">
        <f>IF(MAX((AA525,AD525,AG525,AJ525,AM525,AP525))=AA525,"CSU",IF(MAX(AA525,AD525,AG525,AJ525,AM525,AP525)=AD525,"SPD",IF(MAX(AA525,AD525,AG525,AJ525,AM525,AP525)=AG525,"AfD",IF(MAX(AA525,AD525,AG525,AJ525,AM525,AP525)=AJ525,"Linke",IF(MAX(AA525,AD525,AG525,AJ525,AM525,AP525)=AM525,"Grüne","FDP")))))</f>
        <v>CSU</v>
      </c>
      <c r="U525" s="148" t="str">
        <f>IF(LARGE((AA525,AD525,AG525,AJ525,AM525,AP525),2)=AA525,"CSU",IF(LARGE((AA525,AD525,AG525,AJ525,AM525,AP525),2)=AD525,"SPD",IF(LARGE((AA525,AD525,AG525,AJ525,AM525,AP525),2)=AG525,"AfD",IF(LARGE((AA525,AD525,AG525,AJ525,AM525,AP525),2)=AJ525,"Linke",IF(LARGE((AA525,AD525,AG525,AJ525,AM525,AP525),2)=AM525,"Grüne","FDP")))))</f>
        <v>Grüne</v>
      </c>
      <c r="V525" s="148" t="str">
        <f>IF(LARGE((AA525,AD525,AG525,AJ525,AM525,AP525),3)=AA525,"CSU",IF(LARGE((AA525,AD525,AG525,AJ525,AM525,AP525),3)=AD525,"SPD",IF(LARGE((AA525,AD525,AG525,AJ525,AM525,AP525),3)=AG525,"AfD",IF(LARGE((AA525,AD525,AG525,AJ525,AM525,AP525),3)=AJ525,"Linke",IF(LARGE((AA525,AD525,AG525,AJ525,AM525,AP525),3)=AM525,"Grüne","FDP")))))</f>
        <v>SPD</v>
      </c>
      <c r="W525" s="148" t="str">
        <f>IF(LARGE((AA525,AD525,AG525,AJ525,AM525,AP525),4)=AA525,"CSU",IF(LARGE((AA525,AD525,AG525,AJ525,AM525,AP525),4)=AD525,"SPD",IF(LARGE((AA525,AD525,AG525,AJ525,AM525,AP525),4)=AG525,"AfD",IF(LARGE((AA525,AD525,AG525,AJ525,AM525,AP525),4)=AJ525,"Linke",IF(LARGE((AA525,AD525,AG525,AJ525,AM525,AP525),4)=AM525,"Grüne","FDP")))))</f>
        <v>FDP</v>
      </c>
      <c r="X525" s="148">
        <f>(LARGE((AA525,AD525,AG525,AJ525,AM525,AP525),1))-(LARGE((AA525,AD525,AG525,AJ525,AM525,AP525),2))</f>
        <v>0.22354049162387407</v>
      </c>
      <c r="Y525" s="148">
        <f>(LARGE((AA525,AD525,AG525,AJ525,AM525,AP525),1))-(LARGE((AA525,AD525,AG525,AJ525,AM525,AP525),3))</f>
        <v>0.24097672362993516</v>
      </c>
      <c r="Z525" s="234">
        <f>(LARGE((AA525,AD525,AG525,AJ525,AM525,AP525),1))-(LARGE((AA525,AD525,AG525,AJ525,AM525,AP525),4))</f>
        <v>0.26826753093694755</v>
      </c>
      <c r="AA525" s="236">
        <v>0.36129935179728934</v>
      </c>
      <c r="AB525" s="93">
        <v>0.31027335079056051</v>
      </c>
      <c r="AC525" s="95">
        <f>IF(Tabelle1[[#This Row],[CDU ES 2021]]="","",Tabelle1[[#This Row],[CDU ES 2021]]/Tabelle1[[#This Row],[CDU ZS 2021]])</f>
        <v>1.1644549906613546</v>
      </c>
      <c r="AD525" s="97">
        <v>0.12032262816735416</v>
      </c>
      <c r="AE525" s="106">
        <v>0.14381746527358694</v>
      </c>
      <c r="AF525" s="96">
        <f>IF(Tabelle1[[#This Row],[SPD ES 2021]]="","",Tabelle1[[#This Row],[SPD ES 2021]]/Tabelle1[[#This Row],[SPD ZS 2021]])</f>
        <v>0.83663432628618462</v>
      </c>
      <c r="AG525" s="99">
        <v>8.2940483205657042E-2</v>
      </c>
      <c r="AH525" s="107">
        <v>8.6953783827750694E-2</v>
      </c>
      <c r="AI525" s="98">
        <f>IF(Tabelle1[[#This Row],[AfD ES 2021]]="","",Tabelle1[[#This Row],[AfD ES 2021]]/Tabelle1[[#This Row],[AfD ZS 2021]])</f>
        <v>0.95384558962904109</v>
      </c>
      <c r="AJ525" s="100">
        <v>2.1524328647192524E-2</v>
      </c>
      <c r="AK525" s="108">
        <v>2.4175985642392726E-2</v>
      </c>
      <c r="AL525" s="101">
        <f>IF(Tabelle1[[#This Row],[Linke ES 2021]]="","",Tabelle1[[#This Row],[Linke ES 2021]]/Tabelle1[[#This Row],[Linke ZS 2021]])</f>
        <v>0.89031855683474159</v>
      </c>
      <c r="AM525" s="103">
        <v>0.13775886017341527</v>
      </c>
      <c r="AN525" s="109">
        <v>0.13623983921159105</v>
      </c>
      <c r="AO525" s="102">
        <f>IF(Tabelle1[[#This Row],[Grüne ES 2021]]="","",Tabelle1[[#This Row],[Grüne ES 2021]]/Tabelle1[[#This Row],[Grüne ZS 2021]])</f>
        <v>1.011149609179038</v>
      </c>
      <c r="AP525" s="104">
        <v>9.3031820860341785E-2</v>
      </c>
      <c r="AQ525" s="105">
        <v>0.12095339550065333</v>
      </c>
      <c r="AR525" s="215">
        <f>IF(Tabelle1[[#This Row],[FDP ES 2021]]="","",Tabelle1[[#This Row],[FDP ES 2021]]/Tabelle1[[#This Row],[FDP ZS 2021]])</f>
        <v>0.76915427198436337</v>
      </c>
      <c r="AS525" s="216">
        <v>220</v>
      </c>
      <c r="AT525" s="191">
        <v>36635</v>
      </c>
      <c r="AU525" s="191">
        <v>25321</v>
      </c>
      <c r="AV525" s="191">
        <v>3.7</v>
      </c>
      <c r="AW525" s="191">
        <v>632.6</v>
      </c>
      <c r="AX525" s="191">
        <v>7.7</v>
      </c>
      <c r="AY525" s="192">
        <v>11</v>
      </c>
      <c r="AZ525" s="115" t="s">
        <v>1540</v>
      </c>
      <c r="BA525" s="6"/>
      <c r="BB525" s="6"/>
      <c r="BC525" s="6"/>
      <c r="BD525" s="6"/>
      <c r="BE525" s="6"/>
      <c r="BF525" s="6"/>
      <c r="BG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</row>
    <row r="526" spans="1:84">
      <c r="A526" s="90">
        <f>SUBTOTAL(103,$B$2:$B526)</f>
        <v>525</v>
      </c>
      <c r="B526" s="44" t="s">
        <v>855</v>
      </c>
      <c r="C526" s="201" t="s">
        <v>862</v>
      </c>
      <c r="D526" s="200" t="s">
        <v>1</v>
      </c>
      <c r="E526" s="193" t="s">
        <v>438</v>
      </c>
      <c r="F526" s="222" t="s">
        <v>238</v>
      </c>
      <c r="G526" s="219" t="str">
        <f>""</f>
        <v/>
      </c>
      <c r="H526" s="10"/>
      <c r="I526" s="10"/>
      <c r="J526" s="8" t="s">
        <v>924</v>
      </c>
      <c r="K526" s="10"/>
      <c r="L526" s="10" t="s">
        <v>922</v>
      </c>
      <c r="M526" s="67"/>
      <c r="N526" s="67"/>
      <c r="O526" s="59"/>
      <c r="P526" s="83"/>
      <c r="Q526" s="121" t="str">
        <f>""</f>
        <v/>
      </c>
      <c r="R526" s="60"/>
      <c r="S526" s="61"/>
      <c r="T526" s="147" t="str">
        <f>IF(MAX((AA526,AD526,AG526,AJ526,AM526,AP526))=AA526,"CSU",IF(MAX(AA526,AD526,AG526,AJ526,AM526,AP526)=AD526,"SPD",IF(MAX(AA526,AD526,AG526,AJ526,AM526,AP526)=AG526,"AfD",IF(MAX(AA526,AD526,AG526,AJ526,AM526,AP526)=AJ526,"Linke",IF(MAX(AA526,AD526,AG526,AJ526,AM526,AP526)=AM526,"Grüne","FDP")))))</f>
        <v>CSU</v>
      </c>
      <c r="U526" s="148" t="str">
        <f>IF(LARGE((AA526,AD526,AG526,AJ526,AM526,AP526),2)=AA526,"CSU",IF(LARGE((AA526,AD526,AG526,AJ526,AM526,AP526),2)=AD526,"SPD",IF(LARGE((AA526,AD526,AG526,AJ526,AM526,AP526),2)=AG526,"AfD",IF(LARGE((AA526,AD526,AG526,AJ526,AM526,AP526),2)=AJ526,"Linke",IF(LARGE((AA526,AD526,AG526,AJ526,AM526,AP526),2)=AM526,"Grüne","FDP")))))</f>
        <v>Grüne</v>
      </c>
      <c r="V526" s="148" t="str">
        <f>IF(LARGE((AA526,AD526,AG526,AJ526,AM526,AP526),3)=AA526,"CSU",IF(LARGE((AA526,AD526,AG526,AJ526,AM526,AP526),3)=AD526,"SPD",IF(LARGE((AA526,AD526,AG526,AJ526,AM526,AP526),3)=AG526,"AfD",IF(LARGE((AA526,AD526,AG526,AJ526,AM526,AP526),3)=AJ526,"Linke",IF(LARGE((AA526,AD526,AG526,AJ526,AM526,AP526),3)=AM526,"Grüne","FDP")))))</f>
        <v>SPD</v>
      </c>
      <c r="W526" s="148" t="str">
        <f>IF(LARGE((AA526,AD526,AG526,AJ526,AM526,AP526),4)=AA526,"CSU",IF(LARGE((AA526,AD526,AG526,AJ526,AM526,AP526),4)=AD526,"SPD",IF(LARGE((AA526,AD526,AG526,AJ526,AM526,AP526),4)=AG526,"AfD",IF(LARGE((AA526,AD526,AG526,AJ526,AM526,AP526),4)=AJ526,"Linke",IF(LARGE((AA526,AD526,AG526,AJ526,AM526,AP526),4)=AM526,"Grüne","FDP")))))</f>
        <v>FDP</v>
      </c>
      <c r="X526" s="148">
        <f>(LARGE((AA526,AD526,AG526,AJ526,AM526,AP526),1))-(LARGE((AA526,AD526,AG526,AJ526,AM526,AP526),2))</f>
        <v>0.22354049162387407</v>
      </c>
      <c r="Y526" s="148">
        <f>(LARGE((AA526,AD526,AG526,AJ526,AM526,AP526),1))-(LARGE((AA526,AD526,AG526,AJ526,AM526,AP526),3))</f>
        <v>0.24097672362993516</v>
      </c>
      <c r="Z526" s="234">
        <f>(LARGE((AA526,AD526,AG526,AJ526,AM526,AP526),1))-(LARGE((AA526,AD526,AG526,AJ526,AM526,AP526),4))</f>
        <v>0.26826753093694755</v>
      </c>
      <c r="AA526" s="236">
        <v>0.36129935179728934</v>
      </c>
      <c r="AB526" s="93">
        <v>0.31027335079056051</v>
      </c>
      <c r="AC526" s="95">
        <f>IF(Tabelle1[[#This Row],[CDU ES 2021]]="","",Tabelle1[[#This Row],[CDU ES 2021]]/Tabelle1[[#This Row],[CDU ZS 2021]])</f>
        <v>1.1644549906613546</v>
      </c>
      <c r="AD526" s="97">
        <v>0.12032262816735416</v>
      </c>
      <c r="AE526" s="106">
        <v>0.14381746527358694</v>
      </c>
      <c r="AF526" s="96">
        <f>IF(Tabelle1[[#This Row],[SPD ES 2021]]="","",Tabelle1[[#This Row],[SPD ES 2021]]/Tabelle1[[#This Row],[SPD ZS 2021]])</f>
        <v>0.83663432628618462</v>
      </c>
      <c r="AG526" s="99">
        <v>8.2940483205657042E-2</v>
      </c>
      <c r="AH526" s="107">
        <v>8.6953783827750694E-2</v>
      </c>
      <c r="AI526" s="98">
        <f>IF(Tabelle1[[#This Row],[AfD ES 2021]]="","",Tabelle1[[#This Row],[AfD ES 2021]]/Tabelle1[[#This Row],[AfD ZS 2021]])</f>
        <v>0.95384558962904109</v>
      </c>
      <c r="AJ526" s="100">
        <v>2.1524328647192524E-2</v>
      </c>
      <c r="AK526" s="108">
        <v>2.4175985642392726E-2</v>
      </c>
      <c r="AL526" s="101">
        <f>IF(Tabelle1[[#This Row],[Linke ES 2021]]="","",Tabelle1[[#This Row],[Linke ES 2021]]/Tabelle1[[#This Row],[Linke ZS 2021]])</f>
        <v>0.89031855683474159</v>
      </c>
      <c r="AM526" s="103">
        <v>0.13775886017341527</v>
      </c>
      <c r="AN526" s="109">
        <v>0.13623983921159105</v>
      </c>
      <c r="AO526" s="102">
        <f>IF(Tabelle1[[#This Row],[Grüne ES 2021]]="","",Tabelle1[[#This Row],[Grüne ES 2021]]/Tabelle1[[#This Row],[Grüne ZS 2021]])</f>
        <v>1.011149609179038</v>
      </c>
      <c r="AP526" s="104">
        <v>9.3031820860341785E-2</v>
      </c>
      <c r="AQ526" s="105">
        <v>0.12095339550065333</v>
      </c>
      <c r="AR526" s="215">
        <f>IF(Tabelle1[[#This Row],[FDP ES 2021]]="","",Tabelle1[[#This Row],[FDP ES 2021]]/Tabelle1[[#This Row],[FDP ZS 2021]])</f>
        <v>0.76915427198436337</v>
      </c>
      <c r="AS526" s="216">
        <v>220</v>
      </c>
      <c r="AT526" s="191">
        <v>36635</v>
      </c>
      <c r="AU526" s="191">
        <v>25321</v>
      </c>
      <c r="AV526" s="191">
        <v>3.7</v>
      </c>
      <c r="AW526" s="191">
        <v>632.6</v>
      </c>
      <c r="AX526" s="191">
        <v>7.7</v>
      </c>
      <c r="AY526" s="192">
        <v>11</v>
      </c>
      <c r="AZ526" s="114" t="s">
        <v>1928</v>
      </c>
      <c r="BA526" s="6"/>
      <c r="BB526" s="6"/>
      <c r="BC526" s="6"/>
      <c r="BD526" s="6"/>
      <c r="BE526" s="6"/>
      <c r="BF526" s="6"/>
      <c r="BG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</row>
    <row r="527" spans="1:84">
      <c r="A527" s="90">
        <f>SUBTOTAL(103,$B$2:$B527)</f>
        <v>526</v>
      </c>
      <c r="B527" s="45" t="s">
        <v>932</v>
      </c>
      <c r="C527" s="203" t="s">
        <v>1224</v>
      </c>
      <c r="D527" s="199" t="s">
        <v>1</v>
      </c>
      <c r="E527" s="195" t="s">
        <v>439</v>
      </c>
      <c r="F527" s="198" t="s">
        <v>239</v>
      </c>
      <c r="G527" s="219" t="str">
        <f>""</f>
        <v/>
      </c>
      <c r="H527" s="16" t="s">
        <v>2179</v>
      </c>
      <c r="I527" s="16" t="s">
        <v>2180</v>
      </c>
      <c r="J527" s="8" t="s">
        <v>927</v>
      </c>
      <c r="K527" s="11"/>
      <c r="L527" s="11" t="s">
        <v>921</v>
      </c>
      <c r="M527" s="53"/>
      <c r="N527" s="53"/>
      <c r="O527" s="9"/>
      <c r="P527" s="54"/>
      <c r="Q527" s="121" t="str">
        <f>""</f>
        <v/>
      </c>
      <c r="R527" s="55"/>
      <c r="S527" s="57"/>
      <c r="T527" s="147" t="str">
        <f>IF(MAX((AA527,AD527,AG527,AJ527,AM527,AP527))=AA527,"CSU",IF(MAX(AA527,AD527,AG527,AJ527,AM527,AP527)=AD527,"SPD",IF(MAX(AA527,AD527,AG527,AJ527,AM527,AP527)=AG527,"AfD",IF(MAX(AA527,AD527,AG527,AJ527,AM527,AP527)=AJ527,"Linke",IF(MAX(AA527,AD527,AG527,AJ527,AM527,AP527)=AM527,"Grüne","FDP")))))</f>
        <v>CSU</v>
      </c>
      <c r="U527" s="148" t="str">
        <f>IF(LARGE((AA527,AD527,AG527,AJ527,AM527,AP527),2)=AA527,"CSU",IF(LARGE((AA527,AD527,AG527,AJ527,AM527,AP527),2)=AD527,"SPD",IF(LARGE((AA527,AD527,AG527,AJ527,AM527,AP527),2)=AG527,"AfD",IF(LARGE((AA527,AD527,AG527,AJ527,AM527,AP527),2)=AJ527,"Linke",IF(LARGE((AA527,AD527,AG527,AJ527,AM527,AP527),2)=AM527,"Grüne","FDP")))))</f>
        <v>Grüne</v>
      </c>
      <c r="V527" s="148" t="str">
        <f>IF(LARGE((AA527,AD527,AG527,AJ527,AM527,AP527),3)=AA527,"CSU",IF(LARGE((AA527,AD527,AG527,AJ527,AM527,AP527),3)=AD527,"SPD",IF(LARGE((AA527,AD527,AG527,AJ527,AM527,AP527),3)=AG527,"AfD",IF(LARGE((AA527,AD527,AG527,AJ527,AM527,AP527),3)=AJ527,"Linke",IF(LARGE((AA527,AD527,AG527,AJ527,AM527,AP527),3)=AM527,"Grüne","FDP")))))</f>
        <v>SPD</v>
      </c>
      <c r="W527" s="148" t="str">
        <f>IF(LARGE((AA527,AD527,AG527,AJ527,AM527,AP527),4)=AA527,"CSU",IF(LARGE((AA527,AD527,AG527,AJ527,AM527,AP527),4)=AD527,"SPD",IF(LARGE((AA527,AD527,AG527,AJ527,AM527,AP527),4)=AG527,"AfD",IF(LARGE((AA527,AD527,AG527,AJ527,AM527,AP527),4)=AJ527,"Linke",IF(LARGE((AA527,AD527,AG527,AJ527,AM527,AP527),4)=AM527,"Grüne","FDP")))))</f>
        <v>FDP</v>
      </c>
      <c r="X527" s="148">
        <f>(LARGE((AA527,AD527,AG527,AJ527,AM527,AP527),1))-(LARGE((AA527,AD527,AG527,AJ527,AM527,AP527),2))</f>
        <v>0.25808948868923109</v>
      </c>
      <c r="Y527" s="148">
        <f>(LARGE((AA527,AD527,AG527,AJ527,AM527,AP527),1))-(LARGE((AA527,AD527,AG527,AJ527,AM527,AP527),3))</f>
        <v>0.29829314952248381</v>
      </c>
      <c r="Z527" s="234">
        <f>(LARGE((AA527,AD527,AG527,AJ527,AM527,AP527),1))-(LARGE((AA527,AD527,AG527,AJ527,AM527,AP527),4))</f>
        <v>0.32651982641189214</v>
      </c>
      <c r="AA527" s="236">
        <v>0.41313523049553003</v>
      </c>
      <c r="AB527" s="93">
        <v>0.34209048730754454</v>
      </c>
      <c r="AC527" s="95">
        <f>IF(Tabelle1[[#This Row],[CDU ES 2021]]="","",Tabelle1[[#This Row],[CDU ES 2021]]/Tabelle1[[#This Row],[CDU ZS 2021]])</f>
        <v>1.2076782191377196</v>
      </c>
      <c r="AD527" s="97">
        <v>0.1148420809730462</v>
      </c>
      <c r="AE527" s="106">
        <v>0.13502172050001476</v>
      </c>
      <c r="AF527" s="96">
        <f>IF(Tabelle1[[#This Row],[SPD ES 2021]]="","",Tabelle1[[#This Row],[SPD ES 2021]]/Tabelle1[[#This Row],[SPD ZS 2021]])</f>
        <v>0.85054523485377775</v>
      </c>
      <c r="AG527" s="99">
        <v>0</v>
      </c>
      <c r="AH527" s="107">
        <v>8.0048169272141617E-2</v>
      </c>
      <c r="AI527" s="98">
        <f>IF(Tabelle1[[#This Row],[AfD ES 2021]]="","",Tabelle1[[#This Row],[AfD ES 2021]]/Tabelle1[[#This Row],[AfD ZS 2021]])</f>
        <v>0</v>
      </c>
      <c r="AJ527" s="100">
        <v>1.9673815142063851E-2</v>
      </c>
      <c r="AK527" s="108">
        <v>2.1484086409172848E-2</v>
      </c>
      <c r="AL527" s="101">
        <f>IF(Tabelle1[[#This Row],[Linke ES 2021]]="","",Tabelle1[[#This Row],[Linke ES 2021]]/Tabelle1[[#This Row],[Linke ZS 2021]])</f>
        <v>0.91573896917785236</v>
      </c>
      <c r="AM527" s="103">
        <v>0.1550457418062989</v>
      </c>
      <c r="AN527" s="109">
        <v>0.13400218682585183</v>
      </c>
      <c r="AO527" s="102">
        <f>IF(Tabelle1[[#This Row],[Grüne ES 2021]]="","",Tabelle1[[#This Row],[Grüne ES 2021]]/Tabelle1[[#This Row],[Grüne ZS 2021]])</f>
        <v>1.1570388922666994</v>
      </c>
      <c r="AP527" s="104">
        <v>8.6615404083637909E-2</v>
      </c>
      <c r="AQ527" s="105">
        <v>0.12594934838499955</v>
      </c>
      <c r="AR527" s="215">
        <f>IF(Tabelle1[[#This Row],[FDP ES 2021]]="","",Tabelle1[[#This Row],[FDP ES 2021]]/Tabelle1[[#This Row],[FDP ZS 2021]])</f>
        <v>0.68770029535106136</v>
      </c>
      <c r="AS527" s="216">
        <v>115.3</v>
      </c>
      <c r="AT527" s="191">
        <v>32875</v>
      </c>
      <c r="AU527" s="191">
        <v>27813</v>
      </c>
      <c r="AV527" s="191">
        <v>3.6</v>
      </c>
      <c r="AW527" s="191">
        <v>640.9</v>
      </c>
      <c r="AX527" s="191">
        <v>7.3</v>
      </c>
      <c r="AY527" s="192">
        <v>12</v>
      </c>
      <c r="AZ527" s="115" t="s">
        <v>1550</v>
      </c>
      <c r="BA527" s="6"/>
      <c r="BB527" s="6"/>
      <c r="BC527" s="6"/>
      <c r="BD527" s="6"/>
      <c r="BE527" s="6"/>
      <c r="BF527" s="6"/>
      <c r="BG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</row>
    <row r="528" spans="1:84">
      <c r="A528" s="90">
        <f>SUBTOTAL(103,$B$2:$B528)</f>
        <v>527</v>
      </c>
      <c r="B528" s="44" t="s">
        <v>855</v>
      </c>
      <c r="C528" s="201" t="s">
        <v>863</v>
      </c>
      <c r="D528" s="199" t="s">
        <v>1</v>
      </c>
      <c r="E528" s="194" t="s">
        <v>439</v>
      </c>
      <c r="F528" s="198" t="s">
        <v>239</v>
      </c>
      <c r="G528" s="219" t="str">
        <f>""</f>
        <v/>
      </c>
      <c r="H528" s="8"/>
      <c r="I528" s="8"/>
      <c r="J528" s="8" t="s">
        <v>924</v>
      </c>
      <c r="K528" s="8"/>
      <c r="L528" s="10" t="s">
        <v>922</v>
      </c>
      <c r="M528" s="53"/>
      <c r="N528" s="53"/>
      <c r="O528" s="9"/>
      <c r="P528" s="54"/>
      <c r="Q528" s="121" t="str">
        <f>""</f>
        <v/>
      </c>
      <c r="R528" s="55"/>
      <c r="S528" s="57"/>
      <c r="T528" s="147" t="str">
        <f>IF(MAX((AA528,AD528,AG528,AJ528,AM528,AP528))=AA528,"CSU",IF(MAX(AA528,AD528,AG528,AJ528,AM528,AP528)=AD528,"SPD",IF(MAX(AA528,AD528,AG528,AJ528,AM528,AP528)=AG528,"AfD",IF(MAX(AA528,AD528,AG528,AJ528,AM528,AP528)=AJ528,"Linke",IF(MAX(AA528,AD528,AG528,AJ528,AM528,AP528)=AM528,"Grüne","FDP")))))</f>
        <v>CSU</v>
      </c>
      <c r="U528" s="148" t="str">
        <f>IF(LARGE((AA528,AD528,AG528,AJ528,AM528,AP528),2)=AA528,"CSU",IF(LARGE((AA528,AD528,AG528,AJ528,AM528,AP528),2)=AD528,"SPD",IF(LARGE((AA528,AD528,AG528,AJ528,AM528,AP528),2)=AG528,"AfD",IF(LARGE((AA528,AD528,AG528,AJ528,AM528,AP528),2)=AJ528,"Linke",IF(LARGE((AA528,AD528,AG528,AJ528,AM528,AP528),2)=AM528,"Grüne","FDP")))))</f>
        <v>Grüne</v>
      </c>
      <c r="V528" s="148" t="str">
        <f>IF(LARGE((AA528,AD528,AG528,AJ528,AM528,AP528),3)=AA528,"CSU",IF(LARGE((AA528,AD528,AG528,AJ528,AM528,AP528),3)=AD528,"SPD",IF(LARGE((AA528,AD528,AG528,AJ528,AM528,AP528),3)=AG528,"AfD",IF(LARGE((AA528,AD528,AG528,AJ528,AM528,AP528),3)=AJ528,"Linke",IF(LARGE((AA528,AD528,AG528,AJ528,AM528,AP528),3)=AM528,"Grüne","FDP")))))</f>
        <v>SPD</v>
      </c>
      <c r="W528" s="148" t="str">
        <f>IF(LARGE((AA528,AD528,AG528,AJ528,AM528,AP528),4)=AA528,"CSU",IF(LARGE((AA528,AD528,AG528,AJ528,AM528,AP528),4)=AD528,"SPD",IF(LARGE((AA528,AD528,AG528,AJ528,AM528,AP528),4)=AG528,"AfD",IF(LARGE((AA528,AD528,AG528,AJ528,AM528,AP528),4)=AJ528,"Linke",IF(LARGE((AA528,AD528,AG528,AJ528,AM528,AP528),4)=AM528,"Grüne","FDP")))))</f>
        <v>FDP</v>
      </c>
      <c r="X528" s="148">
        <f>(LARGE((AA528,AD528,AG528,AJ528,AM528,AP528),1))-(LARGE((AA528,AD528,AG528,AJ528,AM528,AP528),2))</f>
        <v>0.25808948868923109</v>
      </c>
      <c r="Y528" s="148">
        <f>(LARGE((AA528,AD528,AG528,AJ528,AM528,AP528),1))-(LARGE((AA528,AD528,AG528,AJ528,AM528,AP528),3))</f>
        <v>0.29829314952248381</v>
      </c>
      <c r="Z528" s="234">
        <f>(LARGE((AA528,AD528,AG528,AJ528,AM528,AP528),1))-(LARGE((AA528,AD528,AG528,AJ528,AM528,AP528),4))</f>
        <v>0.32651982641189214</v>
      </c>
      <c r="AA528" s="236">
        <v>0.41313523049553003</v>
      </c>
      <c r="AB528" s="93">
        <v>0.34209048730754454</v>
      </c>
      <c r="AC528" s="95">
        <f>IF(Tabelle1[[#This Row],[CDU ES 2021]]="","",Tabelle1[[#This Row],[CDU ES 2021]]/Tabelle1[[#This Row],[CDU ZS 2021]])</f>
        <v>1.2076782191377196</v>
      </c>
      <c r="AD528" s="97">
        <v>0.1148420809730462</v>
      </c>
      <c r="AE528" s="106">
        <v>0.13502172050001476</v>
      </c>
      <c r="AF528" s="96">
        <f>IF(Tabelle1[[#This Row],[SPD ES 2021]]="","",Tabelle1[[#This Row],[SPD ES 2021]]/Tabelle1[[#This Row],[SPD ZS 2021]])</f>
        <v>0.85054523485377775</v>
      </c>
      <c r="AG528" s="99">
        <v>0</v>
      </c>
      <c r="AH528" s="107">
        <v>8.0048169272141617E-2</v>
      </c>
      <c r="AI528" s="98">
        <f>IF(Tabelle1[[#This Row],[AfD ES 2021]]="","",Tabelle1[[#This Row],[AfD ES 2021]]/Tabelle1[[#This Row],[AfD ZS 2021]])</f>
        <v>0</v>
      </c>
      <c r="AJ528" s="100">
        <v>1.9673815142063851E-2</v>
      </c>
      <c r="AK528" s="108">
        <v>2.1484086409172848E-2</v>
      </c>
      <c r="AL528" s="101">
        <f>IF(Tabelle1[[#This Row],[Linke ES 2021]]="","",Tabelle1[[#This Row],[Linke ES 2021]]/Tabelle1[[#This Row],[Linke ZS 2021]])</f>
        <v>0.91573896917785236</v>
      </c>
      <c r="AM528" s="103">
        <v>0.1550457418062989</v>
      </c>
      <c r="AN528" s="109">
        <v>0.13400218682585183</v>
      </c>
      <c r="AO528" s="102">
        <f>IF(Tabelle1[[#This Row],[Grüne ES 2021]]="","",Tabelle1[[#This Row],[Grüne ES 2021]]/Tabelle1[[#This Row],[Grüne ZS 2021]])</f>
        <v>1.1570388922666994</v>
      </c>
      <c r="AP528" s="104">
        <v>8.6615404083637909E-2</v>
      </c>
      <c r="AQ528" s="105">
        <v>0.12594934838499955</v>
      </c>
      <c r="AR528" s="215">
        <f>IF(Tabelle1[[#This Row],[FDP ES 2021]]="","",Tabelle1[[#This Row],[FDP ES 2021]]/Tabelle1[[#This Row],[FDP ZS 2021]])</f>
        <v>0.68770029535106136</v>
      </c>
      <c r="AS528" s="216">
        <v>115.3</v>
      </c>
      <c r="AT528" s="191">
        <v>32875</v>
      </c>
      <c r="AU528" s="191">
        <v>27813</v>
      </c>
      <c r="AV528" s="191">
        <v>3.6</v>
      </c>
      <c r="AW528" s="191">
        <v>640.9</v>
      </c>
      <c r="AX528" s="191">
        <v>7.3</v>
      </c>
      <c r="AY528" s="192">
        <v>12</v>
      </c>
      <c r="AZ528" s="114" t="s">
        <v>2136</v>
      </c>
      <c r="BA528" s="6"/>
      <c r="BB528" s="6"/>
      <c r="BC528" s="6"/>
      <c r="BD528" s="6"/>
      <c r="BE528" s="6"/>
      <c r="BF528" s="6"/>
      <c r="BG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</row>
    <row r="529" spans="1:84">
      <c r="A529" s="90">
        <f>SUBTOTAL(103,$B$2:$B529)</f>
        <v>528</v>
      </c>
      <c r="B529" s="44" t="s">
        <v>855</v>
      </c>
      <c r="C529" s="201" t="s">
        <v>864</v>
      </c>
      <c r="D529" s="200" t="s">
        <v>1</v>
      </c>
      <c r="E529" s="193" t="s">
        <v>440</v>
      </c>
      <c r="F529" s="222" t="s">
        <v>240</v>
      </c>
      <c r="G529" s="219" t="str">
        <f>""</f>
        <v/>
      </c>
      <c r="H529" s="12" t="s">
        <v>2165</v>
      </c>
      <c r="I529" s="10"/>
      <c r="J529" s="8" t="s">
        <v>924</v>
      </c>
      <c r="K529" s="10"/>
      <c r="L529" s="10" t="s">
        <v>922</v>
      </c>
      <c r="M529" s="67"/>
      <c r="N529" s="67"/>
      <c r="O529" s="59"/>
      <c r="P529" s="83"/>
      <c r="Q529" s="121" t="str">
        <f>""</f>
        <v/>
      </c>
      <c r="R529" s="60"/>
      <c r="S529" s="61"/>
      <c r="T529" s="147" t="str">
        <f>IF(MAX((AA529,AD529,AG529,AJ529,AM529,AP529))=AA529,"CSU",IF(MAX(AA529,AD529,AG529,AJ529,AM529,AP529)=AD529,"SPD",IF(MAX(AA529,AD529,AG529,AJ529,AM529,AP529)=AG529,"AfD",IF(MAX(AA529,AD529,AG529,AJ529,AM529,AP529)=AJ529,"Linke",IF(MAX(AA529,AD529,AG529,AJ529,AM529,AP529)=AM529,"Grüne","FDP")))))</f>
        <v>CSU</v>
      </c>
      <c r="U529" s="148" t="str">
        <f>IF(LARGE((AA529,AD529,AG529,AJ529,AM529,AP529),2)=AA529,"CSU",IF(LARGE((AA529,AD529,AG529,AJ529,AM529,AP529),2)=AD529,"SPD",IF(LARGE((AA529,AD529,AG529,AJ529,AM529,AP529),2)=AG529,"AfD",IF(LARGE((AA529,AD529,AG529,AJ529,AM529,AP529),2)=AJ529,"Linke",IF(LARGE((AA529,AD529,AG529,AJ529,AM529,AP529),2)=AM529,"Grüne","FDP")))))</f>
        <v>Grüne</v>
      </c>
      <c r="V529" s="148" t="str">
        <f>IF(LARGE((AA529,AD529,AG529,AJ529,AM529,AP529),3)=AA529,"CSU",IF(LARGE((AA529,AD529,AG529,AJ529,AM529,AP529),3)=AD529,"SPD",IF(LARGE((AA529,AD529,AG529,AJ529,AM529,AP529),3)=AG529,"AfD",IF(LARGE((AA529,AD529,AG529,AJ529,AM529,AP529),3)=AJ529,"Linke",IF(LARGE((AA529,AD529,AG529,AJ529,AM529,AP529),3)=AM529,"Grüne","FDP")))))</f>
        <v>SPD</v>
      </c>
      <c r="W529" s="148" t="str">
        <f>IF(LARGE((AA529,AD529,AG529,AJ529,AM529,AP529),4)=AA529,"CSU",IF(LARGE((AA529,AD529,AG529,AJ529,AM529,AP529),4)=AD529,"SPD",IF(LARGE((AA529,AD529,AG529,AJ529,AM529,AP529),4)=AG529,"AfD",IF(LARGE((AA529,AD529,AG529,AJ529,AM529,AP529),4)=AJ529,"Linke",IF(LARGE((AA529,AD529,AG529,AJ529,AM529,AP529),4)=AM529,"Grüne","FDP")))))</f>
        <v>FDP</v>
      </c>
      <c r="X529" s="148">
        <f>(LARGE((AA529,AD529,AG529,AJ529,AM529,AP529),1))-(LARGE((AA529,AD529,AG529,AJ529,AM529,AP529),2))</f>
        <v>0.18244911578244913</v>
      </c>
      <c r="Y529" s="148">
        <f>(LARGE((AA529,AD529,AG529,AJ529,AM529,AP529),1))-(LARGE((AA529,AD529,AG529,AJ529,AM529,AP529),3))</f>
        <v>0.24820375931487046</v>
      </c>
      <c r="Z529" s="234">
        <f>(LARGE((AA529,AD529,AG529,AJ529,AM529,AP529),1))-(LARGE((AA529,AD529,AG529,AJ529,AM529,AP529),4))</f>
        <v>0.28935602268935606</v>
      </c>
      <c r="AA529" s="236">
        <v>0.38158714269825383</v>
      </c>
      <c r="AB529" s="93">
        <v>0.32122886433231262</v>
      </c>
      <c r="AC529" s="95">
        <f>IF(Tabelle1[[#This Row],[CDU ES 2021]]="","",Tabelle1[[#This Row],[CDU ES 2021]]/Tabelle1[[#This Row],[CDU ZS 2021]])</f>
        <v>1.1878980535930306</v>
      </c>
      <c r="AD529" s="97">
        <v>0.13338338338338337</v>
      </c>
      <c r="AE529" s="106">
        <v>0.15856743442950338</v>
      </c>
      <c r="AF529" s="96">
        <f>IF(Tabelle1[[#This Row],[SPD ES 2021]]="","",Tabelle1[[#This Row],[SPD ES 2021]]/Tabelle1[[#This Row],[SPD ZS 2021]])</f>
        <v>0.84117765960755042</v>
      </c>
      <c r="AG529" s="99">
        <v>5.9587365142920699E-2</v>
      </c>
      <c r="AH529" s="107">
        <v>6.1387742422225181E-2</v>
      </c>
      <c r="AI529" s="98">
        <f>IF(Tabelle1[[#This Row],[AfD ES 2021]]="","",Tabelle1[[#This Row],[AfD ES 2021]]/Tabelle1[[#This Row],[AfD ZS 2021]])</f>
        <v>0.97067203959185411</v>
      </c>
      <c r="AJ529" s="100">
        <v>2.0581692803915027E-2</v>
      </c>
      <c r="AK529" s="108">
        <v>2.466382638796432E-2</v>
      </c>
      <c r="AL529" s="101">
        <f>IF(Tabelle1[[#This Row],[Linke ES 2021]]="","",Tabelle1[[#This Row],[Linke ES 2021]]/Tabelle1[[#This Row],[Linke ZS 2021]])</f>
        <v>0.83448903994712964</v>
      </c>
      <c r="AM529" s="103">
        <v>0.19913802691580471</v>
      </c>
      <c r="AN529" s="109">
        <v>0.18119535791949584</v>
      </c>
      <c r="AO529" s="102">
        <f>IF(Tabelle1[[#This Row],[Grüne ES 2021]]="","",Tabelle1[[#This Row],[Grüne ES 2021]]/Tabelle1[[#This Row],[Grüne ZS 2021]])</f>
        <v>1.0990238889247963</v>
      </c>
      <c r="AP529" s="104">
        <v>9.2231120008897785E-2</v>
      </c>
      <c r="AQ529" s="105">
        <v>0.132544490303111</v>
      </c>
      <c r="AR529" s="215">
        <f>IF(Tabelle1[[#This Row],[FDP ES 2021]]="","",Tabelle1[[#This Row],[FDP ES 2021]]/Tabelle1[[#This Row],[FDP ZS 2021]])</f>
        <v>0.69585027486225881</v>
      </c>
      <c r="AS529" s="216">
        <v>226.4</v>
      </c>
      <c r="AT529" s="191">
        <v>39032</v>
      </c>
      <c r="AU529" s="191">
        <v>30346</v>
      </c>
      <c r="AV529" s="191">
        <v>3.7</v>
      </c>
      <c r="AW529" s="191">
        <v>644.5</v>
      </c>
      <c r="AX529" s="191">
        <v>7.5</v>
      </c>
      <c r="AY529" s="192">
        <v>12</v>
      </c>
      <c r="AZ529" s="114" t="s">
        <v>1871</v>
      </c>
      <c r="BA529" s="6"/>
      <c r="BB529" s="6"/>
      <c r="BC529" s="6"/>
      <c r="BD529" s="6"/>
      <c r="BE529" s="6"/>
      <c r="BF529" s="6"/>
      <c r="BG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</row>
    <row r="530" spans="1:84">
      <c r="A530" s="90">
        <f>SUBTOTAL(103,$B$2:$B530)</f>
        <v>529</v>
      </c>
      <c r="B530" s="48" t="s">
        <v>669</v>
      </c>
      <c r="C530" s="206" t="s">
        <v>1225</v>
      </c>
      <c r="D530" s="199" t="s">
        <v>1</v>
      </c>
      <c r="E530" s="195" t="s">
        <v>440</v>
      </c>
      <c r="F530" s="222" t="s">
        <v>240</v>
      </c>
      <c r="G530" s="219" t="str">
        <f>""</f>
        <v/>
      </c>
      <c r="H530" s="8"/>
      <c r="I530" s="8"/>
      <c r="J530" s="8" t="s">
        <v>927</v>
      </c>
      <c r="K530" s="11"/>
      <c r="L530" s="11" t="s">
        <v>921</v>
      </c>
      <c r="M530" s="53"/>
      <c r="N530" s="53"/>
      <c r="O530" s="9"/>
      <c r="P530" s="54"/>
      <c r="Q530" s="121" t="str">
        <f>""</f>
        <v/>
      </c>
      <c r="R530" s="55"/>
      <c r="S530" s="57"/>
      <c r="T530" s="147" t="str">
        <f>IF(MAX((AA530,AD530,AG530,AJ530,AM530,AP530))=AA530,"CSU",IF(MAX(AA530,AD530,AG530,AJ530,AM530,AP530)=AD530,"SPD",IF(MAX(AA530,AD530,AG530,AJ530,AM530,AP530)=AG530,"AfD",IF(MAX(AA530,AD530,AG530,AJ530,AM530,AP530)=AJ530,"Linke",IF(MAX(AA530,AD530,AG530,AJ530,AM530,AP530)=AM530,"Grüne","FDP")))))</f>
        <v>CSU</v>
      </c>
      <c r="U530" s="148" t="str">
        <f>IF(LARGE((AA530,AD530,AG530,AJ530,AM530,AP530),2)=AA530,"CSU",IF(LARGE((AA530,AD530,AG530,AJ530,AM530,AP530),2)=AD530,"SPD",IF(LARGE((AA530,AD530,AG530,AJ530,AM530,AP530),2)=AG530,"AfD",IF(LARGE((AA530,AD530,AG530,AJ530,AM530,AP530),2)=AJ530,"Linke",IF(LARGE((AA530,AD530,AG530,AJ530,AM530,AP530),2)=AM530,"Grüne","FDP")))))</f>
        <v>Grüne</v>
      </c>
      <c r="V530" s="148" t="str">
        <f>IF(LARGE((AA530,AD530,AG530,AJ530,AM530,AP530),3)=AA530,"CSU",IF(LARGE((AA530,AD530,AG530,AJ530,AM530,AP530),3)=AD530,"SPD",IF(LARGE((AA530,AD530,AG530,AJ530,AM530,AP530),3)=AG530,"AfD",IF(LARGE((AA530,AD530,AG530,AJ530,AM530,AP530),3)=AJ530,"Linke",IF(LARGE((AA530,AD530,AG530,AJ530,AM530,AP530),3)=AM530,"Grüne","FDP")))))</f>
        <v>SPD</v>
      </c>
      <c r="W530" s="148" t="str">
        <f>IF(LARGE((AA530,AD530,AG530,AJ530,AM530,AP530),4)=AA530,"CSU",IF(LARGE((AA530,AD530,AG530,AJ530,AM530,AP530),4)=AD530,"SPD",IF(LARGE((AA530,AD530,AG530,AJ530,AM530,AP530),4)=AG530,"AfD",IF(LARGE((AA530,AD530,AG530,AJ530,AM530,AP530),4)=AJ530,"Linke",IF(LARGE((AA530,AD530,AG530,AJ530,AM530,AP530),4)=AM530,"Grüne","FDP")))))</f>
        <v>FDP</v>
      </c>
      <c r="X530" s="148">
        <f>(LARGE((AA530,AD530,AG530,AJ530,AM530,AP530),1))-(LARGE((AA530,AD530,AG530,AJ530,AM530,AP530),2))</f>
        <v>0.18244911578244913</v>
      </c>
      <c r="Y530" s="148">
        <f>(LARGE((AA530,AD530,AG530,AJ530,AM530,AP530),1))-(LARGE((AA530,AD530,AG530,AJ530,AM530,AP530),3))</f>
        <v>0.24820375931487046</v>
      </c>
      <c r="Z530" s="234">
        <f>(LARGE((AA530,AD530,AG530,AJ530,AM530,AP530),1))-(LARGE((AA530,AD530,AG530,AJ530,AM530,AP530),4))</f>
        <v>0.28935602268935606</v>
      </c>
      <c r="AA530" s="236">
        <v>0.38158714269825383</v>
      </c>
      <c r="AB530" s="93">
        <v>0.32122886433231262</v>
      </c>
      <c r="AC530" s="95">
        <f>IF(Tabelle1[[#This Row],[CDU ES 2021]]="","",Tabelle1[[#This Row],[CDU ES 2021]]/Tabelle1[[#This Row],[CDU ZS 2021]])</f>
        <v>1.1878980535930306</v>
      </c>
      <c r="AD530" s="97">
        <v>0.13338338338338337</v>
      </c>
      <c r="AE530" s="106">
        <v>0.15856743442950338</v>
      </c>
      <c r="AF530" s="96">
        <f>IF(Tabelle1[[#This Row],[SPD ES 2021]]="","",Tabelle1[[#This Row],[SPD ES 2021]]/Tabelle1[[#This Row],[SPD ZS 2021]])</f>
        <v>0.84117765960755042</v>
      </c>
      <c r="AG530" s="99">
        <v>5.9587365142920699E-2</v>
      </c>
      <c r="AH530" s="107">
        <v>6.1387742422225181E-2</v>
      </c>
      <c r="AI530" s="98">
        <f>IF(Tabelle1[[#This Row],[AfD ES 2021]]="","",Tabelle1[[#This Row],[AfD ES 2021]]/Tabelle1[[#This Row],[AfD ZS 2021]])</f>
        <v>0.97067203959185411</v>
      </c>
      <c r="AJ530" s="100">
        <v>2.0581692803915027E-2</v>
      </c>
      <c r="AK530" s="108">
        <v>2.466382638796432E-2</v>
      </c>
      <c r="AL530" s="101">
        <f>IF(Tabelle1[[#This Row],[Linke ES 2021]]="","",Tabelle1[[#This Row],[Linke ES 2021]]/Tabelle1[[#This Row],[Linke ZS 2021]])</f>
        <v>0.83448903994712964</v>
      </c>
      <c r="AM530" s="103">
        <v>0.19913802691580471</v>
      </c>
      <c r="AN530" s="109">
        <v>0.18119535791949584</v>
      </c>
      <c r="AO530" s="102">
        <f>IF(Tabelle1[[#This Row],[Grüne ES 2021]]="","",Tabelle1[[#This Row],[Grüne ES 2021]]/Tabelle1[[#This Row],[Grüne ZS 2021]])</f>
        <v>1.0990238889247963</v>
      </c>
      <c r="AP530" s="104">
        <v>9.2231120008897785E-2</v>
      </c>
      <c r="AQ530" s="105">
        <v>0.132544490303111</v>
      </c>
      <c r="AR530" s="215">
        <f>IF(Tabelle1[[#This Row],[FDP ES 2021]]="","",Tabelle1[[#This Row],[FDP ES 2021]]/Tabelle1[[#This Row],[FDP ZS 2021]])</f>
        <v>0.69585027486225881</v>
      </c>
      <c r="AS530" s="216">
        <v>226.4</v>
      </c>
      <c r="AT530" s="191">
        <v>39032</v>
      </c>
      <c r="AU530" s="191">
        <v>30346</v>
      </c>
      <c r="AV530" s="191">
        <v>3.7</v>
      </c>
      <c r="AW530" s="191">
        <v>644.5</v>
      </c>
      <c r="AX530" s="191">
        <v>7.5</v>
      </c>
      <c r="AY530" s="192">
        <v>12</v>
      </c>
      <c r="AZ530" s="115" t="s">
        <v>1531</v>
      </c>
      <c r="BA530" s="6"/>
      <c r="BB530" s="6"/>
      <c r="BC530" s="6"/>
      <c r="BD530" s="6"/>
      <c r="BE530" s="6"/>
      <c r="BF530" s="6"/>
      <c r="BG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</row>
    <row r="531" spans="1:84">
      <c r="A531" s="90">
        <f>SUBTOTAL(103,$B$2:$B531)</f>
        <v>530</v>
      </c>
      <c r="B531" s="48" t="s">
        <v>669</v>
      </c>
      <c r="C531" s="206" t="s">
        <v>1226</v>
      </c>
      <c r="D531" s="199" t="s">
        <v>1</v>
      </c>
      <c r="E531" s="195" t="s">
        <v>441</v>
      </c>
      <c r="F531" s="198" t="s">
        <v>241</v>
      </c>
      <c r="G531" s="223" t="s">
        <v>2167</v>
      </c>
      <c r="H531" s="8"/>
      <c r="I531" s="8"/>
      <c r="J531" s="8" t="s">
        <v>927</v>
      </c>
      <c r="K531" s="11"/>
      <c r="L531" s="11" t="s">
        <v>922</v>
      </c>
      <c r="M531" s="53"/>
      <c r="N531" s="53"/>
      <c r="O531" s="9"/>
      <c r="P531" s="54"/>
      <c r="Q531" s="121" t="str">
        <f>""</f>
        <v/>
      </c>
      <c r="R531" s="55"/>
      <c r="S531" s="57"/>
      <c r="T531" s="147" t="str">
        <f>IF(MAX((AA531,AD531,AG531,AJ531,AM531,AP531))=AA531,"CSU",IF(MAX(AA531,AD531,AG531,AJ531,AM531,AP531)=AD531,"SPD",IF(MAX(AA531,AD531,AG531,AJ531,AM531,AP531)=AG531,"AfD",IF(MAX(AA531,AD531,AG531,AJ531,AM531,AP531)=AJ531,"Linke",IF(MAX(AA531,AD531,AG531,AJ531,AM531,AP531)=AM531,"Grüne","FDP")))))</f>
        <v>CSU</v>
      </c>
      <c r="U531" s="148" t="str">
        <f>IF(LARGE((AA531,AD531,AG531,AJ531,AM531,AP531),2)=AA531,"CSU",IF(LARGE((AA531,AD531,AG531,AJ531,AM531,AP531),2)=AD531,"SPD",IF(LARGE((AA531,AD531,AG531,AJ531,AM531,AP531),2)=AG531,"AfD",IF(LARGE((AA531,AD531,AG531,AJ531,AM531,AP531),2)=AJ531,"Linke",IF(LARGE((AA531,AD531,AG531,AJ531,AM531,AP531),2)=AM531,"Grüne","FDP")))))</f>
        <v>SPD</v>
      </c>
      <c r="V531" s="148" t="str">
        <f>IF(LARGE((AA531,AD531,AG531,AJ531,AM531,AP531),3)=AA531,"CSU",IF(LARGE((AA531,AD531,AG531,AJ531,AM531,AP531),3)=AD531,"SPD",IF(LARGE((AA531,AD531,AG531,AJ531,AM531,AP531),3)=AG531,"AfD",IF(LARGE((AA531,AD531,AG531,AJ531,AM531,AP531),3)=AJ531,"Linke",IF(LARGE((AA531,AD531,AG531,AJ531,AM531,AP531),3)=AM531,"Grüne","FDP")))))</f>
        <v>Grüne</v>
      </c>
      <c r="W531" s="148" t="str">
        <f>IF(LARGE((AA531,AD531,AG531,AJ531,AM531,AP531),4)=AA531,"CSU",IF(LARGE((AA531,AD531,AG531,AJ531,AM531,AP531),4)=AD531,"SPD",IF(LARGE((AA531,AD531,AG531,AJ531,AM531,AP531),4)=AG531,"AfD",IF(LARGE((AA531,AD531,AG531,AJ531,AM531,AP531),4)=AJ531,"Linke",IF(LARGE((AA531,AD531,AG531,AJ531,AM531,AP531),4)=AM531,"Grüne","FDP")))))</f>
        <v>AfD</v>
      </c>
      <c r="X531" s="148">
        <f>(LARGE((AA531,AD531,AG531,AJ531,AM531,AP531),1))-(LARGE((AA531,AD531,AG531,AJ531,AM531,AP531),2))</f>
        <v>0.19626185468098453</v>
      </c>
      <c r="Y531" s="148">
        <f>(LARGE((AA531,AD531,AG531,AJ531,AM531,AP531),1))-(LARGE((AA531,AD531,AG531,AJ531,AM531,AP531),3))</f>
        <v>0.26037861175689136</v>
      </c>
      <c r="Z531" s="234">
        <f>(LARGE((AA531,AD531,AG531,AJ531,AM531,AP531),1))-(LARGE((AA531,AD531,AG531,AJ531,AM531,AP531),4))</f>
        <v>0.28835012362079782</v>
      </c>
      <c r="AA531" s="236">
        <v>0.36628042855209908</v>
      </c>
      <c r="AB531" s="93">
        <v>0.31535211181228878</v>
      </c>
      <c r="AC531" s="95">
        <f>IF(Tabelle1[[#This Row],[CDU ES 2021]]="","",Tabelle1[[#This Row],[CDU ES 2021]]/Tabelle1[[#This Row],[CDU ZS 2021]])</f>
        <v>1.1614966725516176</v>
      </c>
      <c r="AD531" s="97">
        <v>0.17001857387111455</v>
      </c>
      <c r="AE531" s="106">
        <v>0.15448395979369431</v>
      </c>
      <c r="AF531" s="96">
        <f>IF(Tabelle1[[#This Row],[SPD ES 2021]]="","",Tabelle1[[#This Row],[SPD ES 2021]]/Tabelle1[[#This Row],[SPD ZS 2021]])</f>
        <v>1.1005581038844807</v>
      </c>
      <c r="AG531" s="99">
        <v>7.7930304931301278E-2</v>
      </c>
      <c r="AH531" s="107">
        <v>8.6024077174519653E-2</v>
      </c>
      <c r="AI531" s="98">
        <f>IF(Tabelle1[[#This Row],[AfD ES 2021]]="","",Tabelle1[[#This Row],[AfD ES 2021]]/Tabelle1[[#This Row],[AfD ZS 2021]])</f>
        <v>0.90591271061474687</v>
      </c>
      <c r="AJ531" s="100">
        <v>2.175357024244437E-2</v>
      </c>
      <c r="AK531" s="108">
        <v>2.4181431261077278E-2</v>
      </c>
      <c r="AL531" s="101">
        <f>IF(Tabelle1[[#This Row],[Linke ES 2021]]="","",Tabelle1[[#This Row],[Linke ES 2021]]/Tabelle1[[#This Row],[Linke ZS 2021]])</f>
        <v>0.89959812583381604</v>
      </c>
      <c r="AM531" s="103">
        <v>0.1059018167952077</v>
      </c>
      <c r="AN531" s="109">
        <v>0.12256299866919336</v>
      </c>
      <c r="AO531" s="102">
        <f>IF(Tabelle1[[#This Row],[Grüne ES 2021]]="","",Tabelle1[[#This Row],[Grüne ES 2021]]/Tabelle1[[#This Row],[Grüne ZS 2021]])</f>
        <v>0.8640602624373166</v>
      </c>
      <c r="AP531" s="104">
        <v>7.5451738686544395E-2</v>
      </c>
      <c r="AQ531" s="105">
        <v>9.6572406306919586E-2</v>
      </c>
      <c r="AR531" s="215">
        <f>IF(Tabelle1[[#This Row],[FDP ES 2021]]="","",Tabelle1[[#This Row],[FDP ES 2021]]/Tabelle1[[#This Row],[FDP ZS 2021]])</f>
        <v>0.78129707617255617</v>
      </c>
      <c r="AS531" s="216">
        <v>119.3</v>
      </c>
      <c r="AT531" s="191">
        <v>38335</v>
      </c>
      <c r="AU531" s="191">
        <v>23729</v>
      </c>
      <c r="AV531" s="191">
        <v>4.5999999999999996</v>
      </c>
      <c r="AW531" s="191">
        <v>640.6</v>
      </c>
      <c r="AX531" s="191">
        <v>7.5</v>
      </c>
      <c r="AY531" s="192">
        <v>12.4</v>
      </c>
      <c r="AZ531" s="114" t="s">
        <v>1885</v>
      </c>
      <c r="BA531" s="6"/>
      <c r="BB531" s="6"/>
      <c r="BC531" s="6"/>
      <c r="BD531" s="6"/>
      <c r="BE531" s="6"/>
      <c r="BF531" s="6"/>
      <c r="BG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</row>
    <row r="532" spans="1:84">
      <c r="A532" s="90">
        <f>SUBTOTAL(103,$B$2:$B532)</f>
        <v>531</v>
      </c>
      <c r="B532" s="44" t="s">
        <v>855</v>
      </c>
      <c r="C532" s="201" t="s">
        <v>1363</v>
      </c>
      <c r="D532" s="199" t="s">
        <v>1</v>
      </c>
      <c r="E532" s="194" t="s">
        <v>441</v>
      </c>
      <c r="F532" s="198" t="s">
        <v>241</v>
      </c>
      <c r="G532" s="219" t="str">
        <f>""</f>
        <v/>
      </c>
      <c r="H532" s="8"/>
      <c r="I532" s="8"/>
      <c r="J532" s="8" t="s">
        <v>924</v>
      </c>
      <c r="K532" s="8"/>
      <c r="L532" s="8" t="s">
        <v>922</v>
      </c>
      <c r="M532" s="53"/>
      <c r="N532" s="53"/>
      <c r="O532" s="9"/>
      <c r="P532" s="54"/>
      <c r="Q532" s="121" t="str">
        <f>""</f>
        <v/>
      </c>
      <c r="R532" s="55"/>
      <c r="S532" s="57"/>
      <c r="T532" s="147" t="str">
        <f>IF(MAX((AA532,AD532,AG532,AJ532,AM532,AP532))=AA532,"CSU",IF(MAX(AA532,AD532,AG532,AJ532,AM532,AP532)=AD532,"SPD",IF(MAX(AA532,AD532,AG532,AJ532,AM532,AP532)=AG532,"AfD",IF(MAX(AA532,AD532,AG532,AJ532,AM532,AP532)=AJ532,"Linke",IF(MAX(AA532,AD532,AG532,AJ532,AM532,AP532)=AM532,"Grüne","FDP")))))</f>
        <v>CSU</v>
      </c>
      <c r="U532" s="148" t="str">
        <f>IF(LARGE((AA532,AD532,AG532,AJ532,AM532,AP532),2)=AA532,"CSU",IF(LARGE((AA532,AD532,AG532,AJ532,AM532,AP532),2)=AD532,"SPD",IF(LARGE((AA532,AD532,AG532,AJ532,AM532,AP532),2)=AG532,"AfD",IF(LARGE((AA532,AD532,AG532,AJ532,AM532,AP532),2)=AJ532,"Linke",IF(LARGE((AA532,AD532,AG532,AJ532,AM532,AP532),2)=AM532,"Grüne","FDP")))))</f>
        <v>SPD</v>
      </c>
      <c r="V532" s="148" t="str">
        <f>IF(LARGE((AA532,AD532,AG532,AJ532,AM532,AP532),3)=AA532,"CSU",IF(LARGE((AA532,AD532,AG532,AJ532,AM532,AP532),3)=AD532,"SPD",IF(LARGE((AA532,AD532,AG532,AJ532,AM532,AP532),3)=AG532,"AfD",IF(LARGE((AA532,AD532,AG532,AJ532,AM532,AP532),3)=AJ532,"Linke",IF(LARGE((AA532,AD532,AG532,AJ532,AM532,AP532),3)=AM532,"Grüne","FDP")))))</f>
        <v>Grüne</v>
      </c>
      <c r="W532" s="148" t="str">
        <f>IF(LARGE((AA532,AD532,AG532,AJ532,AM532,AP532),4)=AA532,"CSU",IF(LARGE((AA532,AD532,AG532,AJ532,AM532,AP532),4)=AD532,"SPD",IF(LARGE((AA532,AD532,AG532,AJ532,AM532,AP532),4)=AG532,"AfD",IF(LARGE((AA532,AD532,AG532,AJ532,AM532,AP532),4)=AJ532,"Linke",IF(LARGE((AA532,AD532,AG532,AJ532,AM532,AP532),4)=AM532,"Grüne","FDP")))))</f>
        <v>AfD</v>
      </c>
      <c r="X532" s="148">
        <f>(LARGE((AA532,AD532,AG532,AJ532,AM532,AP532),1))-(LARGE((AA532,AD532,AG532,AJ532,AM532,AP532),2))</f>
        <v>0.19626185468098453</v>
      </c>
      <c r="Y532" s="148">
        <f>(LARGE((AA532,AD532,AG532,AJ532,AM532,AP532),1))-(LARGE((AA532,AD532,AG532,AJ532,AM532,AP532),3))</f>
        <v>0.26037861175689136</v>
      </c>
      <c r="Z532" s="234">
        <f>(LARGE((AA532,AD532,AG532,AJ532,AM532,AP532),1))-(LARGE((AA532,AD532,AG532,AJ532,AM532,AP532),4))</f>
        <v>0.28835012362079782</v>
      </c>
      <c r="AA532" s="236">
        <v>0.36628042855209908</v>
      </c>
      <c r="AB532" s="93">
        <v>0.31535211181228878</v>
      </c>
      <c r="AC532" s="95">
        <f>IF(Tabelle1[[#This Row],[CDU ES 2021]]="","",Tabelle1[[#This Row],[CDU ES 2021]]/Tabelle1[[#This Row],[CDU ZS 2021]])</f>
        <v>1.1614966725516176</v>
      </c>
      <c r="AD532" s="97">
        <v>0.17001857387111455</v>
      </c>
      <c r="AE532" s="106">
        <v>0.15448395979369431</v>
      </c>
      <c r="AF532" s="96">
        <f>IF(Tabelle1[[#This Row],[SPD ES 2021]]="","",Tabelle1[[#This Row],[SPD ES 2021]]/Tabelle1[[#This Row],[SPD ZS 2021]])</f>
        <v>1.1005581038844807</v>
      </c>
      <c r="AG532" s="99">
        <v>7.7930304931301278E-2</v>
      </c>
      <c r="AH532" s="107">
        <v>8.6024077174519653E-2</v>
      </c>
      <c r="AI532" s="98">
        <f>IF(Tabelle1[[#This Row],[AfD ES 2021]]="","",Tabelle1[[#This Row],[AfD ES 2021]]/Tabelle1[[#This Row],[AfD ZS 2021]])</f>
        <v>0.90591271061474687</v>
      </c>
      <c r="AJ532" s="100">
        <v>2.175357024244437E-2</v>
      </c>
      <c r="AK532" s="108">
        <v>2.4181431261077278E-2</v>
      </c>
      <c r="AL532" s="101">
        <f>IF(Tabelle1[[#This Row],[Linke ES 2021]]="","",Tabelle1[[#This Row],[Linke ES 2021]]/Tabelle1[[#This Row],[Linke ZS 2021]])</f>
        <v>0.89959812583381604</v>
      </c>
      <c r="AM532" s="103">
        <v>0.1059018167952077</v>
      </c>
      <c r="AN532" s="109">
        <v>0.12256299866919336</v>
      </c>
      <c r="AO532" s="102">
        <f>IF(Tabelle1[[#This Row],[Grüne ES 2021]]="","",Tabelle1[[#This Row],[Grüne ES 2021]]/Tabelle1[[#This Row],[Grüne ZS 2021]])</f>
        <v>0.8640602624373166</v>
      </c>
      <c r="AP532" s="104">
        <v>7.5451738686544395E-2</v>
      </c>
      <c r="AQ532" s="105">
        <v>9.6572406306919586E-2</v>
      </c>
      <c r="AR532" s="215">
        <f>IF(Tabelle1[[#This Row],[FDP ES 2021]]="","",Tabelle1[[#This Row],[FDP ES 2021]]/Tabelle1[[#This Row],[FDP ZS 2021]])</f>
        <v>0.78129707617255617</v>
      </c>
      <c r="AS532" s="216">
        <v>119.3</v>
      </c>
      <c r="AT532" s="191">
        <v>38335</v>
      </c>
      <c r="AU532" s="191">
        <v>23729</v>
      </c>
      <c r="AV532" s="191">
        <v>4.5999999999999996</v>
      </c>
      <c r="AW532" s="191">
        <v>640.6</v>
      </c>
      <c r="AX532" s="191">
        <v>7.5</v>
      </c>
      <c r="AY532" s="192">
        <v>12.4</v>
      </c>
      <c r="AZ532" s="114" t="s">
        <v>1995</v>
      </c>
      <c r="BA532" s="6"/>
      <c r="BB532" s="6"/>
      <c r="BC532" s="6"/>
      <c r="BD532" s="6"/>
      <c r="BE532" s="6"/>
      <c r="BF532" s="6"/>
      <c r="BG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</row>
    <row r="533" spans="1:84">
      <c r="A533" s="90">
        <f>SUBTOTAL(103,$B$2:$B533)</f>
        <v>532</v>
      </c>
      <c r="B533" s="44" t="s">
        <v>855</v>
      </c>
      <c r="C533" s="201" t="s">
        <v>865</v>
      </c>
      <c r="D533" s="200" t="s">
        <v>1</v>
      </c>
      <c r="E533" s="193" t="s">
        <v>442</v>
      </c>
      <c r="F533" s="222" t="s">
        <v>242</v>
      </c>
      <c r="G533" s="226" t="s">
        <v>2168</v>
      </c>
      <c r="H533" s="10"/>
      <c r="I533" s="10"/>
      <c r="J533" s="8" t="s">
        <v>924</v>
      </c>
      <c r="K533" s="10"/>
      <c r="L533" s="10" t="s">
        <v>922</v>
      </c>
      <c r="M533" s="67"/>
      <c r="N533" s="67"/>
      <c r="O533" s="59"/>
      <c r="P533" s="87"/>
      <c r="Q533" s="121" t="str">
        <f>""</f>
        <v/>
      </c>
      <c r="R533" s="60"/>
      <c r="S533" s="61"/>
      <c r="T533" s="147" t="str">
        <f>IF(MAX((AA533,AD533,AG533,AJ533,AM533,AP533))=AA533,"CSU",IF(MAX(AA533,AD533,AG533,AJ533,AM533,AP533)=AD533,"SPD",IF(MAX(AA533,AD533,AG533,AJ533,AM533,AP533)=AG533,"AfD",IF(MAX(AA533,AD533,AG533,AJ533,AM533,AP533)=AJ533,"Linke",IF(MAX(AA533,AD533,AG533,AJ533,AM533,AP533)=AM533,"Grüne","FDP")))))</f>
        <v>CSU</v>
      </c>
      <c r="U533" s="148" t="str">
        <f>IF(LARGE((AA533,AD533,AG533,AJ533,AM533,AP533),2)=AA533,"CSU",IF(LARGE((AA533,AD533,AG533,AJ533,AM533,AP533),2)=AD533,"SPD",IF(LARGE((AA533,AD533,AG533,AJ533,AM533,AP533),2)=AG533,"AfD",IF(LARGE((AA533,AD533,AG533,AJ533,AM533,AP533),2)=AJ533,"Linke",IF(LARGE((AA533,AD533,AG533,AJ533,AM533,AP533),2)=AM533,"Grüne","FDP")))))</f>
        <v>SPD</v>
      </c>
      <c r="V533" s="148" t="str">
        <f>IF(LARGE((AA533,AD533,AG533,AJ533,AM533,AP533),3)=AA533,"CSU",IF(LARGE((AA533,AD533,AG533,AJ533,AM533,AP533),3)=AD533,"SPD",IF(LARGE((AA533,AD533,AG533,AJ533,AM533,AP533),3)=AG533,"AfD",IF(LARGE((AA533,AD533,AG533,AJ533,AM533,AP533),3)=AJ533,"Linke",IF(LARGE((AA533,AD533,AG533,AJ533,AM533,AP533),3)=AM533,"Grüne","FDP")))))</f>
        <v>Grüne</v>
      </c>
      <c r="W533" s="148" t="str">
        <f>IF(LARGE((AA533,AD533,AG533,AJ533,AM533,AP533),4)=AA533,"CSU",IF(LARGE((AA533,AD533,AG533,AJ533,AM533,AP533),4)=AD533,"SPD",IF(LARGE((AA533,AD533,AG533,AJ533,AM533,AP533),4)=AG533,"AfD",IF(LARGE((AA533,AD533,AG533,AJ533,AM533,AP533),4)=AJ533,"Linke",IF(LARGE((AA533,AD533,AG533,AJ533,AM533,AP533),4)=AM533,"Grüne","FDP")))))</f>
        <v>AfD</v>
      </c>
      <c r="X533" s="148">
        <f>(LARGE((AA533,AD533,AG533,AJ533,AM533,AP533),1))-(LARGE((AA533,AD533,AG533,AJ533,AM533,AP533),2))</f>
        <v>0.27451224422563053</v>
      </c>
      <c r="Y533" s="148">
        <f>(LARGE((AA533,AD533,AG533,AJ533,AM533,AP533),1))-(LARGE((AA533,AD533,AG533,AJ533,AM533,AP533),3))</f>
        <v>0.29927156923752701</v>
      </c>
      <c r="Z533" s="234">
        <f>(LARGE((AA533,AD533,AG533,AJ533,AM533,AP533),1))-(LARGE((AA533,AD533,AG533,AJ533,AM533,AP533),4))</f>
        <v>0.34769208243347122</v>
      </c>
      <c r="AA533" s="236">
        <v>0.41860243786375784</v>
      </c>
      <c r="AB533" s="93">
        <v>0.35125400991542721</v>
      </c>
      <c r="AC533" s="95">
        <f>IF(Tabelle1[[#This Row],[CDU ES 2021]]="","",Tabelle1[[#This Row],[CDU ES 2021]]/Tabelle1[[#This Row],[CDU ZS 2021]])</f>
        <v>1.1917371077544321</v>
      </c>
      <c r="AD533" s="97">
        <v>0.14409019363812731</v>
      </c>
      <c r="AE533" s="106">
        <v>0.14528288130650335</v>
      </c>
      <c r="AF533" s="96">
        <f>IF(Tabelle1[[#This Row],[SPD ES 2021]]="","",Tabelle1[[#This Row],[SPD ES 2021]]/Tabelle1[[#This Row],[SPD ZS 2021]])</f>
        <v>0.99179058360041861</v>
      </c>
      <c r="AG533" s="99">
        <v>7.091035543028662E-2</v>
      </c>
      <c r="AH533" s="107">
        <v>7.9272382618839315E-2</v>
      </c>
      <c r="AI533" s="98">
        <f>IF(Tabelle1[[#This Row],[AfD ES 2021]]="","",Tabelle1[[#This Row],[AfD ES 2021]]/Tabelle1[[#This Row],[AfD ZS 2021]])</f>
        <v>0.89451525345517446</v>
      </c>
      <c r="AJ533" s="100">
        <v>1.9898239320619349E-2</v>
      </c>
      <c r="AK533" s="108">
        <v>2.2776319626713327E-2</v>
      </c>
      <c r="AL533" s="101">
        <f>IF(Tabelle1[[#This Row],[Linke ES 2021]]="","",Tabelle1[[#This Row],[Linke ES 2021]]/Tabelle1[[#This Row],[Linke ZS 2021]])</f>
        <v>0.87363716556214788</v>
      </c>
      <c r="AM533" s="103">
        <v>0.11933086862623082</v>
      </c>
      <c r="AN533" s="109">
        <v>0.13412802566345874</v>
      </c>
      <c r="AO533" s="102">
        <f>IF(Tabelle1[[#This Row],[Grüne ES 2021]]="","",Tabelle1[[#This Row],[Grüne ES 2021]]/Tabelle1[[#This Row],[Grüne ZS 2021]])</f>
        <v>0.88967885746446806</v>
      </c>
      <c r="AP533" s="104">
        <v>6.2615761923935725E-2</v>
      </c>
      <c r="AQ533" s="105">
        <v>0.10433799941673957</v>
      </c>
      <c r="AR533" s="215">
        <f>IF(Tabelle1[[#This Row],[FDP ES 2021]]="","",Tabelle1[[#This Row],[FDP ES 2021]]/Tabelle1[[#This Row],[FDP ZS 2021]])</f>
        <v>0.6001242334908129</v>
      </c>
      <c r="AS533" s="216">
        <v>113.2</v>
      </c>
      <c r="AT533" s="191">
        <v>37034</v>
      </c>
      <c r="AU533" s="191">
        <v>25229</v>
      </c>
      <c r="AV533" s="191">
        <v>4</v>
      </c>
      <c r="AW533" s="191">
        <v>624.4</v>
      </c>
      <c r="AX533" s="191">
        <v>7.4</v>
      </c>
      <c r="AY533" s="192">
        <v>12.6</v>
      </c>
      <c r="AZ533" s="114" t="s">
        <v>1750</v>
      </c>
      <c r="BA533" s="6"/>
      <c r="BB533" s="6"/>
      <c r="BC533" s="6"/>
      <c r="BD533" s="6"/>
      <c r="BE533" s="6"/>
      <c r="BF533" s="6"/>
      <c r="BG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</row>
    <row r="534" spans="1:84">
      <c r="A534" s="90">
        <f>SUBTOTAL(103,$B$2:$B534)</f>
        <v>533</v>
      </c>
      <c r="B534" s="47" t="s">
        <v>751</v>
      </c>
      <c r="C534" s="205" t="s">
        <v>1227</v>
      </c>
      <c r="D534" s="199" t="s">
        <v>1</v>
      </c>
      <c r="E534" s="195" t="s">
        <v>442</v>
      </c>
      <c r="F534" s="222" t="s">
        <v>242</v>
      </c>
      <c r="G534" s="219" t="str">
        <f>""</f>
        <v/>
      </c>
      <c r="H534" s="8"/>
      <c r="I534" s="8"/>
      <c r="J534" s="8" t="s">
        <v>927</v>
      </c>
      <c r="K534" s="11"/>
      <c r="L534" s="11" t="s">
        <v>921</v>
      </c>
      <c r="M534" s="53"/>
      <c r="N534" s="53"/>
      <c r="O534" s="9"/>
      <c r="P534" s="54"/>
      <c r="Q534" s="121" t="str">
        <f>""</f>
        <v/>
      </c>
      <c r="R534" s="55"/>
      <c r="S534" s="57"/>
      <c r="T534" s="147" t="str">
        <f>IF(MAX((AA534,AD534,AG534,AJ534,AM534,AP534))=AA534,"CSU",IF(MAX(AA534,AD534,AG534,AJ534,AM534,AP534)=AD534,"SPD",IF(MAX(AA534,AD534,AG534,AJ534,AM534,AP534)=AG534,"AfD",IF(MAX(AA534,AD534,AG534,AJ534,AM534,AP534)=AJ534,"Linke",IF(MAX(AA534,AD534,AG534,AJ534,AM534,AP534)=AM534,"Grüne","FDP")))))</f>
        <v>CSU</v>
      </c>
      <c r="U534" s="148" t="str">
        <f>IF(LARGE((AA534,AD534,AG534,AJ534,AM534,AP534),2)=AA534,"CSU",IF(LARGE((AA534,AD534,AG534,AJ534,AM534,AP534),2)=AD534,"SPD",IF(LARGE((AA534,AD534,AG534,AJ534,AM534,AP534),2)=AG534,"AfD",IF(LARGE((AA534,AD534,AG534,AJ534,AM534,AP534),2)=AJ534,"Linke",IF(LARGE((AA534,AD534,AG534,AJ534,AM534,AP534),2)=AM534,"Grüne","FDP")))))</f>
        <v>SPD</v>
      </c>
      <c r="V534" s="148" t="str">
        <f>IF(LARGE((AA534,AD534,AG534,AJ534,AM534,AP534),3)=AA534,"CSU",IF(LARGE((AA534,AD534,AG534,AJ534,AM534,AP534),3)=AD534,"SPD",IF(LARGE((AA534,AD534,AG534,AJ534,AM534,AP534),3)=AG534,"AfD",IF(LARGE((AA534,AD534,AG534,AJ534,AM534,AP534),3)=AJ534,"Linke",IF(LARGE((AA534,AD534,AG534,AJ534,AM534,AP534),3)=AM534,"Grüne","FDP")))))</f>
        <v>Grüne</v>
      </c>
      <c r="W534" s="148" t="str">
        <f>IF(LARGE((AA534,AD534,AG534,AJ534,AM534,AP534),4)=AA534,"CSU",IF(LARGE((AA534,AD534,AG534,AJ534,AM534,AP534),4)=AD534,"SPD",IF(LARGE((AA534,AD534,AG534,AJ534,AM534,AP534),4)=AG534,"AfD",IF(LARGE((AA534,AD534,AG534,AJ534,AM534,AP534),4)=AJ534,"Linke",IF(LARGE((AA534,AD534,AG534,AJ534,AM534,AP534),4)=AM534,"Grüne","FDP")))))</f>
        <v>AfD</v>
      </c>
      <c r="X534" s="148">
        <f>(LARGE((AA534,AD534,AG534,AJ534,AM534,AP534),1))-(LARGE((AA534,AD534,AG534,AJ534,AM534,AP534),2))</f>
        <v>0.27451224422563053</v>
      </c>
      <c r="Y534" s="148">
        <f>(LARGE((AA534,AD534,AG534,AJ534,AM534,AP534),1))-(LARGE((AA534,AD534,AG534,AJ534,AM534,AP534),3))</f>
        <v>0.29927156923752701</v>
      </c>
      <c r="Z534" s="234">
        <f>(LARGE((AA534,AD534,AG534,AJ534,AM534,AP534),1))-(LARGE((AA534,AD534,AG534,AJ534,AM534,AP534),4))</f>
        <v>0.34769208243347122</v>
      </c>
      <c r="AA534" s="236">
        <v>0.41860243786375784</v>
      </c>
      <c r="AB534" s="93">
        <v>0.35125400991542721</v>
      </c>
      <c r="AC534" s="95">
        <f>IF(Tabelle1[[#This Row],[CDU ES 2021]]="","",Tabelle1[[#This Row],[CDU ES 2021]]/Tabelle1[[#This Row],[CDU ZS 2021]])</f>
        <v>1.1917371077544321</v>
      </c>
      <c r="AD534" s="97">
        <v>0.14409019363812731</v>
      </c>
      <c r="AE534" s="106">
        <v>0.14528288130650335</v>
      </c>
      <c r="AF534" s="96">
        <f>IF(Tabelle1[[#This Row],[SPD ES 2021]]="","",Tabelle1[[#This Row],[SPD ES 2021]]/Tabelle1[[#This Row],[SPD ZS 2021]])</f>
        <v>0.99179058360041861</v>
      </c>
      <c r="AG534" s="99">
        <v>7.091035543028662E-2</v>
      </c>
      <c r="AH534" s="107">
        <v>7.9272382618839315E-2</v>
      </c>
      <c r="AI534" s="98">
        <f>IF(Tabelle1[[#This Row],[AfD ES 2021]]="","",Tabelle1[[#This Row],[AfD ES 2021]]/Tabelle1[[#This Row],[AfD ZS 2021]])</f>
        <v>0.89451525345517446</v>
      </c>
      <c r="AJ534" s="100">
        <v>1.9898239320619349E-2</v>
      </c>
      <c r="AK534" s="108">
        <v>2.2776319626713327E-2</v>
      </c>
      <c r="AL534" s="101">
        <f>IF(Tabelle1[[#This Row],[Linke ES 2021]]="","",Tabelle1[[#This Row],[Linke ES 2021]]/Tabelle1[[#This Row],[Linke ZS 2021]])</f>
        <v>0.87363716556214788</v>
      </c>
      <c r="AM534" s="103">
        <v>0.11933086862623082</v>
      </c>
      <c r="AN534" s="109">
        <v>0.13412802566345874</v>
      </c>
      <c r="AO534" s="102">
        <f>IF(Tabelle1[[#This Row],[Grüne ES 2021]]="","",Tabelle1[[#This Row],[Grüne ES 2021]]/Tabelle1[[#This Row],[Grüne ZS 2021]])</f>
        <v>0.88967885746446806</v>
      </c>
      <c r="AP534" s="104">
        <v>6.2615761923935725E-2</v>
      </c>
      <c r="AQ534" s="105">
        <v>0.10433799941673957</v>
      </c>
      <c r="AR534" s="215">
        <f>IF(Tabelle1[[#This Row],[FDP ES 2021]]="","",Tabelle1[[#This Row],[FDP ES 2021]]/Tabelle1[[#This Row],[FDP ZS 2021]])</f>
        <v>0.6001242334908129</v>
      </c>
      <c r="AS534" s="216">
        <v>113.2</v>
      </c>
      <c r="AT534" s="191">
        <v>37034</v>
      </c>
      <c r="AU534" s="191">
        <v>25229</v>
      </c>
      <c r="AV534" s="191">
        <v>4</v>
      </c>
      <c r="AW534" s="191">
        <v>624.4</v>
      </c>
      <c r="AX534" s="191">
        <v>7.4</v>
      </c>
      <c r="AY534" s="192">
        <v>12.6</v>
      </c>
      <c r="AZ534" s="114" t="s">
        <v>1849</v>
      </c>
      <c r="BA534" s="6"/>
      <c r="BB534" s="6"/>
      <c r="BC534" s="6"/>
      <c r="BD534" s="6"/>
      <c r="BE534" s="6"/>
      <c r="BF534" s="6"/>
      <c r="BG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</row>
    <row r="535" spans="1:84">
      <c r="A535" s="90">
        <f>SUBTOTAL(103,$B$2:$B535)</f>
        <v>534</v>
      </c>
      <c r="B535" s="46" t="s">
        <v>930</v>
      </c>
      <c r="C535" s="204" t="s">
        <v>1228</v>
      </c>
      <c r="D535" s="199" t="s">
        <v>1</v>
      </c>
      <c r="E535" s="195" t="s">
        <v>443</v>
      </c>
      <c r="F535" s="198" t="s">
        <v>243</v>
      </c>
      <c r="G535" s="219" t="str">
        <f>""</f>
        <v/>
      </c>
      <c r="H535" s="143" t="s">
        <v>2173</v>
      </c>
      <c r="I535" s="8"/>
      <c r="J535" s="8" t="s">
        <v>927</v>
      </c>
      <c r="K535" s="11"/>
      <c r="L535" s="11" t="s">
        <v>921</v>
      </c>
      <c r="M535" s="53"/>
      <c r="N535" s="53"/>
      <c r="O535" s="9"/>
      <c r="P535" s="54"/>
      <c r="Q535" s="121" t="str">
        <f>""</f>
        <v/>
      </c>
      <c r="R535" s="55"/>
      <c r="S535" s="57"/>
      <c r="T535" s="147" t="str">
        <f>IF(MAX((AA535,AD535,AG535,AJ535,AM535,AP535))=AA535,"CSU",IF(MAX(AA535,AD535,AG535,AJ535,AM535,AP535)=AD535,"SPD",IF(MAX(AA535,AD535,AG535,AJ535,AM535,AP535)=AG535,"AfD",IF(MAX(AA535,AD535,AG535,AJ535,AM535,AP535)=AJ535,"Linke",IF(MAX(AA535,AD535,AG535,AJ535,AM535,AP535)=AM535,"Grüne","FDP")))))</f>
        <v>CSU</v>
      </c>
      <c r="U535" s="148" t="str">
        <f>IF(LARGE((AA535,AD535,AG535,AJ535,AM535,AP535),2)=AA535,"CSU",IF(LARGE((AA535,AD535,AG535,AJ535,AM535,AP535),2)=AD535,"SPD",IF(LARGE((AA535,AD535,AG535,AJ535,AM535,AP535),2)=AG535,"AfD",IF(LARGE((AA535,AD535,AG535,AJ535,AM535,AP535),2)=AJ535,"Linke",IF(LARGE((AA535,AD535,AG535,AJ535,AM535,AP535),2)=AM535,"Grüne","FDP")))))</f>
        <v>SPD</v>
      </c>
      <c r="V535" s="148" t="str">
        <f>IF(LARGE((AA535,AD535,AG535,AJ535,AM535,AP535),3)=AA535,"CSU",IF(LARGE((AA535,AD535,AG535,AJ535,AM535,AP535),3)=AD535,"SPD",IF(LARGE((AA535,AD535,AG535,AJ535,AM535,AP535),3)=AG535,"AfD",IF(LARGE((AA535,AD535,AG535,AJ535,AM535,AP535),3)=AJ535,"Linke",IF(LARGE((AA535,AD535,AG535,AJ535,AM535,AP535),3)=AM535,"Grüne","FDP")))))</f>
        <v>AfD</v>
      </c>
      <c r="W535" s="148" t="str">
        <f>IF(LARGE((AA535,AD535,AG535,AJ535,AM535,AP535),4)=AA535,"CSU",IF(LARGE((AA535,AD535,AG535,AJ535,AM535,AP535),4)=AD535,"SPD",IF(LARGE((AA535,AD535,AG535,AJ535,AM535,AP535),4)=AG535,"AfD",IF(LARGE((AA535,AD535,AG535,AJ535,AM535,AP535),4)=AJ535,"Linke",IF(LARGE((AA535,AD535,AG535,AJ535,AM535,AP535),4)=AM535,"Grüne","FDP")))))</f>
        <v>Grüne</v>
      </c>
      <c r="X535" s="148">
        <f>(LARGE((AA535,AD535,AG535,AJ535,AM535,AP535),1))-(LARGE((AA535,AD535,AG535,AJ535,AM535,AP535),2))</f>
        <v>0.21928507059176933</v>
      </c>
      <c r="Y535" s="148">
        <f>(LARGE((AA535,AD535,AG535,AJ535,AM535,AP535),1))-(LARGE((AA535,AD535,AG535,AJ535,AM535,AP535),3))</f>
        <v>0.23584607357986437</v>
      </c>
      <c r="Z535" s="234">
        <f>(LARGE((AA535,AD535,AG535,AJ535,AM535,AP535),1))-(LARGE((AA535,AD535,AG535,AJ535,AM535,AP535),4))</f>
        <v>0.31918072441542428</v>
      </c>
      <c r="AA535" s="236">
        <v>0.37364626646219035</v>
      </c>
      <c r="AB535" s="93">
        <v>0.3328543002432014</v>
      </c>
      <c r="AC535" s="95">
        <f>IF(Tabelle1[[#This Row],[CDU ES 2021]]="","",Tabelle1[[#This Row],[CDU ES 2021]]/Tabelle1[[#This Row],[CDU ZS 2021]])</f>
        <v>1.1225520180727246</v>
      </c>
      <c r="AD535" s="97">
        <v>0.15436119587042102</v>
      </c>
      <c r="AE535" s="106">
        <v>0.15692018571744418</v>
      </c>
      <c r="AF535" s="96">
        <f>IF(Tabelle1[[#This Row],[SPD ES 2021]]="","",Tabelle1[[#This Row],[SPD ES 2021]]/Tabelle1[[#This Row],[SPD ZS 2021]])</f>
        <v>0.98369241130245055</v>
      </c>
      <c r="AG535" s="99">
        <v>0.13780019288232598</v>
      </c>
      <c r="AH535" s="107">
        <v>0.14142793973658443</v>
      </c>
      <c r="AI535" s="98">
        <f>IF(Tabelle1[[#This Row],[AfD ES 2021]]="","",Tabelle1[[#This Row],[AfD ES 2021]]/Tabelle1[[#This Row],[AfD ZS 2021]])</f>
        <v>0.97434915009710743</v>
      </c>
      <c r="AJ535" s="100">
        <v>1.4980000316200535E-2</v>
      </c>
      <c r="AK535" s="108">
        <v>1.8169040775717762E-2</v>
      </c>
      <c r="AL535" s="101">
        <f>IF(Tabelle1[[#This Row],[Linke ES 2021]]="","",Tabelle1[[#This Row],[Linke ES 2021]]/Tabelle1[[#This Row],[Linke ZS 2021]])</f>
        <v>0.82447942635588889</v>
      </c>
      <c r="AM535" s="103">
        <v>5.4465542046766062E-2</v>
      </c>
      <c r="AN535" s="109">
        <v>6.7243612014781587E-2</v>
      </c>
      <c r="AO535" s="102">
        <f>IF(Tabelle1[[#This Row],[Grüne ES 2021]]="","",Tabelle1[[#This Row],[Grüne ES 2021]]/Tabelle1[[#This Row],[Grüne ZS 2021]])</f>
        <v>0.80997347428025379</v>
      </c>
      <c r="AP535" s="104">
        <v>4.999920949866405E-2</v>
      </c>
      <c r="AQ535" s="105">
        <v>8.5104702946843122E-2</v>
      </c>
      <c r="AR535" s="215">
        <f>IF(Tabelle1[[#This Row],[FDP ES 2021]]="","",Tabelle1[[#This Row],[FDP ES 2021]]/Tabelle1[[#This Row],[FDP ZS 2021]])</f>
        <v>0.58750230912495915</v>
      </c>
      <c r="AS535" s="216">
        <v>109</v>
      </c>
      <c r="AT535" s="191">
        <v>36219</v>
      </c>
      <c r="AU535" s="191">
        <v>22603</v>
      </c>
      <c r="AV535" s="191">
        <v>4.5999999999999996</v>
      </c>
      <c r="AW535" s="191">
        <v>660.8</v>
      </c>
      <c r="AX535" s="191">
        <v>8</v>
      </c>
      <c r="AY535" s="192">
        <v>10.199999999999999</v>
      </c>
      <c r="AZ535" s="114" t="s">
        <v>1609</v>
      </c>
      <c r="BA535" s="6"/>
      <c r="BB535" s="6"/>
      <c r="BC535" s="6"/>
      <c r="BD535" s="6"/>
      <c r="BE535" s="6"/>
      <c r="BF535" s="6"/>
      <c r="BG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</row>
    <row r="536" spans="1:84">
      <c r="A536" s="90">
        <f>SUBTOTAL(103,$B$2:$B536)</f>
        <v>535</v>
      </c>
      <c r="B536" s="44" t="s">
        <v>855</v>
      </c>
      <c r="C536" s="201" t="s">
        <v>866</v>
      </c>
      <c r="D536" s="199" t="s">
        <v>1</v>
      </c>
      <c r="E536" s="194" t="s">
        <v>443</v>
      </c>
      <c r="F536" s="198" t="s">
        <v>243</v>
      </c>
      <c r="G536" s="219" t="str">
        <f>""</f>
        <v/>
      </c>
      <c r="H536" s="8"/>
      <c r="I536" s="8"/>
      <c r="J536" s="8" t="s">
        <v>924</v>
      </c>
      <c r="K536" s="8"/>
      <c r="L536" s="10" t="s">
        <v>922</v>
      </c>
      <c r="M536" s="53"/>
      <c r="N536" s="53"/>
      <c r="O536" s="9"/>
      <c r="P536" s="54"/>
      <c r="Q536" s="121" t="str">
        <f>""</f>
        <v/>
      </c>
      <c r="R536" s="55"/>
      <c r="S536" s="57"/>
      <c r="T536" s="147" t="str">
        <f>IF(MAX((AA536,AD536,AG536,AJ536,AM536,AP536))=AA536,"CSU",IF(MAX(AA536,AD536,AG536,AJ536,AM536,AP536)=AD536,"SPD",IF(MAX(AA536,AD536,AG536,AJ536,AM536,AP536)=AG536,"AfD",IF(MAX(AA536,AD536,AG536,AJ536,AM536,AP536)=AJ536,"Linke",IF(MAX(AA536,AD536,AG536,AJ536,AM536,AP536)=AM536,"Grüne","FDP")))))</f>
        <v>CSU</v>
      </c>
      <c r="U536" s="148" t="str">
        <f>IF(LARGE((AA536,AD536,AG536,AJ536,AM536,AP536),2)=AA536,"CSU",IF(LARGE((AA536,AD536,AG536,AJ536,AM536,AP536),2)=AD536,"SPD",IF(LARGE((AA536,AD536,AG536,AJ536,AM536,AP536),2)=AG536,"AfD",IF(LARGE((AA536,AD536,AG536,AJ536,AM536,AP536),2)=AJ536,"Linke",IF(LARGE((AA536,AD536,AG536,AJ536,AM536,AP536),2)=AM536,"Grüne","FDP")))))</f>
        <v>SPD</v>
      </c>
      <c r="V536" s="148" t="str">
        <f>IF(LARGE((AA536,AD536,AG536,AJ536,AM536,AP536),3)=AA536,"CSU",IF(LARGE((AA536,AD536,AG536,AJ536,AM536,AP536),3)=AD536,"SPD",IF(LARGE((AA536,AD536,AG536,AJ536,AM536,AP536),3)=AG536,"AfD",IF(LARGE((AA536,AD536,AG536,AJ536,AM536,AP536),3)=AJ536,"Linke",IF(LARGE((AA536,AD536,AG536,AJ536,AM536,AP536),3)=AM536,"Grüne","FDP")))))</f>
        <v>AfD</v>
      </c>
      <c r="W536" s="148" t="str">
        <f>IF(LARGE((AA536,AD536,AG536,AJ536,AM536,AP536),4)=AA536,"CSU",IF(LARGE((AA536,AD536,AG536,AJ536,AM536,AP536),4)=AD536,"SPD",IF(LARGE((AA536,AD536,AG536,AJ536,AM536,AP536),4)=AG536,"AfD",IF(LARGE((AA536,AD536,AG536,AJ536,AM536,AP536),4)=AJ536,"Linke",IF(LARGE((AA536,AD536,AG536,AJ536,AM536,AP536),4)=AM536,"Grüne","FDP")))))</f>
        <v>Grüne</v>
      </c>
      <c r="X536" s="148">
        <f>(LARGE((AA536,AD536,AG536,AJ536,AM536,AP536),1))-(LARGE((AA536,AD536,AG536,AJ536,AM536,AP536),2))</f>
        <v>0.21928507059176933</v>
      </c>
      <c r="Y536" s="148">
        <f>(LARGE((AA536,AD536,AG536,AJ536,AM536,AP536),1))-(LARGE((AA536,AD536,AG536,AJ536,AM536,AP536),3))</f>
        <v>0.23584607357986437</v>
      </c>
      <c r="Z536" s="234">
        <f>(LARGE((AA536,AD536,AG536,AJ536,AM536,AP536),1))-(LARGE((AA536,AD536,AG536,AJ536,AM536,AP536),4))</f>
        <v>0.31918072441542428</v>
      </c>
      <c r="AA536" s="236">
        <v>0.37364626646219035</v>
      </c>
      <c r="AB536" s="93">
        <v>0.3328543002432014</v>
      </c>
      <c r="AC536" s="95">
        <f>IF(Tabelle1[[#This Row],[CDU ES 2021]]="","",Tabelle1[[#This Row],[CDU ES 2021]]/Tabelle1[[#This Row],[CDU ZS 2021]])</f>
        <v>1.1225520180727246</v>
      </c>
      <c r="AD536" s="97">
        <v>0.15436119587042102</v>
      </c>
      <c r="AE536" s="106">
        <v>0.15692018571744418</v>
      </c>
      <c r="AF536" s="96">
        <f>IF(Tabelle1[[#This Row],[SPD ES 2021]]="","",Tabelle1[[#This Row],[SPD ES 2021]]/Tabelle1[[#This Row],[SPD ZS 2021]])</f>
        <v>0.98369241130245055</v>
      </c>
      <c r="AG536" s="99">
        <v>0.13780019288232598</v>
      </c>
      <c r="AH536" s="107">
        <v>0.14142793973658443</v>
      </c>
      <c r="AI536" s="98">
        <f>IF(Tabelle1[[#This Row],[AfD ES 2021]]="","",Tabelle1[[#This Row],[AfD ES 2021]]/Tabelle1[[#This Row],[AfD ZS 2021]])</f>
        <v>0.97434915009710743</v>
      </c>
      <c r="AJ536" s="100">
        <v>1.4980000316200535E-2</v>
      </c>
      <c r="AK536" s="108">
        <v>1.8169040775717762E-2</v>
      </c>
      <c r="AL536" s="101">
        <f>IF(Tabelle1[[#This Row],[Linke ES 2021]]="","",Tabelle1[[#This Row],[Linke ES 2021]]/Tabelle1[[#This Row],[Linke ZS 2021]])</f>
        <v>0.82447942635588889</v>
      </c>
      <c r="AM536" s="103">
        <v>5.4465542046766062E-2</v>
      </c>
      <c r="AN536" s="109">
        <v>6.7243612014781587E-2</v>
      </c>
      <c r="AO536" s="102">
        <f>IF(Tabelle1[[#This Row],[Grüne ES 2021]]="","",Tabelle1[[#This Row],[Grüne ES 2021]]/Tabelle1[[#This Row],[Grüne ZS 2021]])</f>
        <v>0.80997347428025379</v>
      </c>
      <c r="AP536" s="104">
        <v>4.999920949866405E-2</v>
      </c>
      <c r="AQ536" s="105">
        <v>8.5104702946843122E-2</v>
      </c>
      <c r="AR536" s="215">
        <f>IF(Tabelle1[[#This Row],[FDP ES 2021]]="","",Tabelle1[[#This Row],[FDP ES 2021]]/Tabelle1[[#This Row],[FDP ZS 2021]])</f>
        <v>0.58750230912495915</v>
      </c>
      <c r="AS536" s="216">
        <v>109</v>
      </c>
      <c r="AT536" s="191">
        <v>36219</v>
      </c>
      <c r="AU536" s="191">
        <v>22603</v>
      </c>
      <c r="AV536" s="191">
        <v>4.5999999999999996</v>
      </c>
      <c r="AW536" s="191">
        <v>660.8</v>
      </c>
      <c r="AX536" s="191">
        <v>8</v>
      </c>
      <c r="AY536" s="192">
        <v>10.199999999999999</v>
      </c>
      <c r="AZ536" s="114" t="s">
        <v>1759</v>
      </c>
      <c r="BA536" s="6"/>
      <c r="BB536" s="6"/>
      <c r="BC536" s="6"/>
      <c r="BD536" s="6"/>
      <c r="BE536" s="6"/>
      <c r="BF536" s="6"/>
      <c r="BG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</row>
    <row r="537" spans="1:84">
      <c r="A537" s="90">
        <f>SUBTOTAL(103,$B$2:$B537)</f>
        <v>536</v>
      </c>
      <c r="B537" s="48" t="s">
        <v>669</v>
      </c>
      <c r="C537" s="206" t="s">
        <v>1229</v>
      </c>
      <c r="D537" s="199" t="s">
        <v>1</v>
      </c>
      <c r="E537" s="195" t="s">
        <v>443</v>
      </c>
      <c r="F537" s="198" t="s">
        <v>243</v>
      </c>
      <c r="G537" s="219" t="str">
        <f>""</f>
        <v/>
      </c>
      <c r="H537" s="14" t="s">
        <v>2179</v>
      </c>
      <c r="I537" s="8"/>
      <c r="J537" s="8" t="s">
        <v>927</v>
      </c>
      <c r="K537" s="11"/>
      <c r="L537" s="11" t="s">
        <v>922</v>
      </c>
      <c r="M537" s="53"/>
      <c r="N537" s="53"/>
      <c r="O537" s="9"/>
      <c r="P537" s="54"/>
      <c r="Q537" s="121" t="str">
        <f>""</f>
        <v/>
      </c>
      <c r="R537" s="55"/>
      <c r="S537" s="57"/>
      <c r="T537" s="147" t="str">
        <f>IF(MAX((AA537,AD537,AG537,AJ537,AM537,AP537))=AA537,"CSU",IF(MAX(AA537,AD537,AG537,AJ537,AM537,AP537)=AD537,"SPD",IF(MAX(AA537,AD537,AG537,AJ537,AM537,AP537)=AG537,"AfD",IF(MAX(AA537,AD537,AG537,AJ537,AM537,AP537)=AJ537,"Linke",IF(MAX(AA537,AD537,AG537,AJ537,AM537,AP537)=AM537,"Grüne","FDP")))))</f>
        <v>CSU</v>
      </c>
      <c r="U537" s="148" t="str">
        <f>IF(LARGE((AA537,AD537,AG537,AJ537,AM537,AP537),2)=AA537,"CSU",IF(LARGE((AA537,AD537,AG537,AJ537,AM537,AP537),2)=AD537,"SPD",IF(LARGE((AA537,AD537,AG537,AJ537,AM537,AP537),2)=AG537,"AfD",IF(LARGE((AA537,AD537,AG537,AJ537,AM537,AP537),2)=AJ537,"Linke",IF(LARGE((AA537,AD537,AG537,AJ537,AM537,AP537),2)=AM537,"Grüne","FDP")))))</f>
        <v>SPD</v>
      </c>
      <c r="V537" s="148" t="str">
        <f>IF(LARGE((AA537,AD537,AG537,AJ537,AM537,AP537),3)=AA537,"CSU",IF(LARGE((AA537,AD537,AG537,AJ537,AM537,AP537),3)=AD537,"SPD",IF(LARGE((AA537,AD537,AG537,AJ537,AM537,AP537),3)=AG537,"AfD",IF(LARGE((AA537,AD537,AG537,AJ537,AM537,AP537),3)=AJ537,"Linke",IF(LARGE((AA537,AD537,AG537,AJ537,AM537,AP537),3)=AM537,"Grüne","FDP")))))</f>
        <v>AfD</v>
      </c>
      <c r="W537" s="148" t="str">
        <f>IF(LARGE((AA537,AD537,AG537,AJ537,AM537,AP537),4)=AA537,"CSU",IF(LARGE((AA537,AD537,AG537,AJ537,AM537,AP537),4)=AD537,"SPD",IF(LARGE((AA537,AD537,AG537,AJ537,AM537,AP537),4)=AG537,"AfD",IF(LARGE((AA537,AD537,AG537,AJ537,AM537,AP537),4)=AJ537,"Linke",IF(LARGE((AA537,AD537,AG537,AJ537,AM537,AP537),4)=AM537,"Grüne","FDP")))))</f>
        <v>Grüne</v>
      </c>
      <c r="X537" s="148">
        <f>(LARGE((AA537,AD537,AG537,AJ537,AM537,AP537),1))-(LARGE((AA537,AD537,AG537,AJ537,AM537,AP537),2))</f>
        <v>0.21928507059176933</v>
      </c>
      <c r="Y537" s="148">
        <f>(LARGE((AA537,AD537,AG537,AJ537,AM537,AP537),1))-(LARGE((AA537,AD537,AG537,AJ537,AM537,AP537),3))</f>
        <v>0.23584607357986437</v>
      </c>
      <c r="Z537" s="234">
        <f>(LARGE((AA537,AD537,AG537,AJ537,AM537,AP537),1))-(LARGE((AA537,AD537,AG537,AJ537,AM537,AP537),4))</f>
        <v>0.31918072441542428</v>
      </c>
      <c r="AA537" s="236">
        <v>0.37364626646219035</v>
      </c>
      <c r="AB537" s="93">
        <v>0.3328543002432014</v>
      </c>
      <c r="AC537" s="95">
        <f>IF(Tabelle1[[#This Row],[CDU ES 2021]]="","",Tabelle1[[#This Row],[CDU ES 2021]]/Tabelle1[[#This Row],[CDU ZS 2021]])</f>
        <v>1.1225520180727246</v>
      </c>
      <c r="AD537" s="97">
        <v>0.15436119587042102</v>
      </c>
      <c r="AE537" s="106">
        <v>0.15692018571744418</v>
      </c>
      <c r="AF537" s="96">
        <f>IF(Tabelle1[[#This Row],[SPD ES 2021]]="","",Tabelle1[[#This Row],[SPD ES 2021]]/Tabelle1[[#This Row],[SPD ZS 2021]])</f>
        <v>0.98369241130245055</v>
      </c>
      <c r="AG537" s="99">
        <v>0.13780019288232598</v>
      </c>
      <c r="AH537" s="107">
        <v>0.14142793973658443</v>
      </c>
      <c r="AI537" s="98">
        <f>IF(Tabelle1[[#This Row],[AfD ES 2021]]="","",Tabelle1[[#This Row],[AfD ES 2021]]/Tabelle1[[#This Row],[AfD ZS 2021]])</f>
        <v>0.97434915009710743</v>
      </c>
      <c r="AJ537" s="100">
        <v>1.4980000316200535E-2</v>
      </c>
      <c r="AK537" s="108">
        <v>1.8169040775717762E-2</v>
      </c>
      <c r="AL537" s="101">
        <f>IF(Tabelle1[[#This Row],[Linke ES 2021]]="","",Tabelle1[[#This Row],[Linke ES 2021]]/Tabelle1[[#This Row],[Linke ZS 2021]])</f>
        <v>0.82447942635588889</v>
      </c>
      <c r="AM537" s="103">
        <v>5.4465542046766062E-2</v>
      </c>
      <c r="AN537" s="109">
        <v>6.7243612014781587E-2</v>
      </c>
      <c r="AO537" s="102">
        <f>IF(Tabelle1[[#This Row],[Grüne ES 2021]]="","",Tabelle1[[#This Row],[Grüne ES 2021]]/Tabelle1[[#This Row],[Grüne ZS 2021]])</f>
        <v>0.80997347428025379</v>
      </c>
      <c r="AP537" s="104">
        <v>4.999920949866405E-2</v>
      </c>
      <c r="AQ537" s="105">
        <v>8.5104702946843122E-2</v>
      </c>
      <c r="AR537" s="215">
        <f>IF(Tabelle1[[#This Row],[FDP ES 2021]]="","",Tabelle1[[#This Row],[FDP ES 2021]]/Tabelle1[[#This Row],[FDP ZS 2021]])</f>
        <v>0.58750230912495915</v>
      </c>
      <c r="AS537" s="216">
        <v>109</v>
      </c>
      <c r="AT537" s="191">
        <v>36219</v>
      </c>
      <c r="AU537" s="191">
        <v>22603</v>
      </c>
      <c r="AV537" s="191">
        <v>4.5999999999999996</v>
      </c>
      <c r="AW537" s="191">
        <v>660.8</v>
      </c>
      <c r="AX537" s="191">
        <v>8</v>
      </c>
      <c r="AY537" s="192">
        <v>10.199999999999999</v>
      </c>
      <c r="AZ537" s="114" t="s">
        <v>1810</v>
      </c>
      <c r="BA537" s="6"/>
      <c r="BB537" s="6"/>
      <c r="BC537" s="6"/>
      <c r="BD537" s="6"/>
      <c r="BE537" s="6"/>
      <c r="BF537" s="6"/>
      <c r="BG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</row>
    <row r="538" spans="1:84">
      <c r="A538" s="90">
        <f>SUBTOTAL(103,$B$2:$B538)</f>
        <v>537</v>
      </c>
      <c r="B538" s="46" t="s">
        <v>930</v>
      </c>
      <c r="C538" s="204" t="s">
        <v>1230</v>
      </c>
      <c r="D538" s="199" t="s">
        <v>1</v>
      </c>
      <c r="E538" s="195" t="s">
        <v>444</v>
      </c>
      <c r="F538" s="222" t="s">
        <v>244</v>
      </c>
      <c r="G538" s="219" t="str">
        <f>""</f>
        <v/>
      </c>
      <c r="H538" s="143" t="s">
        <v>2177</v>
      </c>
      <c r="I538" s="8"/>
      <c r="J538" s="8" t="s">
        <v>927</v>
      </c>
      <c r="K538" s="11"/>
      <c r="L538" s="11" t="s">
        <v>922</v>
      </c>
      <c r="M538" s="53"/>
      <c r="N538" s="53"/>
      <c r="O538" s="9"/>
      <c r="P538" s="167" t="s">
        <v>1427</v>
      </c>
      <c r="Q538" s="121" t="str">
        <f>""</f>
        <v/>
      </c>
      <c r="R538" s="55"/>
      <c r="S538" s="57"/>
      <c r="T538" s="147" t="str">
        <f>IF(MAX((AA538,AD538,AG538,AJ538,AM538,AP538))=AA538,"CSU",IF(MAX(AA538,AD538,AG538,AJ538,AM538,AP538)=AD538,"SPD",IF(MAX(AA538,AD538,AG538,AJ538,AM538,AP538)=AG538,"AfD",IF(MAX(AA538,AD538,AG538,AJ538,AM538,AP538)=AJ538,"Linke",IF(MAX(AA538,AD538,AG538,AJ538,AM538,AP538)=AM538,"Grüne","FDP")))))</f>
        <v>CSU</v>
      </c>
      <c r="U538" s="148" t="str">
        <f>IF(LARGE((AA538,AD538,AG538,AJ538,AM538,AP538),2)=AA538,"CSU",IF(LARGE((AA538,AD538,AG538,AJ538,AM538,AP538),2)=AD538,"SPD",IF(LARGE((AA538,AD538,AG538,AJ538,AM538,AP538),2)=AG538,"AfD",IF(LARGE((AA538,AD538,AG538,AJ538,AM538,AP538),2)=AJ538,"Linke",IF(LARGE((AA538,AD538,AG538,AJ538,AM538,AP538),2)=AM538,"Grüne","FDP")))))</f>
        <v>FDP</v>
      </c>
      <c r="V538" s="148" t="str">
        <f>IF(LARGE((AA538,AD538,AG538,AJ538,AM538,AP538),3)=AA538,"CSU",IF(LARGE((AA538,AD538,AG538,AJ538,AM538,AP538),3)=AD538,"SPD",IF(LARGE((AA538,AD538,AG538,AJ538,AM538,AP538),3)=AG538,"AfD",IF(LARGE((AA538,AD538,AG538,AJ538,AM538,AP538),3)=AJ538,"Linke",IF(LARGE((AA538,AD538,AG538,AJ538,AM538,AP538),3)=AM538,"Grüne","FDP")))))</f>
        <v>SPD</v>
      </c>
      <c r="W538" s="148" t="str">
        <f>IF(LARGE((AA538,AD538,AG538,AJ538,AM538,AP538),4)=AA538,"CSU",IF(LARGE((AA538,AD538,AG538,AJ538,AM538,AP538),4)=AD538,"SPD",IF(LARGE((AA538,AD538,AG538,AJ538,AM538,AP538),4)=AG538,"AfD",IF(LARGE((AA538,AD538,AG538,AJ538,AM538,AP538),4)=AJ538,"Linke",IF(LARGE((AA538,AD538,AG538,AJ538,AM538,AP538),4)=AM538,"Grüne","FDP")))))</f>
        <v>Grüne</v>
      </c>
      <c r="X538" s="148">
        <f>(LARGE((AA538,AD538,AG538,AJ538,AM538,AP538),1))-(LARGE((AA538,AD538,AG538,AJ538,AM538,AP538),2))</f>
        <v>0.24702758442897654</v>
      </c>
      <c r="Y538" s="148">
        <f>(LARGE((AA538,AD538,AG538,AJ538,AM538,AP538),1))-(LARGE((AA538,AD538,AG538,AJ538,AM538,AP538),3))</f>
        <v>0.24860531064707397</v>
      </c>
      <c r="Z538" s="234">
        <f>(LARGE((AA538,AD538,AG538,AJ538,AM538,AP538),1))-(LARGE((AA538,AD538,AG538,AJ538,AM538,AP538),4))</f>
        <v>0.2519927816447538</v>
      </c>
      <c r="AA538" s="236">
        <v>0.36444960041247743</v>
      </c>
      <c r="AB538" s="93">
        <v>0.33056590986106404</v>
      </c>
      <c r="AC538" s="95">
        <f>IF(Tabelle1[[#This Row],[CDU ES 2021]]="","",Tabelle1[[#This Row],[CDU ES 2021]]/Tabelle1[[#This Row],[CDU ZS 2021]])</f>
        <v>1.102502071570703</v>
      </c>
      <c r="AD538" s="97">
        <v>0.11584428976540345</v>
      </c>
      <c r="AE538" s="106">
        <v>0.15881108612386147</v>
      </c>
      <c r="AF538" s="96">
        <f>IF(Tabelle1[[#This Row],[SPD ES 2021]]="","",Tabelle1[[#This Row],[SPD ES 2021]]/Tabelle1[[#This Row],[SPD ZS 2021]])</f>
        <v>0.72944712231898634</v>
      </c>
      <c r="AG538" s="99">
        <v>9.8912090745037387E-2</v>
      </c>
      <c r="AH538" s="107">
        <v>0.10254869946499902</v>
      </c>
      <c r="AI538" s="98">
        <f>IF(Tabelle1[[#This Row],[AfD ES 2021]]="","",Tabelle1[[#This Row],[AfD ES 2021]]/Tabelle1[[#This Row],[AfD ZS 2021]])</f>
        <v>0.96453773925038566</v>
      </c>
      <c r="AJ538" s="100">
        <v>2.0391853570507861E-2</v>
      </c>
      <c r="AK538" s="108">
        <v>2.1492457615805632E-2</v>
      </c>
      <c r="AL538" s="101">
        <f>IF(Tabelle1[[#This Row],[Linke ES 2021]]="","",Tabelle1[[#This Row],[Linke ES 2021]]/Tabelle1[[#This Row],[Linke ZS 2021]])</f>
        <v>0.94879114966878508</v>
      </c>
      <c r="AM538" s="103">
        <v>0.11245681876772363</v>
      </c>
      <c r="AN538" s="109">
        <v>0.10313401723093353</v>
      </c>
      <c r="AO538" s="102">
        <f>IF(Tabelle1[[#This Row],[Grüne ES 2021]]="","",Tabelle1[[#This Row],[Grüne ES 2021]]/Tabelle1[[#This Row],[Grüne ZS 2021]])</f>
        <v>1.0903950198692915</v>
      </c>
      <c r="AP538" s="104">
        <v>0.1174220159835009</v>
      </c>
      <c r="AQ538" s="105">
        <v>0.10373473809597157</v>
      </c>
      <c r="AR538" s="215">
        <f>IF(Tabelle1[[#This Row],[FDP ES 2021]]="","",Tabelle1[[#This Row],[FDP ES 2021]]/Tabelle1[[#This Row],[FDP ZS 2021]])</f>
        <v>1.1319449794616183</v>
      </c>
      <c r="AS538" s="216">
        <v>149</v>
      </c>
      <c r="AT538" s="191">
        <v>39072</v>
      </c>
      <c r="AU538" s="191">
        <v>24351</v>
      </c>
      <c r="AV538" s="191">
        <v>4.2</v>
      </c>
      <c r="AW538" s="191">
        <v>632.70000000000005</v>
      </c>
      <c r="AX538" s="191">
        <v>8</v>
      </c>
      <c r="AY538" s="192">
        <v>9.6</v>
      </c>
      <c r="AZ538" s="114" t="s">
        <v>1699</v>
      </c>
      <c r="BA538" s="6"/>
      <c r="BB538" s="6"/>
      <c r="BC538" s="6"/>
      <c r="BD538" s="6"/>
      <c r="BE538" s="6"/>
      <c r="BF538" s="6"/>
      <c r="BG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</row>
    <row r="539" spans="1:84">
      <c r="A539" s="90">
        <f>SUBTOTAL(103,$B$2:$B539)</f>
        <v>538</v>
      </c>
      <c r="B539" s="44" t="s">
        <v>855</v>
      </c>
      <c r="C539" s="201" t="s">
        <v>867</v>
      </c>
      <c r="D539" s="200" t="s">
        <v>1</v>
      </c>
      <c r="E539" s="193" t="s">
        <v>444</v>
      </c>
      <c r="F539" s="222" t="s">
        <v>244</v>
      </c>
      <c r="G539" s="219" t="str">
        <f>""</f>
        <v/>
      </c>
      <c r="H539" s="10"/>
      <c r="I539" s="10"/>
      <c r="J539" s="8" t="s">
        <v>924</v>
      </c>
      <c r="K539" s="10"/>
      <c r="L539" s="10" t="s">
        <v>922</v>
      </c>
      <c r="M539" s="67"/>
      <c r="N539" s="67"/>
      <c r="O539" s="59"/>
      <c r="P539" s="161" t="s">
        <v>1427</v>
      </c>
      <c r="Q539" s="121" t="str">
        <f>""</f>
        <v/>
      </c>
      <c r="R539" s="60"/>
      <c r="S539" s="61"/>
      <c r="T539" s="147" t="str">
        <f>IF(MAX((AA539,AD539,AG539,AJ539,AM539,AP539))=AA539,"CSU",IF(MAX(AA539,AD539,AG539,AJ539,AM539,AP539)=AD539,"SPD",IF(MAX(AA539,AD539,AG539,AJ539,AM539,AP539)=AG539,"AfD",IF(MAX(AA539,AD539,AG539,AJ539,AM539,AP539)=AJ539,"Linke",IF(MAX(AA539,AD539,AG539,AJ539,AM539,AP539)=AM539,"Grüne","FDP")))))</f>
        <v>CSU</v>
      </c>
      <c r="U539" s="148" t="str">
        <f>IF(LARGE((AA539,AD539,AG539,AJ539,AM539,AP539),2)=AA539,"CSU",IF(LARGE((AA539,AD539,AG539,AJ539,AM539,AP539),2)=AD539,"SPD",IF(LARGE((AA539,AD539,AG539,AJ539,AM539,AP539),2)=AG539,"AfD",IF(LARGE((AA539,AD539,AG539,AJ539,AM539,AP539),2)=AJ539,"Linke",IF(LARGE((AA539,AD539,AG539,AJ539,AM539,AP539),2)=AM539,"Grüne","FDP")))))</f>
        <v>FDP</v>
      </c>
      <c r="V539" s="148" t="str">
        <f>IF(LARGE((AA539,AD539,AG539,AJ539,AM539,AP539),3)=AA539,"CSU",IF(LARGE((AA539,AD539,AG539,AJ539,AM539,AP539),3)=AD539,"SPD",IF(LARGE((AA539,AD539,AG539,AJ539,AM539,AP539),3)=AG539,"AfD",IF(LARGE((AA539,AD539,AG539,AJ539,AM539,AP539),3)=AJ539,"Linke",IF(LARGE((AA539,AD539,AG539,AJ539,AM539,AP539),3)=AM539,"Grüne","FDP")))))</f>
        <v>SPD</v>
      </c>
      <c r="W539" s="148" t="str">
        <f>IF(LARGE((AA539,AD539,AG539,AJ539,AM539,AP539),4)=AA539,"CSU",IF(LARGE((AA539,AD539,AG539,AJ539,AM539,AP539),4)=AD539,"SPD",IF(LARGE((AA539,AD539,AG539,AJ539,AM539,AP539),4)=AG539,"AfD",IF(LARGE((AA539,AD539,AG539,AJ539,AM539,AP539),4)=AJ539,"Linke",IF(LARGE((AA539,AD539,AG539,AJ539,AM539,AP539),4)=AM539,"Grüne","FDP")))))</f>
        <v>Grüne</v>
      </c>
      <c r="X539" s="148">
        <f>(LARGE((AA539,AD539,AG539,AJ539,AM539,AP539),1))-(LARGE((AA539,AD539,AG539,AJ539,AM539,AP539),2))</f>
        <v>0.24702758442897654</v>
      </c>
      <c r="Y539" s="148">
        <f>(LARGE((AA539,AD539,AG539,AJ539,AM539,AP539),1))-(LARGE((AA539,AD539,AG539,AJ539,AM539,AP539),3))</f>
        <v>0.24860531064707397</v>
      </c>
      <c r="Z539" s="234">
        <f>(LARGE((AA539,AD539,AG539,AJ539,AM539,AP539),1))-(LARGE((AA539,AD539,AG539,AJ539,AM539,AP539),4))</f>
        <v>0.2519927816447538</v>
      </c>
      <c r="AA539" s="236">
        <v>0.36444960041247743</v>
      </c>
      <c r="AB539" s="93">
        <v>0.33056590986106404</v>
      </c>
      <c r="AC539" s="95">
        <f>IF(Tabelle1[[#This Row],[CDU ES 2021]]="","",Tabelle1[[#This Row],[CDU ES 2021]]/Tabelle1[[#This Row],[CDU ZS 2021]])</f>
        <v>1.102502071570703</v>
      </c>
      <c r="AD539" s="97">
        <v>0.11584428976540345</v>
      </c>
      <c r="AE539" s="106">
        <v>0.15881108612386147</v>
      </c>
      <c r="AF539" s="96">
        <f>IF(Tabelle1[[#This Row],[SPD ES 2021]]="","",Tabelle1[[#This Row],[SPD ES 2021]]/Tabelle1[[#This Row],[SPD ZS 2021]])</f>
        <v>0.72944712231898634</v>
      </c>
      <c r="AG539" s="99">
        <v>9.8912090745037387E-2</v>
      </c>
      <c r="AH539" s="107">
        <v>0.10254869946499902</v>
      </c>
      <c r="AI539" s="98">
        <f>IF(Tabelle1[[#This Row],[AfD ES 2021]]="","",Tabelle1[[#This Row],[AfD ES 2021]]/Tabelle1[[#This Row],[AfD ZS 2021]])</f>
        <v>0.96453773925038566</v>
      </c>
      <c r="AJ539" s="100">
        <v>2.0391853570507861E-2</v>
      </c>
      <c r="AK539" s="108">
        <v>2.1492457615805632E-2</v>
      </c>
      <c r="AL539" s="101">
        <f>IF(Tabelle1[[#This Row],[Linke ES 2021]]="","",Tabelle1[[#This Row],[Linke ES 2021]]/Tabelle1[[#This Row],[Linke ZS 2021]])</f>
        <v>0.94879114966878508</v>
      </c>
      <c r="AM539" s="103">
        <v>0.11245681876772363</v>
      </c>
      <c r="AN539" s="109">
        <v>0.10313401723093353</v>
      </c>
      <c r="AO539" s="102">
        <f>IF(Tabelle1[[#This Row],[Grüne ES 2021]]="","",Tabelle1[[#This Row],[Grüne ES 2021]]/Tabelle1[[#This Row],[Grüne ZS 2021]])</f>
        <v>1.0903950198692915</v>
      </c>
      <c r="AP539" s="104">
        <v>0.1174220159835009</v>
      </c>
      <c r="AQ539" s="105">
        <v>0.10373473809597157</v>
      </c>
      <c r="AR539" s="215">
        <f>IF(Tabelle1[[#This Row],[FDP ES 2021]]="","",Tabelle1[[#This Row],[FDP ES 2021]]/Tabelle1[[#This Row],[FDP ZS 2021]])</f>
        <v>1.1319449794616183</v>
      </c>
      <c r="AS539" s="216">
        <v>149</v>
      </c>
      <c r="AT539" s="191">
        <v>39072</v>
      </c>
      <c r="AU539" s="191">
        <v>24351</v>
      </c>
      <c r="AV539" s="191">
        <v>4.2</v>
      </c>
      <c r="AW539" s="191">
        <v>632.70000000000005</v>
      </c>
      <c r="AX539" s="191">
        <v>8</v>
      </c>
      <c r="AY539" s="192">
        <v>9.6</v>
      </c>
      <c r="AZ539" s="114" t="s">
        <v>1976</v>
      </c>
      <c r="BA539" s="6"/>
      <c r="BB539" s="6"/>
      <c r="BC539" s="6"/>
      <c r="BD539" s="6"/>
      <c r="BE539" s="6"/>
      <c r="BF539" s="6"/>
      <c r="BG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</row>
    <row r="540" spans="1:84">
      <c r="A540" s="90">
        <f>SUBTOTAL(103,$B$2:$B540)</f>
        <v>539</v>
      </c>
      <c r="B540" s="48" t="s">
        <v>669</v>
      </c>
      <c r="C540" s="206" t="s">
        <v>1231</v>
      </c>
      <c r="D540" s="199" t="s">
        <v>1</v>
      </c>
      <c r="E540" s="195" t="s">
        <v>445</v>
      </c>
      <c r="F540" s="198" t="s">
        <v>245</v>
      </c>
      <c r="G540" s="219" t="str">
        <f>""</f>
        <v/>
      </c>
      <c r="H540" s="14" t="s">
        <v>2179</v>
      </c>
      <c r="I540" s="8"/>
      <c r="J540" s="8" t="s">
        <v>927</v>
      </c>
      <c r="K540" s="18" t="s">
        <v>631</v>
      </c>
      <c r="L540" s="11" t="s">
        <v>921</v>
      </c>
      <c r="M540" s="53"/>
      <c r="N540" s="53"/>
      <c r="O540" s="9"/>
      <c r="P540" s="54"/>
      <c r="Q540" s="121" t="str">
        <f>""</f>
        <v/>
      </c>
      <c r="R540" s="55"/>
      <c r="S540" s="57"/>
      <c r="T540" s="147" t="str">
        <f>IF(MAX((AA540,AD540,AG540,AJ540,AM540,AP540))=AA540,"CSU",IF(MAX(AA540,AD540,AG540,AJ540,AM540,AP540)=AD540,"SPD",IF(MAX(AA540,AD540,AG540,AJ540,AM540,AP540)=AG540,"AfD",IF(MAX(AA540,AD540,AG540,AJ540,AM540,AP540)=AJ540,"Linke",IF(MAX(AA540,AD540,AG540,AJ540,AM540,AP540)=AM540,"Grüne","FDP")))))</f>
        <v>CSU</v>
      </c>
      <c r="U540" s="148" t="str">
        <f>IF(LARGE((AA540,AD540,AG540,AJ540,AM540,AP540),2)=AA540,"CSU",IF(LARGE((AA540,AD540,AG540,AJ540,AM540,AP540),2)=AD540,"SPD",IF(LARGE((AA540,AD540,AG540,AJ540,AM540,AP540),2)=AG540,"AfD",IF(LARGE((AA540,AD540,AG540,AJ540,AM540,AP540),2)=AJ540,"Linke",IF(LARGE((AA540,AD540,AG540,AJ540,AM540,AP540),2)=AM540,"Grüne","FDP")))))</f>
        <v>SPD</v>
      </c>
      <c r="V540" s="148" t="str">
        <f>IF(LARGE((AA540,AD540,AG540,AJ540,AM540,AP540),3)=AA540,"CSU",IF(LARGE((AA540,AD540,AG540,AJ540,AM540,AP540),3)=AD540,"SPD",IF(LARGE((AA540,AD540,AG540,AJ540,AM540,AP540),3)=AG540,"AfD",IF(LARGE((AA540,AD540,AG540,AJ540,AM540,AP540),3)=AJ540,"Linke",IF(LARGE((AA540,AD540,AG540,AJ540,AM540,AP540),3)=AM540,"Grüne","FDP")))))</f>
        <v>AfD</v>
      </c>
      <c r="W540" s="148" t="str">
        <f>IF(LARGE((AA540,AD540,AG540,AJ540,AM540,AP540),4)=AA540,"CSU",IF(LARGE((AA540,AD540,AG540,AJ540,AM540,AP540),4)=AD540,"SPD",IF(LARGE((AA540,AD540,AG540,AJ540,AM540,AP540),4)=AG540,"AfD",IF(LARGE((AA540,AD540,AG540,AJ540,AM540,AP540),4)=AJ540,"Linke",IF(LARGE((AA540,AD540,AG540,AJ540,AM540,AP540),4)=AM540,"Grüne","FDP")))))</f>
        <v>Grüne</v>
      </c>
      <c r="X540" s="148">
        <f>(LARGE((AA540,AD540,AG540,AJ540,AM540,AP540),1))-(LARGE((AA540,AD540,AG540,AJ540,AM540,AP540),2))</f>
        <v>9.7350162385591937E-2</v>
      </c>
      <c r="Y540" s="148">
        <f>(LARGE((AA540,AD540,AG540,AJ540,AM540,AP540),1))-(LARGE((AA540,AD540,AG540,AJ540,AM540,AP540),3))</f>
        <v>0.18685414821375845</v>
      </c>
      <c r="Z540" s="234">
        <f>(LARGE((AA540,AD540,AG540,AJ540,AM540,AP540),1))-(LARGE((AA540,AD540,AG540,AJ540,AM540,AP540),4))</f>
        <v>0.21724239740183049</v>
      </c>
      <c r="AA540" s="236">
        <v>0.30653971065839974</v>
      </c>
      <c r="AB540" s="93">
        <v>0.32498603475141857</v>
      </c>
      <c r="AC540" s="95">
        <f>IF(Tabelle1[[#This Row],[CDU ES 2021]]="","",Tabelle1[[#This Row],[CDU ES 2021]]/Tabelle1[[#This Row],[CDU ZS 2021]])</f>
        <v>0.94323964072139777</v>
      </c>
      <c r="AD540" s="97">
        <v>0.20918954827280781</v>
      </c>
      <c r="AE540" s="106">
        <v>0.17560932584600006</v>
      </c>
      <c r="AF540" s="96">
        <f>IF(Tabelle1[[#This Row],[SPD ES 2021]]="","",Tabelle1[[#This Row],[SPD ES 2021]]/Tabelle1[[#This Row],[SPD ZS 2021]])</f>
        <v>1.1912211795417733</v>
      </c>
      <c r="AG540" s="99">
        <v>0.11968556244464128</v>
      </c>
      <c r="AH540" s="107">
        <v>0.1177711463264046</v>
      </c>
      <c r="AI540" s="98">
        <f>IF(Tabelle1[[#This Row],[AfD ES 2021]]="","",Tabelle1[[#This Row],[AfD ES 2021]]/Tabelle1[[#This Row],[AfD ZS 2021]])</f>
        <v>1.0162553917317816</v>
      </c>
      <c r="AJ540" s="100">
        <v>1.9788898730439916E-2</v>
      </c>
      <c r="AK540" s="108">
        <v>2.2733954664393027E-2</v>
      </c>
      <c r="AL540" s="101">
        <f>IF(Tabelle1[[#This Row],[Linke ES 2021]]="","",Tabelle1[[#This Row],[Linke ES 2021]]/Tabelle1[[#This Row],[Linke ZS 2021]])</f>
        <v>0.87045562563007151</v>
      </c>
      <c r="AM540" s="103">
        <v>8.9297313256569241E-2</v>
      </c>
      <c r="AN540" s="109">
        <v>9.2942404374797866E-2</v>
      </c>
      <c r="AO540" s="102">
        <f>IF(Tabelle1[[#This Row],[Grüne ES 2021]]="","",Tabelle1[[#This Row],[Grüne ES 2021]]/Tabelle1[[#This Row],[Grüne ZS 2021]])</f>
        <v>0.96078118332801576</v>
      </c>
      <c r="AP540" s="104">
        <v>7.7598169471508716E-2</v>
      </c>
      <c r="AQ540" s="105">
        <v>9.3949372298826925E-2</v>
      </c>
      <c r="AR540" s="215">
        <f>IF(Tabelle1[[#This Row],[FDP ES 2021]]="","",Tabelle1[[#This Row],[FDP ES 2021]]/Tabelle1[[#This Row],[FDP ZS 2021]])</f>
        <v>0.82595729564525922</v>
      </c>
      <c r="AS540" s="216">
        <v>154.1</v>
      </c>
      <c r="AT540" s="191">
        <v>39458</v>
      </c>
      <c r="AU540" s="191">
        <v>21866</v>
      </c>
      <c r="AV540" s="191">
        <v>4.9000000000000004</v>
      </c>
      <c r="AW540" s="191">
        <v>634.9</v>
      </c>
      <c r="AX540" s="191">
        <v>8.4</v>
      </c>
      <c r="AY540" s="192">
        <v>11.2</v>
      </c>
      <c r="AZ540" s="114" t="s">
        <v>1513</v>
      </c>
      <c r="BA540" s="6"/>
      <c r="BB540" s="6"/>
      <c r="BC540" s="6"/>
      <c r="BD540" s="6"/>
      <c r="BE540" s="6"/>
      <c r="BF540" s="6"/>
      <c r="BG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</row>
    <row r="541" spans="1:84">
      <c r="A541" s="90">
        <f>SUBTOTAL(103,$B$2:$B541)</f>
        <v>540</v>
      </c>
      <c r="B541" s="44" t="s">
        <v>855</v>
      </c>
      <c r="C541" s="201" t="s">
        <v>868</v>
      </c>
      <c r="D541" s="199" t="s">
        <v>1</v>
      </c>
      <c r="E541" s="194" t="s">
        <v>445</v>
      </c>
      <c r="F541" s="198" t="s">
        <v>245</v>
      </c>
      <c r="G541" s="219" t="str">
        <f>""</f>
        <v/>
      </c>
      <c r="H541" s="8"/>
      <c r="I541" s="8"/>
      <c r="J541" s="8" t="s">
        <v>924</v>
      </c>
      <c r="K541" s="8"/>
      <c r="L541" s="8" t="s">
        <v>922</v>
      </c>
      <c r="M541" s="73" t="s">
        <v>631</v>
      </c>
      <c r="N541" s="73" t="s">
        <v>631</v>
      </c>
      <c r="O541" s="9"/>
      <c r="P541" s="55"/>
      <c r="Q541" s="121" t="str">
        <f>""</f>
        <v/>
      </c>
      <c r="R541" s="55"/>
      <c r="S541" s="57" t="s">
        <v>615</v>
      </c>
      <c r="T541" s="147" t="str">
        <f>IF(MAX((AA541,AD541,AG541,AJ541,AM541,AP541))=AA541,"CSU",IF(MAX(AA541,AD541,AG541,AJ541,AM541,AP541)=AD541,"SPD",IF(MAX(AA541,AD541,AG541,AJ541,AM541,AP541)=AG541,"AfD",IF(MAX(AA541,AD541,AG541,AJ541,AM541,AP541)=AJ541,"Linke",IF(MAX(AA541,AD541,AG541,AJ541,AM541,AP541)=AM541,"Grüne","FDP")))))</f>
        <v>CSU</v>
      </c>
      <c r="U541" s="148" t="str">
        <f>IF(LARGE((AA541,AD541,AG541,AJ541,AM541,AP541),2)=AA541,"CSU",IF(LARGE((AA541,AD541,AG541,AJ541,AM541,AP541),2)=AD541,"SPD",IF(LARGE((AA541,AD541,AG541,AJ541,AM541,AP541),2)=AG541,"AfD",IF(LARGE((AA541,AD541,AG541,AJ541,AM541,AP541),2)=AJ541,"Linke",IF(LARGE((AA541,AD541,AG541,AJ541,AM541,AP541),2)=AM541,"Grüne","FDP")))))</f>
        <v>SPD</v>
      </c>
      <c r="V541" s="148" t="str">
        <f>IF(LARGE((AA541,AD541,AG541,AJ541,AM541,AP541),3)=AA541,"CSU",IF(LARGE((AA541,AD541,AG541,AJ541,AM541,AP541),3)=AD541,"SPD",IF(LARGE((AA541,AD541,AG541,AJ541,AM541,AP541),3)=AG541,"AfD",IF(LARGE((AA541,AD541,AG541,AJ541,AM541,AP541),3)=AJ541,"Linke",IF(LARGE((AA541,AD541,AG541,AJ541,AM541,AP541),3)=AM541,"Grüne","FDP")))))</f>
        <v>AfD</v>
      </c>
      <c r="W541" s="148" t="str">
        <f>IF(LARGE((AA541,AD541,AG541,AJ541,AM541,AP541),4)=AA541,"CSU",IF(LARGE((AA541,AD541,AG541,AJ541,AM541,AP541),4)=AD541,"SPD",IF(LARGE((AA541,AD541,AG541,AJ541,AM541,AP541),4)=AG541,"AfD",IF(LARGE((AA541,AD541,AG541,AJ541,AM541,AP541),4)=AJ541,"Linke",IF(LARGE((AA541,AD541,AG541,AJ541,AM541,AP541),4)=AM541,"Grüne","FDP")))))</f>
        <v>Grüne</v>
      </c>
      <c r="X541" s="148">
        <f>(LARGE((AA541,AD541,AG541,AJ541,AM541,AP541),1))-(LARGE((AA541,AD541,AG541,AJ541,AM541,AP541),2))</f>
        <v>9.7350162385591937E-2</v>
      </c>
      <c r="Y541" s="148">
        <f>(LARGE((AA541,AD541,AG541,AJ541,AM541,AP541),1))-(LARGE((AA541,AD541,AG541,AJ541,AM541,AP541),3))</f>
        <v>0.18685414821375845</v>
      </c>
      <c r="Z541" s="234">
        <f>(LARGE((AA541,AD541,AG541,AJ541,AM541,AP541),1))-(LARGE((AA541,AD541,AG541,AJ541,AM541,AP541),4))</f>
        <v>0.21724239740183049</v>
      </c>
      <c r="AA541" s="236">
        <v>0.30653971065839974</v>
      </c>
      <c r="AB541" s="93">
        <v>0.32498603475141857</v>
      </c>
      <c r="AC541" s="95">
        <f>IF(Tabelle1[[#This Row],[CDU ES 2021]]="","",Tabelle1[[#This Row],[CDU ES 2021]]/Tabelle1[[#This Row],[CDU ZS 2021]])</f>
        <v>0.94323964072139777</v>
      </c>
      <c r="AD541" s="97">
        <v>0.20918954827280781</v>
      </c>
      <c r="AE541" s="106">
        <v>0.17560932584600006</v>
      </c>
      <c r="AF541" s="96">
        <f>IF(Tabelle1[[#This Row],[SPD ES 2021]]="","",Tabelle1[[#This Row],[SPD ES 2021]]/Tabelle1[[#This Row],[SPD ZS 2021]])</f>
        <v>1.1912211795417733</v>
      </c>
      <c r="AG541" s="99">
        <v>0.11968556244464128</v>
      </c>
      <c r="AH541" s="107">
        <v>0.1177711463264046</v>
      </c>
      <c r="AI541" s="98">
        <f>IF(Tabelle1[[#This Row],[AfD ES 2021]]="","",Tabelle1[[#This Row],[AfD ES 2021]]/Tabelle1[[#This Row],[AfD ZS 2021]])</f>
        <v>1.0162553917317816</v>
      </c>
      <c r="AJ541" s="100">
        <v>1.9788898730439916E-2</v>
      </c>
      <c r="AK541" s="108">
        <v>2.2733954664393027E-2</v>
      </c>
      <c r="AL541" s="101">
        <f>IF(Tabelle1[[#This Row],[Linke ES 2021]]="","",Tabelle1[[#This Row],[Linke ES 2021]]/Tabelle1[[#This Row],[Linke ZS 2021]])</f>
        <v>0.87045562563007151</v>
      </c>
      <c r="AM541" s="103">
        <v>8.9297313256569241E-2</v>
      </c>
      <c r="AN541" s="109">
        <v>9.2942404374797866E-2</v>
      </c>
      <c r="AO541" s="102">
        <f>IF(Tabelle1[[#This Row],[Grüne ES 2021]]="","",Tabelle1[[#This Row],[Grüne ES 2021]]/Tabelle1[[#This Row],[Grüne ZS 2021]])</f>
        <v>0.96078118332801576</v>
      </c>
      <c r="AP541" s="104">
        <v>7.7598169471508716E-2</v>
      </c>
      <c r="AQ541" s="105">
        <v>9.3949372298826925E-2</v>
      </c>
      <c r="AR541" s="215">
        <f>IF(Tabelle1[[#This Row],[FDP ES 2021]]="","",Tabelle1[[#This Row],[FDP ES 2021]]/Tabelle1[[#This Row],[FDP ZS 2021]])</f>
        <v>0.82595729564525922</v>
      </c>
      <c r="AS541" s="216">
        <v>154.1</v>
      </c>
      <c r="AT541" s="191">
        <v>39458</v>
      </c>
      <c r="AU541" s="191">
        <v>21866</v>
      </c>
      <c r="AV541" s="191">
        <v>4.9000000000000004</v>
      </c>
      <c r="AW541" s="191">
        <v>634.9</v>
      </c>
      <c r="AX541" s="191">
        <v>8.4</v>
      </c>
      <c r="AY541" s="192">
        <v>11.2</v>
      </c>
      <c r="AZ541" s="114" t="s">
        <v>2025</v>
      </c>
      <c r="BA541" s="6"/>
      <c r="BB541" s="6"/>
      <c r="BC541" s="6"/>
      <c r="BD541" s="6"/>
      <c r="BE541" s="6"/>
      <c r="BF541" s="6"/>
      <c r="BG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</row>
    <row r="542" spans="1:84">
      <c r="A542" s="90">
        <f>SUBTOTAL(103,$B$2:$B542)</f>
        <v>541</v>
      </c>
      <c r="B542" s="47" t="s">
        <v>751</v>
      </c>
      <c r="C542" s="205" t="s">
        <v>1232</v>
      </c>
      <c r="D542" s="199" t="s">
        <v>1</v>
      </c>
      <c r="E542" s="195" t="s">
        <v>446</v>
      </c>
      <c r="F542" s="222" t="s">
        <v>246</v>
      </c>
      <c r="G542" s="219" t="str">
        <f>""</f>
        <v/>
      </c>
      <c r="H542" s="8"/>
      <c r="I542" s="8"/>
      <c r="J542" s="8" t="s">
        <v>927</v>
      </c>
      <c r="K542" s="11"/>
      <c r="L542" s="11" t="s">
        <v>922</v>
      </c>
      <c r="M542" s="53"/>
      <c r="N542" s="53"/>
      <c r="O542" s="9"/>
      <c r="P542" s="54"/>
      <c r="Q542" s="121" t="str">
        <f>""</f>
        <v/>
      </c>
      <c r="R542" s="55"/>
      <c r="S542" s="57"/>
      <c r="T542" s="147" t="str">
        <f>IF(MAX((AA542,AD542,AG542,AJ542,AM542,AP542))=AA542,"CSU",IF(MAX(AA542,AD542,AG542,AJ542,AM542,AP542)=AD542,"SPD",IF(MAX(AA542,AD542,AG542,AJ542,AM542,AP542)=AG542,"AfD",IF(MAX(AA542,AD542,AG542,AJ542,AM542,AP542)=AJ542,"Linke",IF(MAX(AA542,AD542,AG542,AJ542,AM542,AP542)=AM542,"Grüne","FDP")))))</f>
        <v>CSU</v>
      </c>
      <c r="U542" s="148" t="str">
        <f>IF(LARGE((AA542,AD542,AG542,AJ542,AM542,AP542),2)=AA542,"CSU",IF(LARGE((AA542,AD542,AG542,AJ542,AM542,AP542),2)=AD542,"SPD",IF(LARGE((AA542,AD542,AG542,AJ542,AM542,AP542),2)=AG542,"AfD",IF(LARGE((AA542,AD542,AG542,AJ542,AM542,AP542),2)=AJ542,"Linke",IF(LARGE((AA542,AD542,AG542,AJ542,AM542,AP542),2)=AM542,"Grüne","FDP")))))</f>
        <v>AfD</v>
      </c>
      <c r="V542" s="148" t="str">
        <f>IF(LARGE((AA542,AD542,AG542,AJ542,AM542,AP542),3)=AA542,"CSU",IF(LARGE((AA542,AD542,AG542,AJ542,AM542,AP542),3)=AD542,"SPD",IF(LARGE((AA542,AD542,AG542,AJ542,AM542,AP542),3)=AG542,"AfD",IF(LARGE((AA542,AD542,AG542,AJ542,AM542,AP542),3)=AJ542,"Linke",IF(LARGE((AA542,AD542,AG542,AJ542,AM542,AP542),3)=AM542,"Grüne","FDP")))))</f>
        <v>SPD</v>
      </c>
      <c r="W542" s="148" t="str">
        <f>IF(LARGE((AA542,AD542,AG542,AJ542,AM542,AP542),4)=AA542,"CSU",IF(LARGE((AA542,AD542,AG542,AJ542,AM542,AP542),4)=AD542,"SPD",IF(LARGE((AA542,AD542,AG542,AJ542,AM542,AP542),4)=AG542,"AfD",IF(LARGE((AA542,AD542,AG542,AJ542,AM542,AP542),4)=AJ542,"Linke",IF(LARGE((AA542,AD542,AG542,AJ542,AM542,AP542),4)=AM542,"Grüne","FDP")))))</f>
        <v>FDP</v>
      </c>
      <c r="X542" s="148">
        <f>(LARGE((AA542,AD542,AG542,AJ542,AM542,AP542),1))-(LARGE((AA542,AD542,AG542,AJ542,AM542,AP542),2))</f>
        <v>0.22412738680377808</v>
      </c>
      <c r="Y542" s="148">
        <f>(LARGE((AA542,AD542,AG542,AJ542,AM542,AP542),1))-(LARGE((AA542,AD542,AG542,AJ542,AM542,AP542),3))</f>
        <v>0.23178327934947562</v>
      </c>
      <c r="Z542" s="234">
        <f>(LARGE((AA542,AD542,AG542,AJ542,AM542,AP542),1))-(LARGE((AA542,AD542,AG542,AJ542,AM542,AP542),4))</f>
        <v>0.27394353968002294</v>
      </c>
      <c r="AA542" s="236">
        <v>0.35103097842910747</v>
      </c>
      <c r="AB542" s="93">
        <v>0.34287708449034116</v>
      </c>
      <c r="AC542" s="95">
        <f>IF(Tabelle1[[#This Row],[CDU ES 2021]]="","",Tabelle1[[#This Row],[CDU ES 2021]]/Tabelle1[[#This Row],[CDU ZS 2021]])</f>
        <v>1.0237808074893264</v>
      </c>
      <c r="AD542" s="97">
        <v>0.11924769907963186</v>
      </c>
      <c r="AE542" s="106">
        <v>0.14340392957387088</v>
      </c>
      <c r="AF542" s="96">
        <f>IF(Tabelle1[[#This Row],[SPD ES 2021]]="","",Tabelle1[[#This Row],[SPD ES 2021]]/Tabelle1[[#This Row],[SPD ZS 2021]])</f>
        <v>0.83155112578839374</v>
      </c>
      <c r="AG542" s="99">
        <v>0.12690359162532938</v>
      </c>
      <c r="AH542" s="107">
        <v>0.12296053915314531</v>
      </c>
      <c r="AI542" s="98">
        <f>IF(Tabelle1[[#This Row],[AfD ES 2021]]="","",Tabelle1[[#This Row],[AfD ES 2021]]/Tabelle1[[#This Row],[AfD ZS 2021]])</f>
        <v>1.0320676251042871</v>
      </c>
      <c r="AJ542" s="100">
        <v>1.4435963064471072E-2</v>
      </c>
      <c r="AK542" s="108">
        <v>1.8664725395133811E-2</v>
      </c>
      <c r="AL542" s="101">
        <f>IF(Tabelle1[[#This Row],[Linke ES 2021]]="","",Tabelle1[[#This Row],[Linke ES 2021]]/Tabelle1[[#This Row],[Linke ZS 2021]])</f>
        <v>0.77343559890973568</v>
      </c>
      <c r="AM542" s="103">
        <v>7.692133457156447E-2</v>
      </c>
      <c r="AN542" s="109">
        <v>7.1259174759467456E-2</v>
      </c>
      <c r="AO542" s="102">
        <f>IF(Tabelle1[[#This Row],[Grüne ES 2021]]="","",Tabelle1[[#This Row],[Grüne ES 2021]]/Tabelle1[[#This Row],[Grüne ZS 2021]])</f>
        <v>1.0794586778644211</v>
      </c>
      <c r="AP542" s="104">
        <v>7.7087438749084539E-2</v>
      </c>
      <c r="AQ542" s="105">
        <v>9.6843432448253608E-2</v>
      </c>
      <c r="AR542" s="215">
        <f>IF(Tabelle1[[#This Row],[FDP ES 2021]]="","",Tabelle1[[#This Row],[FDP ES 2021]]/Tabelle1[[#This Row],[FDP ZS 2021]])</f>
        <v>0.79600068688472703</v>
      </c>
      <c r="AS542" s="216">
        <v>99.1</v>
      </c>
      <c r="AT542" s="191">
        <v>45047</v>
      </c>
      <c r="AU542" s="191">
        <v>24283</v>
      </c>
      <c r="AV542" s="191">
        <v>4.3</v>
      </c>
      <c r="AW542" s="191">
        <v>694.7</v>
      </c>
      <c r="AX542" s="191">
        <v>7.9</v>
      </c>
      <c r="AY542" s="192">
        <v>10.3</v>
      </c>
      <c r="AZ542" s="114" t="s">
        <v>1991</v>
      </c>
      <c r="BA542" s="6"/>
      <c r="BB542" s="6"/>
      <c r="BC542" s="6"/>
      <c r="BD542" s="6"/>
      <c r="BE542" s="6"/>
      <c r="BF542" s="6"/>
      <c r="BG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</row>
    <row r="543" spans="1:84">
      <c r="A543" s="90">
        <f>SUBTOTAL(103,$B$2:$B543)</f>
        <v>542</v>
      </c>
      <c r="B543" s="45" t="s">
        <v>932</v>
      </c>
      <c r="C543" s="203" t="s">
        <v>1233</v>
      </c>
      <c r="D543" s="199" t="s">
        <v>1</v>
      </c>
      <c r="E543" s="195" t="s">
        <v>446</v>
      </c>
      <c r="F543" s="222" t="s">
        <v>246</v>
      </c>
      <c r="G543" s="219" t="str">
        <f>""</f>
        <v/>
      </c>
      <c r="H543" s="8"/>
      <c r="I543" s="8"/>
      <c r="J543" s="8" t="s">
        <v>927</v>
      </c>
      <c r="K543" s="11"/>
      <c r="L543" s="11" t="s">
        <v>921</v>
      </c>
      <c r="M543" s="53"/>
      <c r="N543" s="53"/>
      <c r="O543" s="9"/>
      <c r="P543" s="54"/>
      <c r="Q543" s="121" t="str">
        <f>""</f>
        <v/>
      </c>
      <c r="R543" s="55"/>
      <c r="S543" s="57"/>
      <c r="T543" s="147" t="str">
        <f>IF(MAX((AA543,AD543,AG543,AJ543,AM543,AP543))=AA543,"CSU",IF(MAX(AA543,AD543,AG543,AJ543,AM543,AP543)=AD543,"SPD",IF(MAX(AA543,AD543,AG543,AJ543,AM543,AP543)=AG543,"AfD",IF(MAX(AA543,AD543,AG543,AJ543,AM543,AP543)=AJ543,"Linke",IF(MAX(AA543,AD543,AG543,AJ543,AM543,AP543)=AM543,"Grüne","FDP")))))</f>
        <v>CSU</v>
      </c>
      <c r="U543" s="148" t="str">
        <f>IF(LARGE((AA543,AD543,AG543,AJ543,AM543,AP543),2)=AA543,"CSU",IF(LARGE((AA543,AD543,AG543,AJ543,AM543,AP543),2)=AD543,"SPD",IF(LARGE((AA543,AD543,AG543,AJ543,AM543,AP543),2)=AG543,"AfD",IF(LARGE((AA543,AD543,AG543,AJ543,AM543,AP543),2)=AJ543,"Linke",IF(LARGE((AA543,AD543,AG543,AJ543,AM543,AP543),2)=AM543,"Grüne","FDP")))))</f>
        <v>AfD</v>
      </c>
      <c r="V543" s="148" t="str">
        <f>IF(LARGE((AA543,AD543,AG543,AJ543,AM543,AP543),3)=AA543,"CSU",IF(LARGE((AA543,AD543,AG543,AJ543,AM543,AP543),3)=AD543,"SPD",IF(LARGE((AA543,AD543,AG543,AJ543,AM543,AP543),3)=AG543,"AfD",IF(LARGE((AA543,AD543,AG543,AJ543,AM543,AP543),3)=AJ543,"Linke",IF(LARGE((AA543,AD543,AG543,AJ543,AM543,AP543),3)=AM543,"Grüne","FDP")))))</f>
        <v>SPD</v>
      </c>
      <c r="W543" s="148" t="str">
        <f>IF(LARGE((AA543,AD543,AG543,AJ543,AM543,AP543),4)=AA543,"CSU",IF(LARGE((AA543,AD543,AG543,AJ543,AM543,AP543),4)=AD543,"SPD",IF(LARGE((AA543,AD543,AG543,AJ543,AM543,AP543),4)=AG543,"AfD",IF(LARGE((AA543,AD543,AG543,AJ543,AM543,AP543),4)=AJ543,"Linke",IF(LARGE((AA543,AD543,AG543,AJ543,AM543,AP543),4)=AM543,"Grüne","FDP")))))</f>
        <v>FDP</v>
      </c>
      <c r="X543" s="148">
        <f>(LARGE((AA543,AD543,AG543,AJ543,AM543,AP543),1))-(LARGE((AA543,AD543,AG543,AJ543,AM543,AP543),2))</f>
        <v>0.22412738680377808</v>
      </c>
      <c r="Y543" s="148">
        <f>(LARGE((AA543,AD543,AG543,AJ543,AM543,AP543),1))-(LARGE((AA543,AD543,AG543,AJ543,AM543,AP543),3))</f>
        <v>0.23178327934947562</v>
      </c>
      <c r="Z543" s="234">
        <f>(LARGE((AA543,AD543,AG543,AJ543,AM543,AP543),1))-(LARGE((AA543,AD543,AG543,AJ543,AM543,AP543),4))</f>
        <v>0.27394353968002294</v>
      </c>
      <c r="AA543" s="236">
        <v>0.35103097842910747</v>
      </c>
      <c r="AB543" s="93">
        <v>0.34287708449034116</v>
      </c>
      <c r="AC543" s="95">
        <f>IF(Tabelle1[[#This Row],[CDU ES 2021]]="","",Tabelle1[[#This Row],[CDU ES 2021]]/Tabelle1[[#This Row],[CDU ZS 2021]])</f>
        <v>1.0237808074893264</v>
      </c>
      <c r="AD543" s="97">
        <v>0.11924769907963186</v>
      </c>
      <c r="AE543" s="106">
        <v>0.14340392957387088</v>
      </c>
      <c r="AF543" s="96">
        <f>IF(Tabelle1[[#This Row],[SPD ES 2021]]="","",Tabelle1[[#This Row],[SPD ES 2021]]/Tabelle1[[#This Row],[SPD ZS 2021]])</f>
        <v>0.83155112578839374</v>
      </c>
      <c r="AG543" s="99">
        <v>0.12690359162532938</v>
      </c>
      <c r="AH543" s="107">
        <v>0.12296053915314531</v>
      </c>
      <c r="AI543" s="98">
        <f>IF(Tabelle1[[#This Row],[AfD ES 2021]]="","",Tabelle1[[#This Row],[AfD ES 2021]]/Tabelle1[[#This Row],[AfD ZS 2021]])</f>
        <v>1.0320676251042871</v>
      </c>
      <c r="AJ543" s="100">
        <v>1.4435963064471072E-2</v>
      </c>
      <c r="AK543" s="108">
        <v>1.8664725395133811E-2</v>
      </c>
      <c r="AL543" s="101">
        <f>IF(Tabelle1[[#This Row],[Linke ES 2021]]="","",Tabelle1[[#This Row],[Linke ES 2021]]/Tabelle1[[#This Row],[Linke ZS 2021]])</f>
        <v>0.77343559890973568</v>
      </c>
      <c r="AM543" s="103">
        <v>7.692133457156447E-2</v>
      </c>
      <c r="AN543" s="109">
        <v>7.1259174759467456E-2</v>
      </c>
      <c r="AO543" s="102">
        <f>IF(Tabelle1[[#This Row],[Grüne ES 2021]]="","",Tabelle1[[#This Row],[Grüne ES 2021]]/Tabelle1[[#This Row],[Grüne ZS 2021]])</f>
        <v>1.0794586778644211</v>
      </c>
      <c r="AP543" s="104">
        <v>7.7087438749084539E-2</v>
      </c>
      <c r="AQ543" s="105">
        <v>9.6843432448253608E-2</v>
      </c>
      <c r="AR543" s="215">
        <f>IF(Tabelle1[[#This Row],[FDP ES 2021]]="","",Tabelle1[[#This Row],[FDP ES 2021]]/Tabelle1[[#This Row],[FDP ZS 2021]])</f>
        <v>0.79600068688472703</v>
      </c>
      <c r="AS543" s="216">
        <v>99.1</v>
      </c>
      <c r="AT543" s="191">
        <v>45047</v>
      </c>
      <c r="AU543" s="191">
        <v>24283</v>
      </c>
      <c r="AV543" s="191">
        <v>4.3</v>
      </c>
      <c r="AW543" s="191">
        <v>694.7</v>
      </c>
      <c r="AX543" s="191">
        <v>7.9</v>
      </c>
      <c r="AY543" s="192">
        <v>10.3</v>
      </c>
      <c r="AZ543" s="115" t="s">
        <v>1591</v>
      </c>
      <c r="BA543" s="6"/>
      <c r="BB543" s="6"/>
      <c r="BC543" s="6"/>
      <c r="BD543" s="6"/>
      <c r="BE543" s="6"/>
      <c r="BF543" s="6"/>
      <c r="BG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</row>
    <row r="544" spans="1:84">
      <c r="A544" s="90">
        <f>SUBTOTAL(103,$B$2:$B544)</f>
        <v>543</v>
      </c>
      <c r="B544" s="44" t="s">
        <v>855</v>
      </c>
      <c r="C544" s="201" t="s">
        <v>656</v>
      </c>
      <c r="D544" s="200" t="s">
        <v>1</v>
      </c>
      <c r="E544" s="193" t="s">
        <v>446</v>
      </c>
      <c r="F544" s="222" t="s">
        <v>246</v>
      </c>
      <c r="G544" s="219" t="str">
        <f>""</f>
        <v/>
      </c>
      <c r="H544" s="12" t="s">
        <v>2179</v>
      </c>
      <c r="I544" s="10"/>
      <c r="J544" s="8" t="s">
        <v>924</v>
      </c>
      <c r="K544" s="10"/>
      <c r="L544" s="10" t="s">
        <v>922</v>
      </c>
      <c r="M544" s="67"/>
      <c r="N544" s="67"/>
      <c r="O544" s="59"/>
      <c r="P544" s="83"/>
      <c r="Q544" s="121" t="str">
        <f>""</f>
        <v/>
      </c>
      <c r="R544" s="60"/>
      <c r="S544" s="61"/>
      <c r="T544" s="147" t="str">
        <f>IF(MAX((AA544,AD544,AG544,AJ544,AM544,AP544))=AA544,"CSU",IF(MAX(AA544,AD544,AG544,AJ544,AM544,AP544)=AD544,"SPD",IF(MAX(AA544,AD544,AG544,AJ544,AM544,AP544)=AG544,"AfD",IF(MAX(AA544,AD544,AG544,AJ544,AM544,AP544)=AJ544,"Linke",IF(MAX(AA544,AD544,AG544,AJ544,AM544,AP544)=AM544,"Grüne","FDP")))))</f>
        <v>CSU</v>
      </c>
      <c r="U544" s="148" t="str">
        <f>IF(LARGE((AA544,AD544,AG544,AJ544,AM544,AP544),2)=AA544,"CSU",IF(LARGE((AA544,AD544,AG544,AJ544,AM544,AP544),2)=AD544,"SPD",IF(LARGE((AA544,AD544,AG544,AJ544,AM544,AP544),2)=AG544,"AfD",IF(LARGE((AA544,AD544,AG544,AJ544,AM544,AP544),2)=AJ544,"Linke",IF(LARGE((AA544,AD544,AG544,AJ544,AM544,AP544),2)=AM544,"Grüne","FDP")))))</f>
        <v>AfD</v>
      </c>
      <c r="V544" s="148" t="str">
        <f>IF(LARGE((AA544,AD544,AG544,AJ544,AM544,AP544),3)=AA544,"CSU",IF(LARGE((AA544,AD544,AG544,AJ544,AM544,AP544),3)=AD544,"SPD",IF(LARGE((AA544,AD544,AG544,AJ544,AM544,AP544),3)=AG544,"AfD",IF(LARGE((AA544,AD544,AG544,AJ544,AM544,AP544),3)=AJ544,"Linke",IF(LARGE((AA544,AD544,AG544,AJ544,AM544,AP544),3)=AM544,"Grüne","FDP")))))</f>
        <v>SPD</v>
      </c>
      <c r="W544" s="148" t="str">
        <f>IF(LARGE((AA544,AD544,AG544,AJ544,AM544,AP544),4)=AA544,"CSU",IF(LARGE((AA544,AD544,AG544,AJ544,AM544,AP544),4)=AD544,"SPD",IF(LARGE((AA544,AD544,AG544,AJ544,AM544,AP544),4)=AG544,"AfD",IF(LARGE((AA544,AD544,AG544,AJ544,AM544,AP544),4)=AJ544,"Linke",IF(LARGE((AA544,AD544,AG544,AJ544,AM544,AP544),4)=AM544,"Grüne","FDP")))))</f>
        <v>FDP</v>
      </c>
      <c r="X544" s="148">
        <f>(LARGE((AA544,AD544,AG544,AJ544,AM544,AP544),1))-(LARGE((AA544,AD544,AG544,AJ544,AM544,AP544),2))</f>
        <v>0.22412738680377808</v>
      </c>
      <c r="Y544" s="148">
        <f>(LARGE((AA544,AD544,AG544,AJ544,AM544,AP544),1))-(LARGE((AA544,AD544,AG544,AJ544,AM544,AP544),3))</f>
        <v>0.23178327934947562</v>
      </c>
      <c r="Z544" s="234">
        <f>(LARGE((AA544,AD544,AG544,AJ544,AM544,AP544),1))-(LARGE((AA544,AD544,AG544,AJ544,AM544,AP544),4))</f>
        <v>0.27394353968002294</v>
      </c>
      <c r="AA544" s="236">
        <v>0.35103097842910747</v>
      </c>
      <c r="AB544" s="93">
        <v>0.34287708449034116</v>
      </c>
      <c r="AC544" s="95">
        <f>IF(Tabelle1[[#This Row],[CDU ES 2021]]="","",Tabelle1[[#This Row],[CDU ES 2021]]/Tabelle1[[#This Row],[CDU ZS 2021]])</f>
        <v>1.0237808074893264</v>
      </c>
      <c r="AD544" s="97">
        <v>0.11924769907963186</v>
      </c>
      <c r="AE544" s="106">
        <v>0.14340392957387088</v>
      </c>
      <c r="AF544" s="96">
        <f>IF(Tabelle1[[#This Row],[SPD ES 2021]]="","",Tabelle1[[#This Row],[SPD ES 2021]]/Tabelle1[[#This Row],[SPD ZS 2021]])</f>
        <v>0.83155112578839374</v>
      </c>
      <c r="AG544" s="99">
        <v>0.12690359162532938</v>
      </c>
      <c r="AH544" s="107">
        <v>0.12296053915314531</v>
      </c>
      <c r="AI544" s="98">
        <f>IF(Tabelle1[[#This Row],[AfD ES 2021]]="","",Tabelle1[[#This Row],[AfD ES 2021]]/Tabelle1[[#This Row],[AfD ZS 2021]])</f>
        <v>1.0320676251042871</v>
      </c>
      <c r="AJ544" s="100">
        <v>1.4435963064471072E-2</v>
      </c>
      <c r="AK544" s="108">
        <v>1.8664725395133811E-2</v>
      </c>
      <c r="AL544" s="101">
        <f>IF(Tabelle1[[#This Row],[Linke ES 2021]]="","",Tabelle1[[#This Row],[Linke ES 2021]]/Tabelle1[[#This Row],[Linke ZS 2021]])</f>
        <v>0.77343559890973568</v>
      </c>
      <c r="AM544" s="103">
        <v>7.692133457156447E-2</v>
      </c>
      <c r="AN544" s="109">
        <v>7.1259174759467456E-2</v>
      </c>
      <c r="AO544" s="102">
        <f>IF(Tabelle1[[#This Row],[Grüne ES 2021]]="","",Tabelle1[[#This Row],[Grüne ES 2021]]/Tabelle1[[#This Row],[Grüne ZS 2021]])</f>
        <v>1.0794586778644211</v>
      </c>
      <c r="AP544" s="104">
        <v>7.7087438749084539E-2</v>
      </c>
      <c r="AQ544" s="105">
        <v>9.6843432448253608E-2</v>
      </c>
      <c r="AR544" s="215">
        <f>IF(Tabelle1[[#This Row],[FDP ES 2021]]="","",Tabelle1[[#This Row],[FDP ES 2021]]/Tabelle1[[#This Row],[FDP ZS 2021]])</f>
        <v>0.79600068688472703</v>
      </c>
      <c r="AS544" s="216">
        <v>99.1</v>
      </c>
      <c r="AT544" s="191">
        <v>45047</v>
      </c>
      <c r="AU544" s="191">
        <v>24283</v>
      </c>
      <c r="AV544" s="191">
        <v>4.3</v>
      </c>
      <c r="AW544" s="191">
        <v>694.7</v>
      </c>
      <c r="AX544" s="191">
        <v>7.9</v>
      </c>
      <c r="AY544" s="192">
        <v>10.3</v>
      </c>
      <c r="AZ544" s="114" t="s">
        <v>2074</v>
      </c>
      <c r="BA544" s="6"/>
      <c r="BB544" s="6"/>
      <c r="BC544" s="6"/>
      <c r="BD544" s="6"/>
      <c r="BE544" s="6"/>
      <c r="BF544" s="6"/>
      <c r="BG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</row>
    <row r="545" spans="1:84">
      <c r="A545" s="90">
        <f>SUBTOTAL(103,$B$2:$B545)</f>
        <v>544</v>
      </c>
      <c r="B545" s="45" t="s">
        <v>932</v>
      </c>
      <c r="C545" s="203" t="s">
        <v>1234</v>
      </c>
      <c r="D545" s="199" t="s">
        <v>1</v>
      </c>
      <c r="E545" s="195" t="s">
        <v>447</v>
      </c>
      <c r="F545" s="198" t="s">
        <v>247</v>
      </c>
      <c r="G545" s="219" t="str">
        <f>""</f>
        <v/>
      </c>
      <c r="H545" s="8"/>
      <c r="I545" s="8"/>
      <c r="J545" s="8" t="s">
        <v>927</v>
      </c>
      <c r="K545" s="11"/>
      <c r="L545" s="11" t="s">
        <v>922</v>
      </c>
      <c r="M545" s="53"/>
      <c r="N545" s="53"/>
      <c r="O545" s="9"/>
      <c r="P545" s="54"/>
      <c r="Q545" s="121" t="str">
        <f>""</f>
        <v/>
      </c>
      <c r="R545" s="55"/>
      <c r="S545" s="57"/>
      <c r="T545" s="147" t="str">
        <f>IF(MAX((AA545,AD545,AG545,AJ545,AM545,AP545))=AA545,"CSU",IF(MAX(AA545,AD545,AG545,AJ545,AM545,AP545)=AD545,"SPD",IF(MAX(AA545,AD545,AG545,AJ545,AM545,AP545)=AG545,"AfD",IF(MAX(AA545,AD545,AG545,AJ545,AM545,AP545)=AJ545,"Linke",IF(MAX(AA545,AD545,AG545,AJ545,AM545,AP545)=AM545,"Grüne","FDP")))))</f>
        <v>CSU</v>
      </c>
      <c r="U545" s="148" t="str">
        <f>IF(LARGE((AA545,AD545,AG545,AJ545,AM545,AP545),2)=AA545,"CSU",IF(LARGE((AA545,AD545,AG545,AJ545,AM545,AP545),2)=AD545,"SPD",IF(LARGE((AA545,AD545,AG545,AJ545,AM545,AP545),2)=AG545,"AfD",IF(LARGE((AA545,AD545,AG545,AJ545,AM545,AP545),2)=AJ545,"Linke",IF(LARGE((AA545,AD545,AG545,AJ545,AM545,AP545),2)=AM545,"Grüne","FDP")))))</f>
        <v>AfD</v>
      </c>
      <c r="V545" s="148" t="str">
        <f>IF(LARGE((AA545,AD545,AG545,AJ545,AM545,AP545),3)=AA545,"CSU",IF(LARGE((AA545,AD545,AG545,AJ545,AM545,AP545),3)=AD545,"SPD",IF(LARGE((AA545,AD545,AG545,AJ545,AM545,AP545),3)=AG545,"AfD",IF(LARGE((AA545,AD545,AG545,AJ545,AM545,AP545),3)=AJ545,"Linke",IF(LARGE((AA545,AD545,AG545,AJ545,AM545,AP545),3)=AM545,"Grüne","FDP")))))</f>
        <v>SPD</v>
      </c>
      <c r="W545" s="148" t="str">
        <f>IF(LARGE((AA545,AD545,AG545,AJ545,AM545,AP545),4)=AA545,"CSU",IF(LARGE((AA545,AD545,AG545,AJ545,AM545,AP545),4)=AD545,"SPD",IF(LARGE((AA545,AD545,AG545,AJ545,AM545,AP545),4)=AG545,"AfD",IF(LARGE((AA545,AD545,AG545,AJ545,AM545,AP545),4)=AJ545,"Linke",IF(LARGE((AA545,AD545,AG545,AJ545,AM545,AP545),4)=AM545,"Grüne","FDP")))))</f>
        <v>Grüne</v>
      </c>
      <c r="X545" s="148">
        <f>(LARGE((AA545,AD545,AG545,AJ545,AM545,AP545),1))-(LARGE((AA545,AD545,AG545,AJ545,AM545,AP545),2))</f>
        <v>0.31566952861188086</v>
      </c>
      <c r="Y545" s="148">
        <f>(LARGE((AA545,AD545,AG545,AJ545,AM545,AP545),1))-(LARGE((AA545,AD545,AG545,AJ545,AM545,AP545),3))</f>
        <v>0.31931888732415692</v>
      </c>
      <c r="Z545" s="234">
        <f>(LARGE((AA545,AD545,AG545,AJ545,AM545,AP545),1))-(LARGE((AA545,AD545,AG545,AJ545,AM545,AP545),4))</f>
        <v>0.37761020003331364</v>
      </c>
      <c r="AA545" s="236">
        <v>0.44282166598525113</v>
      </c>
      <c r="AB545" s="93">
        <v>0.35345538138124516</v>
      </c>
      <c r="AC545" s="95">
        <f>IF(Tabelle1[[#This Row],[CDU ES 2021]]="","",Tabelle1[[#This Row],[CDU ES 2021]]/Tabelle1[[#This Row],[CDU ZS 2021]])</f>
        <v>1.2528361125944025</v>
      </c>
      <c r="AD545" s="97">
        <v>0.1235027786610942</v>
      </c>
      <c r="AE545" s="106">
        <v>0.1507679045393707</v>
      </c>
      <c r="AF545" s="96">
        <f>IF(Tabelle1[[#This Row],[SPD ES 2021]]="","",Tabelle1[[#This Row],[SPD ES 2021]]/Tabelle1[[#This Row],[SPD ZS 2021]])</f>
        <v>0.8191582886186719</v>
      </c>
      <c r="AG545" s="99">
        <v>0.12715213737337028</v>
      </c>
      <c r="AH545" s="107">
        <v>0.13159108610663703</v>
      </c>
      <c r="AI545" s="98">
        <f>IF(Tabelle1[[#This Row],[AfD ES 2021]]="","",Tabelle1[[#This Row],[AfD ES 2021]]/Tabelle1[[#This Row],[AfD ZS 2021]])</f>
        <v>0.96626710163582374</v>
      </c>
      <c r="AJ545" s="100">
        <v>1.4658005118187737E-2</v>
      </c>
      <c r="AK545" s="108">
        <v>1.8662613522076783E-2</v>
      </c>
      <c r="AL545" s="101">
        <f>IF(Tabelle1[[#This Row],[Linke ES 2021]]="","",Tabelle1[[#This Row],[Linke ES 2021]]/Tabelle1[[#This Row],[Linke ZS 2021]])</f>
        <v>0.78542081476681558</v>
      </c>
      <c r="AM545" s="103">
        <v>6.5211465951937497E-2</v>
      </c>
      <c r="AN545" s="109">
        <v>6.7784306163653274E-2</v>
      </c>
      <c r="AO545" s="102">
        <f>IF(Tabelle1[[#This Row],[Grüne ES 2021]]="","",Tabelle1[[#This Row],[Grüne ES 2021]]/Tabelle1[[#This Row],[Grüne ZS 2021]])</f>
        <v>0.9620437184161168</v>
      </c>
      <c r="AP545" s="104">
        <v>5.2204000666272961E-2</v>
      </c>
      <c r="AQ545" s="105">
        <v>8.7739993799293731E-2</v>
      </c>
      <c r="AR545" s="215">
        <f>IF(Tabelle1[[#This Row],[FDP ES 2021]]="","",Tabelle1[[#This Row],[FDP ES 2021]]/Tabelle1[[#This Row],[FDP ZS 2021]])</f>
        <v>0.59498523313883778</v>
      </c>
      <c r="AS545" s="216">
        <v>100.9</v>
      </c>
      <c r="AT545" s="191">
        <v>35108</v>
      </c>
      <c r="AU545" s="191">
        <v>22553</v>
      </c>
      <c r="AV545" s="191">
        <v>5.3</v>
      </c>
      <c r="AW545" s="191">
        <v>644.70000000000005</v>
      </c>
      <c r="AX545" s="191">
        <v>7.6</v>
      </c>
      <c r="AY545" s="192">
        <v>10.3</v>
      </c>
      <c r="AZ545" s="114" t="s">
        <v>1801</v>
      </c>
      <c r="BA545" s="6"/>
      <c r="BB545" s="6"/>
      <c r="BC545" s="6"/>
      <c r="BD545" s="6"/>
      <c r="BE545" s="6"/>
      <c r="BF545" s="6"/>
      <c r="BG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</row>
    <row r="546" spans="1:84">
      <c r="A546" s="90">
        <f>SUBTOTAL(103,$B$2:$B546)</f>
        <v>545</v>
      </c>
      <c r="B546" s="47" t="s">
        <v>751</v>
      </c>
      <c r="C546" s="205" t="s">
        <v>1235</v>
      </c>
      <c r="D546" s="199" t="s">
        <v>1</v>
      </c>
      <c r="E546" s="195" t="s">
        <v>447</v>
      </c>
      <c r="F546" s="198" t="s">
        <v>247</v>
      </c>
      <c r="G546" s="219" t="str">
        <f>""</f>
        <v/>
      </c>
      <c r="H546" s="8"/>
      <c r="I546" s="8"/>
      <c r="J546" s="8" t="s">
        <v>927</v>
      </c>
      <c r="K546" s="11"/>
      <c r="L546" s="11" t="s">
        <v>922</v>
      </c>
      <c r="M546" s="53"/>
      <c r="N546" s="53"/>
      <c r="O546" s="9"/>
      <c r="P546" s="54"/>
      <c r="Q546" s="121" t="str">
        <f>""</f>
        <v/>
      </c>
      <c r="R546" s="55"/>
      <c r="S546" s="57"/>
      <c r="T546" s="147" t="str">
        <f>IF(MAX((AA546,AD546,AG546,AJ546,AM546,AP546))=AA546,"CSU",IF(MAX(AA546,AD546,AG546,AJ546,AM546,AP546)=AD546,"SPD",IF(MAX(AA546,AD546,AG546,AJ546,AM546,AP546)=AG546,"AfD",IF(MAX(AA546,AD546,AG546,AJ546,AM546,AP546)=AJ546,"Linke",IF(MAX(AA546,AD546,AG546,AJ546,AM546,AP546)=AM546,"Grüne","FDP")))))</f>
        <v>CSU</v>
      </c>
      <c r="U546" s="148" t="str">
        <f>IF(LARGE((AA546,AD546,AG546,AJ546,AM546,AP546),2)=AA546,"CSU",IF(LARGE((AA546,AD546,AG546,AJ546,AM546,AP546),2)=AD546,"SPD",IF(LARGE((AA546,AD546,AG546,AJ546,AM546,AP546),2)=AG546,"AfD",IF(LARGE((AA546,AD546,AG546,AJ546,AM546,AP546),2)=AJ546,"Linke",IF(LARGE((AA546,AD546,AG546,AJ546,AM546,AP546),2)=AM546,"Grüne","FDP")))))</f>
        <v>AfD</v>
      </c>
      <c r="V546" s="148" t="str">
        <f>IF(LARGE((AA546,AD546,AG546,AJ546,AM546,AP546),3)=AA546,"CSU",IF(LARGE((AA546,AD546,AG546,AJ546,AM546,AP546),3)=AD546,"SPD",IF(LARGE((AA546,AD546,AG546,AJ546,AM546,AP546),3)=AG546,"AfD",IF(LARGE((AA546,AD546,AG546,AJ546,AM546,AP546),3)=AJ546,"Linke",IF(LARGE((AA546,AD546,AG546,AJ546,AM546,AP546),3)=AM546,"Grüne","FDP")))))</f>
        <v>SPD</v>
      </c>
      <c r="W546" s="148" t="str">
        <f>IF(LARGE((AA546,AD546,AG546,AJ546,AM546,AP546),4)=AA546,"CSU",IF(LARGE((AA546,AD546,AG546,AJ546,AM546,AP546),4)=AD546,"SPD",IF(LARGE((AA546,AD546,AG546,AJ546,AM546,AP546),4)=AG546,"AfD",IF(LARGE((AA546,AD546,AG546,AJ546,AM546,AP546),4)=AJ546,"Linke",IF(LARGE((AA546,AD546,AG546,AJ546,AM546,AP546),4)=AM546,"Grüne","FDP")))))</f>
        <v>Grüne</v>
      </c>
      <c r="X546" s="148">
        <f>(LARGE((AA546,AD546,AG546,AJ546,AM546,AP546),1))-(LARGE((AA546,AD546,AG546,AJ546,AM546,AP546),2))</f>
        <v>0.31566952861188086</v>
      </c>
      <c r="Y546" s="148">
        <f>(LARGE((AA546,AD546,AG546,AJ546,AM546,AP546),1))-(LARGE((AA546,AD546,AG546,AJ546,AM546,AP546),3))</f>
        <v>0.31931888732415692</v>
      </c>
      <c r="Z546" s="234">
        <f>(LARGE((AA546,AD546,AG546,AJ546,AM546,AP546),1))-(LARGE((AA546,AD546,AG546,AJ546,AM546,AP546),4))</f>
        <v>0.37761020003331364</v>
      </c>
      <c r="AA546" s="236">
        <v>0.44282166598525113</v>
      </c>
      <c r="AB546" s="93">
        <v>0.35345538138124516</v>
      </c>
      <c r="AC546" s="95">
        <f>IF(Tabelle1[[#This Row],[CDU ES 2021]]="","",Tabelle1[[#This Row],[CDU ES 2021]]/Tabelle1[[#This Row],[CDU ZS 2021]])</f>
        <v>1.2528361125944025</v>
      </c>
      <c r="AD546" s="97">
        <v>0.1235027786610942</v>
      </c>
      <c r="AE546" s="106">
        <v>0.1507679045393707</v>
      </c>
      <c r="AF546" s="96">
        <f>IF(Tabelle1[[#This Row],[SPD ES 2021]]="","",Tabelle1[[#This Row],[SPD ES 2021]]/Tabelle1[[#This Row],[SPD ZS 2021]])</f>
        <v>0.8191582886186719</v>
      </c>
      <c r="AG546" s="99">
        <v>0.12715213737337028</v>
      </c>
      <c r="AH546" s="107">
        <v>0.13159108610663703</v>
      </c>
      <c r="AI546" s="98">
        <f>IF(Tabelle1[[#This Row],[AfD ES 2021]]="","",Tabelle1[[#This Row],[AfD ES 2021]]/Tabelle1[[#This Row],[AfD ZS 2021]])</f>
        <v>0.96626710163582374</v>
      </c>
      <c r="AJ546" s="100">
        <v>1.4658005118187737E-2</v>
      </c>
      <c r="AK546" s="108">
        <v>1.8662613522076783E-2</v>
      </c>
      <c r="AL546" s="101">
        <f>IF(Tabelle1[[#This Row],[Linke ES 2021]]="","",Tabelle1[[#This Row],[Linke ES 2021]]/Tabelle1[[#This Row],[Linke ZS 2021]])</f>
        <v>0.78542081476681558</v>
      </c>
      <c r="AM546" s="103">
        <v>6.5211465951937497E-2</v>
      </c>
      <c r="AN546" s="109">
        <v>6.7784306163653274E-2</v>
      </c>
      <c r="AO546" s="102">
        <f>IF(Tabelle1[[#This Row],[Grüne ES 2021]]="","",Tabelle1[[#This Row],[Grüne ES 2021]]/Tabelle1[[#This Row],[Grüne ZS 2021]])</f>
        <v>0.9620437184161168</v>
      </c>
      <c r="AP546" s="104">
        <v>5.2204000666272961E-2</v>
      </c>
      <c r="AQ546" s="105">
        <v>8.7739993799293731E-2</v>
      </c>
      <c r="AR546" s="215">
        <f>IF(Tabelle1[[#This Row],[FDP ES 2021]]="","",Tabelle1[[#This Row],[FDP ES 2021]]/Tabelle1[[#This Row],[FDP ZS 2021]])</f>
        <v>0.59498523313883778</v>
      </c>
      <c r="AS546" s="216">
        <v>100.9</v>
      </c>
      <c r="AT546" s="191">
        <v>35108</v>
      </c>
      <c r="AU546" s="191">
        <v>22553</v>
      </c>
      <c r="AV546" s="191">
        <v>5.3</v>
      </c>
      <c r="AW546" s="191">
        <v>644.70000000000005</v>
      </c>
      <c r="AX546" s="191">
        <v>7.6</v>
      </c>
      <c r="AY546" s="192">
        <v>10.3</v>
      </c>
      <c r="AZ546" s="114" t="s">
        <v>1943</v>
      </c>
      <c r="BA546" s="6"/>
      <c r="BB546" s="6"/>
      <c r="BC546" s="6"/>
      <c r="BD546" s="6"/>
      <c r="BE546" s="6"/>
      <c r="BF546" s="6"/>
      <c r="BG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</row>
    <row r="547" spans="1:84">
      <c r="A547" s="90">
        <f>SUBTOTAL(103,$B$2:$B547)</f>
        <v>546</v>
      </c>
      <c r="B547" s="44" t="s">
        <v>855</v>
      </c>
      <c r="C547" s="201" t="s">
        <v>660</v>
      </c>
      <c r="D547" s="199" t="s">
        <v>1</v>
      </c>
      <c r="E547" s="194" t="s">
        <v>447</v>
      </c>
      <c r="F547" s="198" t="s">
        <v>247</v>
      </c>
      <c r="G547" s="219" t="str">
        <f>""</f>
        <v/>
      </c>
      <c r="H547" s="182" t="s">
        <v>2187</v>
      </c>
      <c r="I547" s="8"/>
      <c r="J547" s="8" t="s">
        <v>924</v>
      </c>
      <c r="K547" s="8"/>
      <c r="L547" s="10" t="s">
        <v>922</v>
      </c>
      <c r="M547" s="53"/>
      <c r="N547" s="53"/>
      <c r="O547" s="9"/>
      <c r="P547" s="54"/>
      <c r="Q547" s="121" t="str">
        <f>""</f>
        <v/>
      </c>
      <c r="R547" s="55"/>
      <c r="S547" s="57"/>
      <c r="T547" s="147" t="str">
        <f>IF(MAX((AA547,AD547,AG547,AJ547,AM547,AP547))=AA547,"CSU",IF(MAX(AA547,AD547,AG547,AJ547,AM547,AP547)=AD547,"SPD",IF(MAX(AA547,AD547,AG547,AJ547,AM547,AP547)=AG547,"AfD",IF(MAX(AA547,AD547,AG547,AJ547,AM547,AP547)=AJ547,"Linke",IF(MAX(AA547,AD547,AG547,AJ547,AM547,AP547)=AM547,"Grüne","FDP")))))</f>
        <v>CSU</v>
      </c>
      <c r="U547" s="148" t="str">
        <f>IF(LARGE((AA547,AD547,AG547,AJ547,AM547,AP547),2)=AA547,"CSU",IF(LARGE((AA547,AD547,AG547,AJ547,AM547,AP547),2)=AD547,"SPD",IF(LARGE((AA547,AD547,AG547,AJ547,AM547,AP547),2)=AG547,"AfD",IF(LARGE((AA547,AD547,AG547,AJ547,AM547,AP547),2)=AJ547,"Linke",IF(LARGE((AA547,AD547,AG547,AJ547,AM547,AP547),2)=AM547,"Grüne","FDP")))))</f>
        <v>AfD</v>
      </c>
      <c r="V547" s="148" t="str">
        <f>IF(LARGE((AA547,AD547,AG547,AJ547,AM547,AP547),3)=AA547,"CSU",IF(LARGE((AA547,AD547,AG547,AJ547,AM547,AP547),3)=AD547,"SPD",IF(LARGE((AA547,AD547,AG547,AJ547,AM547,AP547),3)=AG547,"AfD",IF(LARGE((AA547,AD547,AG547,AJ547,AM547,AP547),3)=AJ547,"Linke",IF(LARGE((AA547,AD547,AG547,AJ547,AM547,AP547),3)=AM547,"Grüne","FDP")))))</f>
        <v>SPD</v>
      </c>
      <c r="W547" s="148" t="str">
        <f>IF(LARGE((AA547,AD547,AG547,AJ547,AM547,AP547),4)=AA547,"CSU",IF(LARGE((AA547,AD547,AG547,AJ547,AM547,AP547),4)=AD547,"SPD",IF(LARGE((AA547,AD547,AG547,AJ547,AM547,AP547),4)=AG547,"AfD",IF(LARGE((AA547,AD547,AG547,AJ547,AM547,AP547),4)=AJ547,"Linke",IF(LARGE((AA547,AD547,AG547,AJ547,AM547,AP547),4)=AM547,"Grüne","FDP")))))</f>
        <v>Grüne</v>
      </c>
      <c r="X547" s="148">
        <f>(LARGE((AA547,AD547,AG547,AJ547,AM547,AP547),1))-(LARGE((AA547,AD547,AG547,AJ547,AM547,AP547),2))</f>
        <v>0.31566952861188086</v>
      </c>
      <c r="Y547" s="148">
        <f>(LARGE((AA547,AD547,AG547,AJ547,AM547,AP547),1))-(LARGE((AA547,AD547,AG547,AJ547,AM547,AP547),3))</f>
        <v>0.31931888732415692</v>
      </c>
      <c r="Z547" s="234">
        <f>(LARGE((AA547,AD547,AG547,AJ547,AM547,AP547),1))-(LARGE((AA547,AD547,AG547,AJ547,AM547,AP547),4))</f>
        <v>0.37761020003331364</v>
      </c>
      <c r="AA547" s="236">
        <v>0.44282166598525113</v>
      </c>
      <c r="AB547" s="93">
        <v>0.35345538138124516</v>
      </c>
      <c r="AC547" s="95">
        <f>IF(Tabelle1[[#This Row],[CDU ES 2021]]="","",Tabelle1[[#This Row],[CDU ES 2021]]/Tabelle1[[#This Row],[CDU ZS 2021]])</f>
        <v>1.2528361125944025</v>
      </c>
      <c r="AD547" s="97">
        <v>0.1235027786610942</v>
      </c>
      <c r="AE547" s="106">
        <v>0.1507679045393707</v>
      </c>
      <c r="AF547" s="96">
        <f>IF(Tabelle1[[#This Row],[SPD ES 2021]]="","",Tabelle1[[#This Row],[SPD ES 2021]]/Tabelle1[[#This Row],[SPD ZS 2021]])</f>
        <v>0.8191582886186719</v>
      </c>
      <c r="AG547" s="99">
        <v>0.12715213737337028</v>
      </c>
      <c r="AH547" s="107">
        <v>0.13159108610663703</v>
      </c>
      <c r="AI547" s="98">
        <f>IF(Tabelle1[[#This Row],[AfD ES 2021]]="","",Tabelle1[[#This Row],[AfD ES 2021]]/Tabelle1[[#This Row],[AfD ZS 2021]])</f>
        <v>0.96626710163582374</v>
      </c>
      <c r="AJ547" s="100">
        <v>1.4658005118187737E-2</v>
      </c>
      <c r="AK547" s="108">
        <v>1.8662613522076783E-2</v>
      </c>
      <c r="AL547" s="101">
        <f>IF(Tabelle1[[#This Row],[Linke ES 2021]]="","",Tabelle1[[#This Row],[Linke ES 2021]]/Tabelle1[[#This Row],[Linke ZS 2021]])</f>
        <v>0.78542081476681558</v>
      </c>
      <c r="AM547" s="103">
        <v>6.5211465951937497E-2</v>
      </c>
      <c r="AN547" s="109">
        <v>6.7784306163653274E-2</v>
      </c>
      <c r="AO547" s="102">
        <f>IF(Tabelle1[[#This Row],[Grüne ES 2021]]="","",Tabelle1[[#This Row],[Grüne ES 2021]]/Tabelle1[[#This Row],[Grüne ZS 2021]])</f>
        <v>0.9620437184161168</v>
      </c>
      <c r="AP547" s="104">
        <v>5.2204000666272961E-2</v>
      </c>
      <c r="AQ547" s="105">
        <v>8.7739993799293731E-2</v>
      </c>
      <c r="AR547" s="215">
        <f>IF(Tabelle1[[#This Row],[FDP ES 2021]]="","",Tabelle1[[#This Row],[FDP ES 2021]]/Tabelle1[[#This Row],[FDP ZS 2021]])</f>
        <v>0.59498523313883778</v>
      </c>
      <c r="AS547" s="216">
        <v>100.9</v>
      </c>
      <c r="AT547" s="191">
        <v>35108</v>
      </c>
      <c r="AU547" s="191">
        <v>22553</v>
      </c>
      <c r="AV547" s="191">
        <v>5.3</v>
      </c>
      <c r="AW547" s="191">
        <v>644.70000000000005</v>
      </c>
      <c r="AX547" s="191">
        <v>7.6</v>
      </c>
      <c r="AY547" s="192">
        <v>10.3</v>
      </c>
      <c r="AZ547" s="114" t="s">
        <v>1994</v>
      </c>
      <c r="BA547" s="6"/>
      <c r="BB547" s="6"/>
      <c r="BC547" s="6"/>
      <c r="BD547" s="6"/>
      <c r="BE547" s="6"/>
      <c r="BF547" s="6"/>
      <c r="BG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</row>
    <row r="548" spans="1:84">
      <c r="A548" s="90">
        <f>SUBTOTAL(103,$B$2:$B548)</f>
        <v>547</v>
      </c>
      <c r="B548" s="47" t="s">
        <v>751</v>
      </c>
      <c r="C548" s="205" t="s">
        <v>1236</v>
      </c>
      <c r="D548" s="199" t="s">
        <v>1</v>
      </c>
      <c r="E548" s="195" t="s">
        <v>448</v>
      </c>
      <c r="F548" s="222" t="s">
        <v>248</v>
      </c>
      <c r="G548" s="219" t="str">
        <f>""</f>
        <v/>
      </c>
      <c r="H548" s="8"/>
      <c r="I548" s="8"/>
      <c r="J548" s="8" t="s">
        <v>927</v>
      </c>
      <c r="K548" s="11"/>
      <c r="L548" s="11" t="s">
        <v>922</v>
      </c>
      <c r="M548" s="53"/>
      <c r="N548" s="53"/>
      <c r="O548" s="9"/>
      <c r="P548" s="54"/>
      <c r="Q548" s="121" t="str">
        <f>""</f>
        <v/>
      </c>
      <c r="R548" s="55"/>
      <c r="S548" s="57"/>
      <c r="T548" s="147" t="str">
        <f>IF(MAX((AA548,AD548,AG548,AJ548,AM548,AP548))=AA548,"CSU",IF(MAX(AA548,AD548,AG548,AJ548,AM548,AP548)=AD548,"SPD",IF(MAX(AA548,AD548,AG548,AJ548,AM548,AP548)=AG548,"AfD",IF(MAX(AA548,AD548,AG548,AJ548,AM548,AP548)=AJ548,"Linke",IF(MAX(AA548,AD548,AG548,AJ548,AM548,AP548)=AM548,"Grüne","FDP")))))</f>
        <v>CSU</v>
      </c>
      <c r="U548" s="148" t="str">
        <f>IF(LARGE((AA548,AD548,AG548,AJ548,AM548,AP548),2)=AA548,"CSU",IF(LARGE((AA548,AD548,AG548,AJ548,AM548,AP548),2)=AD548,"SPD",IF(LARGE((AA548,AD548,AG548,AJ548,AM548,AP548),2)=AG548,"AfD",IF(LARGE((AA548,AD548,AG548,AJ548,AM548,AP548),2)=AJ548,"Linke",IF(LARGE((AA548,AD548,AG548,AJ548,AM548,AP548),2)=AM548,"Grüne","FDP")))))</f>
        <v>SPD</v>
      </c>
      <c r="V548" s="148" t="str">
        <f>IF(LARGE((AA548,AD548,AG548,AJ548,AM548,AP548),3)=AA548,"CSU",IF(LARGE((AA548,AD548,AG548,AJ548,AM548,AP548),3)=AD548,"SPD",IF(LARGE((AA548,AD548,AG548,AJ548,AM548,AP548),3)=AG548,"AfD",IF(LARGE((AA548,AD548,AG548,AJ548,AM548,AP548),3)=AJ548,"Linke",IF(LARGE((AA548,AD548,AG548,AJ548,AM548,AP548),3)=AM548,"Grüne","FDP")))))</f>
        <v>AfD</v>
      </c>
      <c r="W548" s="148" t="str">
        <f>IF(LARGE((AA548,AD548,AG548,AJ548,AM548,AP548),4)=AA548,"CSU",IF(LARGE((AA548,AD548,AG548,AJ548,AM548,AP548),4)=AD548,"SPD",IF(LARGE((AA548,AD548,AG548,AJ548,AM548,AP548),4)=AG548,"AfD",IF(LARGE((AA548,AD548,AG548,AJ548,AM548,AP548),4)=AJ548,"Linke",IF(LARGE((AA548,AD548,AG548,AJ548,AM548,AP548),4)=AM548,"Grüne","FDP")))))</f>
        <v>Grüne</v>
      </c>
      <c r="X548" s="148">
        <f>(LARGE((AA548,AD548,AG548,AJ548,AM548,AP548),1))-(LARGE((AA548,AD548,AG548,AJ548,AM548,AP548),2))</f>
        <v>0.24303912277539721</v>
      </c>
      <c r="Y548" s="148">
        <f>(LARGE((AA548,AD548,AG548,AJ548,AM548,AP548),1))-(LARGE((AA548,AD548,AG548,AJ548,AM548,AP548),3))</f>
        <v>0.29916800874433858</v>
      </c>
      <c r="Z548" s="234">
        <f>(LARGE((AA548,AD548,AG548,AJ548,AM548,AP548),1))-(LARGE((AA548,AD548,AG548,AJ548,AM548,AP548),4))</f>
        <v>0.3219242196084815</v>
      </c>
      <c r="AA548" s="236">
        <v>0.40278609510630997</v>
      </c>
      <c r="AB548" s="93">
        <v>0.35060745657294701</v>
      </c>
      <c r="AC548" s="95">
        <f>IF(Tabelle1[[#This Row],[CDU ES 2021]]="","",Tabelle1[[#This Row],[CDU ES 2021]]/Tabelle1[[#This Row],[CDU ZS 2021]])</f>
        <v>1.1488235277235375</v>
      </c>
      <c r="AD548" s="97">
        <v>0.15974697233091276</v>
      </c>
      <c r="AE548" s="106">
        <v>0.18303182909989674</v>
      </c>
      <c r="AF548" s="96">
        <f>IF(Tabelle1[[#This Row],[SPD ES 2021]]="","",Tabelle1[[#This Row],[SPD ES 2021]]/Tabelle1[[#This Row],[SPD ZS 2021]])</f>
        <v>0.87278247240661422</v>
      </c>
      <c r="AG548" s="99">
        <v>0.10361808636197142</v>
      </c>
      <c r="AH548" s="107">
        <v>0.1041901159215122</v>
      </c>
      <c r="AI548" s="98">
        <f>IF(Tabelle1[[#This Row],[AfD ES 2021]]="","",Tabelle1[[#This Row],[AfD ES 2021]]/Tabelle1[[#This Row],[AfD ZS 2021]])</f>
        <v>0.99450975215372928</v>
      </c>
      <c r="AJ548" s="100">
        <v>2.4174840258841725E-2</v>
      </c>
      <c r="AK548" s="108">
        <v>2.3758688311537615E-2</v>
      </c>
      <c r="AL548" s="101">
        <f>IF(Tabelle1[[#This Row],[Linke ES 2021]]="","",Tabelle1[[#This Row],[Linke ES 2021]]/Tabelle1[[#This Row],[Linke ZS 2021]])</f>
        <v>1.0175157795686061</v>
      </c>
      <c r="AM548" s="103">
        <v>8.0861875497828445E-2</v>
      </c>
      <c r="AN548" s="109">
        <v>9.3938198401002565E-2</v>
      </c>
      <c r="AO548" s="102">
        <f>IF(Tabelle1[[#This Row],[Grüne ES 2021]]="","",Tabelle1[[#This Row],[Grüne ES 2021]]/Tabelle1[[#This Row],[Grüne ZS 2021]])</f>
        <v>0.86079866203784294</v>
      </c>
      <c r="AP548" s="104">
        <v>5.9378942655976555E-2</v>
      </c>
      <c r="AQ548" s="105">
        <v>8.7416888104990778E-2</v>
      </c>
      <c r="AR548" s="215">
        <f>IF(Tabelle1[[#This Row],[FDP ES 2021]]="","",Tabelle1[[#This Row],[FDP ES 2021]]/Tabelle1[[#This Row],[FDP ZS 2021]])</f>
        <v>0.67926168436309864</v>
      </c>
      <c r="AS548" s="216">
        <v>105.6</v>
      </c>
      <c r="AT548" s="191">
        <v>38453</v>
      </c>
      <c r="AU548" s="191">
        <v>23575</v>
      </c>
      <c r="AV548" s="191">
        <v>3.5</v>
      </c>
      <c r="AW548" s="191">
        <v>657.2</v>
      </c>
      <c r="AX548" s="191">
        <v>7.8</v>
      </c>
      <c r="AY548" s="192">
        <v>10.5</v>
      </c>
      <c r="AZ548" s="114" t="s">
        <v>1711</v>
      </c>
      <c r="BA548" s="6"/>
      <c r="BB548" s="6"/>
      <c r="BC548" s="6"/>
      <c r="BD548" s="6"/>
      <c r="BE548" s="6"/>
      <c r="BF548" s="6"/>
      <c r="BG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</row>
    <row r="549" spans="1:84">
      <c r="A549" s="90">
        <f>SUBTOTAL(103,$B$2:$B549)</f>
        <v>548</v>
      </c>
      <c r="B549" s="44" t="s">
        <v>855</v>
      </c>
      <c r="C549" s="201" t="s">
        <v>869</v>
      </c>
      <c r="D549" s="200" t="s">
        <v>1</v>
      </c>
      <c r="E549" s="193" t="s">
        <v>448</v>
      </c>
      <c r="F549" s="222" t="s">
        <v>248</v>
      </c>
      <c r="G549" s="219" t="str">
        <f>""</f>
        <v/>
      </c>
      <c r="H549" s="10"/>
      <c r="I549" s="10"/>
      <c r="J549" s="8" t="s">
        <v>924</v>
      </c>
      <c r="K549" s="10"/>
      <c r="L549" s="10" t="s">
        <v>921</v>
      </c>
      <c r="M549" s="67"/>
      <c r="N549" s="67"/>
      <c r="O549" s="59"/>
      <c r="P549" s="83"/>
      <c r="Q549" s="121" t="str">
        <f>""</f>
        <v/>
      </c>
      <c r="R549" s="60"/>
      <c r="S549" s="61"/>
      <c r="T549" s="147" t="str">
        <f>IF(MAX((AA549,AD549,AG549,AJ549,AM549,AP549))=AA549,"CSU",IF(MAX(AA549,AD549,AG549,AJ549,AM549,AP549)=AD549,"SPD",IF(MAX(AA549,AD549,AG549,AJ549,AM549,AP549)=AG549,"AfD",IF(MAX(AA549,AD549,AG549,AJ549,AM549,AP549)=AJ549,"Linke",IF(MAX(AA549,AD549,AG549,AJ549,AM549,AP549)=AM549,"Grüne","FDP")))))</f>
        <v>CSU</v>
      </c>
      <c r="U549" s="148" t="str">
        <f>IF(LARGE((AA549,AD549,AG549,AJ549,AM549,AP549),2)=AA549,"CSU",IF(LARGE((AA549,AD549,AG549,AJ549,AM549,AP549),2)=AD549,"SPD",IF(LARGE((AA549,AD549,AG549,AJ549,AM549,AP549),2)=AG549,"AfD",IF(LARGE((AA549,AD549,AG549,AJ549,AM549,AP549),2)=AJ549,"Linke",IF(LARGE((AA549,AD549,AG549,AJ549,AM549,AP549),2)=AM549,"Grüne","FDP")))))</f>
        <v>SPD</v>
      </c>
      <c r="V549" s="148" t="str">
        <f>IF(LARGE((AA549,AD549,AG549,AJ549,AM549,AP549),3)=AA549,"CSU",IF(LARGE((AA549,AD549,AG549,AJ549,AM549,AP549),3)=AD549,"SPD",IF(LARGE((AA549,AD549,AG549,AJ549,AM549,AP549),3)=AG549,"AfD",IF(LARGE((AA549,AD549,AG549,AJ549,AM549,AP549),3)=AJ549,"Linke",IF(LARGE((AA549,AD549,AG549,AJ549,AM549,AP549),3)=AM549,"Grüne","FDP")))))</f>
        <v>AfD</v>
      </c>
      <c r="W549" s="148" t="str">
        <f>IF(LARGE((AA549,AD549,AG549,AJ549,AM549,AP549),4)=AA549,"CSU",IF(LARGE((AA549,AD549,AG549,AJ549,AM549,AP549),4)=AD549,"SPD",IF(LARGE((AA549,AD549,AG549,AJ549,AM549,AP549),4)=AG549,"AfD",IF(LARGE((AA549,AD549,AG549,AJ549,AM549,AP549),4)=AJ549,"Linke",IF(LARGE((AA549,AD549,AG549,AJ549,AM549,AP549),4)=AM549,"Grüne","FDP")))))</f>
        <v>Grüne</v>
      </c>
      <c r="X549" s="148">
        <f>(LARGE((AA549,AD549,AG549,AJ549,AM549,AP549),1))-(LARGE((AA549,AD549,AG549,AJ549,AM549,AP549),2))</f>
        <v>0.24303912277539721</v>
      </c>
      <c r="Y549" s="148">
        <f>(LARGE((AA549,AD549,AG549,AJ549,AM549,AP549),1))-(LARGE((AA549,AD549,AG549,AJ549,AM549,AP549),3))</f>
        <v>0.29916800874433858</v>
      </c>
      <c r="Z549" s="234">
        <f>(LARGE((AA549,AD549,AG549,AJ549,AM549,AP549),1))-(LARGE((AA549,AD549,AG549,AJ549,AM549,AP549),4))</f>
        <v>0.3219242196084815</v>
      </c>
      <c r="AA549" s="236">
        <v>0.40278609510630997</v>
      </c>
      <c r="AB549" s="93">
        <v>0.35060745657294701</v>
      </c>
      <c r="AC549" s="95">
        <f>IF(Tabelle1[[#This Row],[CDU ES 2021]]="","",Tabelle1[[#This Row],[CDU ES 2021]]/Tabelle1[[#This Row],[CDU ZS 2021]])</f>
        <v>1.1488235277235375</v>
      </c>
      <c r="AD549" s="97">
        <v>0.15974697233091276</v>
      </c>
      <c r="AE549" s="106">
        <v>0.18303182909989674</v>
      </c>
      <c r="AF549" s="96">
        <f>IF(Tabelle1[[#This Row],[SPD ES 2021]]="","",Tabelle1[[#This Row],[SPD ES 2021]]/Tabelle1[[#This Row],[SPD ZS 2021]])</f>
        <v>0.87278247240661422</v>
      </c>
      <c r="AG549" s="99">
        <v>0.10361808636197142</v>
      </c>
      <c r="AH549" s="107">
        <v>0.1041901159215122</v>
      </c>
      <c r="AI549" s="98">
        <f>IF(Tabelle1[[#This Row],[AfD ES 2021]]="","",Tabelle1[[#This Row],[AfD ES 2021]]/Tabelle1[[#This Row],[AfD ZS 2021]])</f>
        <v>0.99450975215372928</v>
      </c>
      <c r="AJ549" s="100">
        <v>2.4174840258841725E-2</v>
      </c>
      <c r="AK549" s="108">
        <v>2.3758688311537615E-2</v>
      </c>
      <c r="AL549" s="101">
        <f>IF(Tabelle1[[#This Row],[Linke ES 2021]]="","",Tabelle1[[#This Row],[Linke ES 2021]]/Tabelle1[[#This Row],[Linke ZS 2021]])</f>
        <v>1.0175157795686061</v>
      </c>
      <c r="AM549" s="103">
        <v>8.0861875497828445E-2</v>
      </c>
      <c r="AN549" s="109">
        <v>9.3938198401002565E-2</v>
      </c>
      <c r="AO549" s="102">
        <f>IF(Tabelle1[[#This Row],[Grüne ES 2021]]="","",Tabelle1[[#This Row],[Grüne ES 2021]]/Tabelle1[[#This Row],[Grüne ZS 2021]])</f>
        <v>0.86079866203784294</v>
      </c>
      <c r="AP549" s="104">
        <v>5.9378942655976555E-2</v>
      </c>
      <c r="AQ549" s="105">
        <v>8.7416888104990778E-2</v>
      </c>
      <c r="AR549" s="215">
        <f>IF(Tabelle1[[#This Row],[FDP ES 2021]]="","",Tabelle1[[#This Row],[FDP ES 2021]]/Tabelle1[[#This Row],[FDP ZS 2021]])</f>
        <v>0.67926168436309864</v>
      </c>
      <c r="AS549" s="216">
        <v>105.6</v>
      </c>
      <c r="AT549" s="191">
        <v>38453</v>
      </c>
      <c r="AU549" s="191">
        <v>23575</v>
      </c>
      <c r="AV549" s="191">
        <v>3.5</v>
      </c>
      <c r="AW549" s="191">
        <v>657.2</v>
      </c>
      <c r="AX549" s="191">
        <v>7.8</v>
      </c>
      <c r="AY549" s="192">
        <v>10.5</v>
      </c>
      <c r="AZ549" s="115" t="s">
        <v>1671</v>
      </c>
      <c r="BA549" s="6"/>
      <c r="BB549" s="6"/>
      <c r="BC549" s="6"/>
      <c r="BD549" s="6"/>
      <c r="BE549" s="6"/>
      <c r="BF549" s="6"/>
      <c r="BG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</row>
    <row r="550" spans="1:84">
      <c r="A550" s="90">
        <f>SUBTOTAL(103,$B$2:$B550)</f>
        <v>549</v>
      </c>
      <c r="B550" s="44" t="s">
        <v>855</v>
      </c>
      <c r="C550" s="201" t="s">
        <v>870</v>
      </c>
      <c r="D550" s="199" t="s">
        <v>1</v>
      </c>
      <c r="E550" s="194" t="s">
        <v>449</v>
      </c>
      <c r="F550" s="198" t="s">
        <v>249</v>
      </c>
      <c r="G550" s="219" t="str">
        <f>""</f>
        <v/>
      </c>
      <c r="H550" s="8"/>
      <c r="I550" s="8"/>
      <c r="J550" s="8" t="s">
        <v>924</v>
      </c>
      <c r="K550" s="8"/>
      <c r="L550" s="8" t="s">
        <v>922</v>
      </c>
      <c r="M550" s="53"/>
      <c r="N550" s="53"/>
      <c r="O550" s="9"/>
      <c r="P550" s="54"/>
      <c r="Q550" s="121" t="str">
        <f>""</f>
        <v/>
      </c>
      <c r="R550" s="55"/>
      <c r="S550" s="57"/>
      <c r="T550" s="147" t="str">
        <f>IF(MAX((AA550,AD550,AG550,AJ550,AM550,AP550))=AA550,"CSU",IF(MAX(AA550,AD550,AG550,AJ550,AM550,AP550)=AD550,"SPD",IF(MAX(AA550,AD550,AG550,AJ550,AM550,AP550)=AG550,"AfD",IF(MAX(AA550,AD550,AG550,AJ550,AM550,AP550)=AJ550,"Linke",IF(MAX(AA550,AD550,AG550,AJ550,AM550,AP550)=AM550,"Grüne","FDP")))))</f>
        <v>CSU</v>
      </c>
      <c r="U550" s="148" t="str">
        <f>IF(LARGE((AA550,AD550,AG550,AJ550,AM550,AP550),2)=AA550,"CSU",IF(LARGE((AA550,AD550,AG550,AJ550,AM550,AP550),2)=AD550,"SPD",IF(LARGE((AA550,AD550,AG550,AJ550,AM550,AP550),2)=AG550,"AfD",IF(LARGE((AA550,AD550,AG550,AJ550,AM550,AP550),2)=AJ550,"Linke",IF(LARGE((AA550,AD550,AG550,AJ550,AM550,AP550),2)=AM550,"Grüne","FDP")))))</f>
        <v>SPD</v>
      </c>
      <c r="V550" s="148" t="str">
        <f>IF(LARGE((AA550,AD550,AG550,AJ550,AM550,AP550),3)=AA550,"CSU",IF(LARGE((AA550,AD550,AG550,AJ550,AM550,AP550),3)=AD550,"SPD",IF(LARGE((AA550,AD550,AG550,AJ550,AM550,AP550),3)=AG550,"AfD",IF(LARGE((AA550,AD550,AG550,AJ550,AM550,AP550),3)=AJ550,"Linke",IF(LARGE((AA550,AD550,AG550,AJ550,AM550,AP550),3)=AM550,"Grüne","FDP")))))</f>
        <v>Grüne</v>
      </c>
      <c r="W550" s="148" t="str">
        <f>IF(LARGE((AA550,AD550,AG550,AJ550,AM550,AP550),4)=AA550,"CSU",IF(LARGE((AA550,AD550,AG550,AJ550,AM550,AP550),4)=AD550,"SPD",IF(LARGE((AA550,AD550,AG550,AJ550,AM550,AP550),4)=AG550,"AfD",IF(LARGE((AA550,AD550,AG550,AJ550,AM550,AP550),4)=AJ550,"Linke",IF(LARGE((AA550,AD550,AG550,AJ550,AM550,AP550),4)=AM550,"Grüne","FDP")))))</f>
        <v>AfD</v>
      </c>
      <c r="X550" s="148">
        <f>(LARGE((AA550,AD550,AG550,AJ550,AM550,AP550),1))-(LARGE((AA550,AD550,AG550,AJ550,AM550,AP550),2))</f>
        <v>0.18710042890669254</v>
      </c>
      <c r="Y550" s="148">
        <f>(LARGE((AA550,AD550,AG550,AJ550,AM550,AP550),1))-(LARGE((AA550,AD550,AG550,AJ550,AM550,AP550),3))</f>
        <v>0.19983106741118392</v>
      </c>
      <c r="Z550" s="234">
        <f>(LARGE((AA550,AD550,AG550,AJ550,AM550,AP550),1))-(LARGE((AA550,AD550,AG550,AJ550,AM550,AP550),4))</f>
        <v>0.26950817350489598</v>
      </c>
      <c r="AA550" s="236">
        <v>0.35325119365541796</v>
      </c>
      <c r="AB550" s="93">
        <v>0.30875236533366973</v>
      </c>
      <c r="AC550" s="95">
        <f>IF(Tabelle1[[#This Row],[CDU ES 2021]]="","",Tabelle1[[#This Row],[CDU ES 2021]]/Tabelle1[[#This Row],[CDU ZS 2021]])</f>
        <v>1.1441246556076039</v>
      </c>
      <c r="AD550" s="97">
        <v>0.16615076474872542</v>
      </c>
      <c r="AE550" s="106">
        <v>0.17440645893780748</v>
      </c>
      <c r="AF550" s="96">
        <f>IF(Tabelle1[[#This Row],[SPD ES 2021]]="","",Tabelle1[[#This Row],[SPD ES 2021]]/Tabelle1[[#This Row],[SPD ZS 2021]])</f>
        <v>0.95266405705750834</v>
      </c>
      <c r="AG550" s="99">
        <v>8.3743020150521971E-2</v>
      </c>
      <c r="AH550" s="107">
        <v>8.7513561246373162E-2</v>
      </c>
      <c r="AI550" s="98">
        <f>IF(Tabelle1[[#This Row],[AfD ES 2021]]="","",Tabelle1[[#This Row],[AfD ES 2021]]/Tabelle1[[#This Row],[AfD ZS 2021]])</f>
        <v>0.95691477935361191</v>
      </c>
      <c r="AJ550" s="100">
        <v>3.0463502468236626E-2</v>
      </c>
      <c r="AK550" s="108">
        <v>3.4303015011984357E-2</v>
      </c>
      <c r="AL550" s="101">
        <f>IF(Tabelle1[[#This Row],[Linke ES 2021]]="","",Tabelle1[[#This Row],[Linke ES 2021]]/Tabelle1[[#This Row],[Linke ZS 2021]])</f>
        <v>0.88807069750555945</v>
      </c>
      <c r="AM550" s="103">
        <v>0.15342012624423404</v>
      </c>
      <c r="AN550" s="109">
        <v>0.16194777343257222</v>
      </c>
      <c r="AO550" s="102">
        <f>IF(Tabelle1[[#This Row],[Grüne ES 2021]]="","",Tabelle1[[#This Row],[Grüne ES 2021]]/Tabelle1[[#This Row],[Grüne ZS 2021]])</f>
        <v>0.94734322672309723</v>
      </c>
      <c r="AP550" s="104">
        <v>6.9565833131018856E-2</v>
      </c>
      <c r="AQ550" s="105">
        <v>9.4729405828182164E-2</v>
      </c>
      <c r="AR550" s="215">
        <f>IF(Tabelle1[[#This Row],[FDP ES 2021]]="","",Tabelle1[[#This Row],[FDP ES 2021]]/Tabelle1[[#This Row],[FDP ZS 2021]])</f>
        <v>0.73436365955040017</v>
      </c>
      <c r="AS550" s="216">
        <v>244.8</v>
      </c>
      <c r="AT550" s="191">
        <v>53270</v>
      </c>
      <c r="AU550" s="191">
        <v>23694</v>
      </c>
      <c r="AV550" s="191">
        <v>4</v>
      </c>
      <c r="AW550" s="191">
        <v>628.9</v>
      </c>
      <c r="AX550" s="191">
        <v>8.6</v>
      </c>
      <c r="AY550" s="192">
        <v>9.4</v>
      </c>
      <c r="AZ550" s="114" t="s">
        <v>1687</v>
      </c>
      <c r="BA550" s="6"/>
      <c r="BB550" s="6"/>
      <c r="BC550" s="6"/>
      <c r="BD550" s="6"/>
      <c r="BE550" s="6"/>
      <c r="BF550" s="6"/>
      <c r="BG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</row>
    <row r="551" spans="1:84">
      <c r="A551" s="90">
        <f>SUBTOTAL(103,$B$2:$B551)</f>
        <v>550</v>
      </c>
      <c r="B551" s="46" t="s">
        <v>930</v>
      </c>
      <c r="C551" s="204" t="s">
        <v>1237</v>
      </c>
      <c r="D551" s="199" t="s">
        <v>1</v>
      </c>
      <c r="E551" s="195" t="s">
        <v>449</v>
      </c>
      <c r="F551" s="198" t="s">
        <v>249</v>
      </c>
      <c r="G551" s="219" t="str">
        <f>""</f>
        <v/>
      </c>
      <c r="H551" s="8"/>
      <c r="I551" s="8"/>
      <c r="J551" s="8" t="s">
        <v>927</v>
      </c>
      <c r="K551" s="11"/>
      <c r="L551" s="11" t="s">
        <v>922</v>
      </c>
      <c r="M551" s="53"/>
      <c r="N551" s="53"/>
      <c r="O551" s="9"/>
      <c r="P551" s="54"/>
      <c r="Q551" s="121" t="str">
        <f>""</f>
        <v/>
      </c>
      <c r="R551" s="55"/>
      <c r="S551" s="57"/>
      <c r="T551" s="147" t="str">
        <f>IF(MAX((AA551,AD551,AG551,AJ551,AM551,AP551))=AA551,"CSU",IF(MAX(AA551,AD551,AG551,AJ551,AM551,AP551)=AD551,"SPD",IF(MAX(AA551,AD551,AG551,AJ551,AM551,AP551)=AG551,"AfD",IF(MAX(AA551,AD551,AG551,AJ551,AM551,AP551)=AJ551,"Linke",IF(MAX(AA551,AD551,AG551,AJ551,AM551,AP551)=AM551,"Grüne","FDP")))))</f>
        <v>CSU</v>
      </c>
      <c r="U551" s="148" t="str">
        <f>IF(LARGE((AA551,AD551,AG551,AJ551,AM551,AP551),2)=AA551,"CSU",IF(LARGE((AA551,AD551,AG551,AJ551,AM551,AP551),2)=AD551,"SPD",IF(LARGE((AA551,AD551,AG551,AJ551,AM551,AP551),2)=AG551,"AfD",IF(LARGE((AA551,AD551,AG551,AJ551,AM551,AP551),2)=AJ551,"Linke",IF(LARGE((AA551,AD551,AG551,AJ551,AM551,AP551),2)=AM551,"Grüne","FDP")))))</f>
        <v>SPD</v>
      </c>
      <c r="V551" s="148" t="str">
        <f>IF(LARGE((AA551,AD551,AG551,AJ551,AM551,AP551),3)=AA551,"CSU",IF(LARGE((AA551,AD551,AG551,AJ551,AM551,AP551),3)=AD551,"SPD",IF(LARGE((AA551,AD551,AG551,AJ551,AM551,AP551),3)=AG551,"AfD",IF(LARGE((AA551,AD551,AG551,AJ551,AM551,AP551),3)=AJ551,"Linke",IF(LARGE((AA551,AD551,AG551,AJ551,AM551,AP551),3)=AM551,"Grüne","FDP")))))</f>
        <v>Grüne</v>
      </c>
      <c r="W551" s="148" t="str">
        <f>IF(LARGE((AA551,AD551,AG551,AJ551,AM551,AP551),4)=AA551,"CSU",IF(LARGE((AA551,AD551,AG551,AJ551,AM551,AP551),4)=AD551,"SPD",IF(LARGE((AA551,AD551,AG551,AJ551,AM551,AP551),4)=AG551,"AfD",IF(LARGE((AA551,AD551,AG551,AJ551,AM551,AP551),4)=AJ551,"Linke",IF(LARGE((AA551,AD551,AG551,AJ551,AM551,AP551),4)=AM551,"Grüne","FDP")))))</f>
        <v>AfD</v>
      </c>
      <c r="X551" s="148">
        <f>(LARGE((AA551,AD551,AG551,AJ551,AM551,AP551),1))-(LARGE((AA551,AD551,AG551,AJ551,AM551,AP551),2))</f>
        <v>0.18710042890669254</v>
      </c>
      <c r="Y551" s="148">
        <f>(LARGE((AA551,AD551,AG551,AJ551,AM551,AP551),1))-(LARGE((AA551,AD551,AG551,AJ551,AM551,AP551),3))</f>
        <v>0.19983106741118392</v>
      </c>
      <c r="Z551" s="234">
        <f>(LARGE((AA551,AD551,AG551,AJ551,AM551,AP551),1))-(LARGE((AA551,AD551,AG551,AJ551,AM551,AP551),4))</f>
        <v>0.26950817350489598</v>
      </c>
      <c r="AA551" s="236">
        <v>0.35325119365541796</v>
      </c>
      <c r="AB551" s="93">
        <v>0.30875236533366973</v>
      </c>
      <c r="AC551" s="95">
        <f>IF(Tabelle1[[#This Row],[CDU ES 2021]]="","",Tabelle1[[#This Row],[CDU ES 2021]]/Tabelle1[[#This Row],[CDU ZS 2021]])</f>
        <v>1.1441246556076039</v>
      </c>
      <c r="AD551" s="97">
        <v>0.16615076474872542</v>
      </c>
      <c r="AE551" s="106">
        <v>0.17440645893780748</v>
      </c>
      <c r="AF551" s="96">
        <f>IF(Tabelle1[[#This Row],[SPD ES 2021]]="","",Tabelle1[[#This Row],[SPD ES 2021]]/Tabelle1[[#This Row],[SPD ZS 2021]])</f>
        <v>0.95266405705750834</v>
      </c>
      <c r="AG551" s="99">
        <v>8.3743020150521971E-2</v>
      </c>
      <c r="AH551" s="107">
        <v>8.7513561246373162E-2</v>
      </c>
      <c r="AI551" s="98">
        <f>IF(Tabelle1[[#This Row],[AfD ES 2021]]="","",Tabelle1[[#This Row],[AfD ES 2021]]/Tabelle1[[#This Row],[AfD ZS 2021]])</f>
        <v>0.95691477935361191</v>
      </c>
      <c r="AJ551" s="100">
        <v>3.0463502468236626E-2</v>
      </c>
      <c r="AK551" s="108">
        <v>3.4303015011984357E-2</v>
      </c>
      <c r="AL551" s="101">
        <f>IF(Tabelle1[[#This Row],[Linke ES 2021]]="","",Tabelle1[[#This Row],[Linke ES 2021]]/Tabelle1[[#This Row],[Linke ZS 2021]])</f>
        <v>0.88807069750555945</v>
      </c>
      <c r="AM551" s="103">
        <v>0.15342012624423404</v>
      </c>
      <c r="AN551" s="109">
        <v>0.16194777343257222</v>
      </c>
      <c r="AO551" s="102">
        <f>IF(Tabelle1[[#This Row],[Grüne ES 2021]]="","",Tabelle1[[#This Row],[Grüne ES 2021]]/Tabelle1[[#This Row],[Grüne ZS 2021]])</f>
        <v>0.94734322672309723</v>
      </c>
      <c r="AP551" s="104">
        <v>6.9565833131018856E-2</v>
      </c>
      <c r="AQ551" s="105">
        <v>9.4729405828182164E-2</v>
      </c>
      <c r="AR551" s="215">
        <f>IF(Tabelle1[[#This Row],[FDP ES 2021]]="","",Tabelle1[[#This Row],[FDP ES 2021]]/Tabelle1[[#This Row],[FDP ZS 2021]])</f>
        <v>0.73436365955040017</v>
      </c>
      <c r="AS551" s="216">
        <v>244.8</v>
      </c>
      <c r="AT551" s="191">
        <v>53270</v>
      </c>
      <c r="AU551" s="191">
        <v>23694</v>
      </c>
      <c r="AV551" s="191">
        <v>4</v>
      </c>
      <c r="AW551" s="191">
        <v>628.9</v>
      </c>
      <c r="AX551" s="191">
        <v>8.6</v>
      </c>
      <c r="AY551" s="192">
        <v>9.4</v>
      </c>
      <c r="AZ551" s="114" t="s">
        <v>1908</v>
      </c>
      <c r="BA551" s="6"/>
      <c r="BB551" s="6"/>
      <c r="BC551" s="6"/>
      <c r="BD551" s="6"/>
      <c r="BE551" s="6"/>
      <c r="BF551" s="6"/>
      <c r="BG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</row>
    <row r="552" spans="1:84">
      <c r="A552" s="90">
        <f>SUBTOTAL(103,$B$2:$B552)</f>
        <v>551</v>
      </c>
      <c r="B552" s="45" t="s">
        <v>932</v>
      </c>
      <c r="C552" s="203" t="s">
        <v>1238</v>
      </c>
      <c r="D552" s="199" t="s">
        <v>1</v>
      </c>
      <c r="E552" s="195" t="s">
        <v>449</v>
      </c>
      <c r="F552" s="198" t="s">
        <v>249</v>
      </c>
      <c r="G552" s="219" t="str">
        <f>""</f>
        <v/>
      </c>
      <c r="H552" s="16" t="s">
        <v>2187</v>
      </c>
      <c r="I552" s="8"/>
      <c r="J552" s="8" t="s">
        <v>927</v>
      </c>
      <c r="K552" s="11"/>
      <c r="L552" s="11" t="s">
        <v>922</v>
      </c>
      <c r="M552" s="53"/>
      <c r="N552" s="53"/>
      <c r="O552" s="9"/>
      <c r="P552" s="54"/>
      <c r="Q552" s="121" t="str">
        <f>""</f>
        <v/>
      </c>
      <c r="R552" s="55"/>
      <c r="S552" s="57"/>
      <c r="T552" s="147" t="str">
        <f>IF(MAX((AA552,AD552,AG552,AJ552,AM552,AP552))=AA552,"CSU",IF(MAX(AA552,AD552,AG552,AJ552,AM552,AP552)=AD552,"SPD",IF(MAX(AA552,AD552,AG552,AJ552,AM552,AP552)=AG552,"AfD",IF(MAX(AA552,AD552,AG552,AJ552,AM552,AP552)=AJ552,"Linke",IF(MAX(AA552,AD552,AG552,AJ552,AM552,AP552)=AM552,"Grüne","FDP")))))</f>
        <v>CSU</v>
      </c>
      <c r="U552" s="148" t="str">
        <f>IF(LARGE((AA552,AD552,AG552,AJ552,AM552,AP552),2)=AA552,"CSU",IF(LARGE((AA552,AD552,AG552,AJ552,AM552,AP552),2)=AD552,"SPD",IF(LARGE((AA552,AD552,AG552,AJ552,AM552,AP552),2)=AG552,"AfD",IF(LARGE((AA552,AD552,AG552,AJ552,AM552,AP552),2)=AJ552,"Linke",IF(LARGE((AA552,AD552,AG552,AJ552,AM552,AP552),2)=AM552,"Grüne","FDP")))))</f>
        <v>SPD</v>
      </c>
      <c r="V552" s="148" t="str">
        <f>IF(LARGE((AA552,AD552,AG552,AJ552,AM552,AP552),3)=AA552,"CSU",IF(LARGE((AA552,AD552,AG552,AJ552,AM552,AP552),3)=AD552,"SPD",IF(LARGE((AA552,AD552,AG552,AJ552,AM552,AP552),3)=AG552,"AfD",IF(LARGE((AA552,AD552,AG552,AJ552,AM552,AP552),3)=AJ552,"Linke",IF(LARGE((AA552,AD552,AG552,AJ552,AM552,AP552),3)=AM552,"Grüne","FDP")))))</f>
        <v>Grüne</v>
      </c>
      <c r="W552" s="148" t="str">
        <f>IF(LARGE((AA552,AD552,AG552,AJ552,AM552,AP552),4)=AA552,"CSU",IF(LARGE((AA552,AD552,AG552,AJ552,AM552,AP552),4)=AD552,"SPD",IF(LARGE((AA552,AD552,AG552,AJ552,AM552,AP552),4)=AG552,"AfD",IF(LARGE((AA552,AD552,AG552,AJ552,AM552,AP552),4)=AJ552,"Linke",IF(LARGE((AA552,AD552,AG552,AJ552,AM552,AP552),4)=AM552,"Grüne","FDP")))))</f>
        <v>AfD</v>
      </c>
      <c r="X552" s="148">
        <f>(LARGE((AA552,AD552,AG552,AJ552,AM552,AP552),1))-(LARGE((AA552,AD552,AG552,AJ552,AM552,AP552),2))</f>
        <v>0.18710042890669254</v>
      </c>
      <c r="Y552" s="148">
        <f>(LARGE((AA552,AD552,AG552,AJ552,AM552,AP552),1))-(LARGE((AA552,AD552,AG552,AJ552,AM552,AP552),3))</f>
        <v>0.19983106741118392</v>
      </c>
      <c r="Z552" s="234">
        <f>(LARGE((AA552,AD552,AG552,AJ552,AM552,AP552),1))-(LARGE((AA552,AD552,AG552,AJ552,AM552,AP552),4))</f>
        <v>0.26950817350489598</v>
      </c>
      <c r="AA552" s="236">
        <v>0.35325119365541796</v>
      </c>
      <c r="AB552" s="93">
        <v>0.30875236533366973</v>
      </c>
      <c r="AC552" s="95">
        <f>IF(Tabelle1[[#This Row],[CDU ES 2021]]="","",Tabelle1[[#This Row],[CDU ES 2021]]/Tabelle1[[#This Row],[CDU ZS 2021]])</f>
        <v>1.1441246556076039</v>
      </c>
      <c r="AD552" s="97">
        <v>0.16615076474872542</v>
      </c>
      <c r="AE552" s="106">
        <v>0.17440645893780748</v>
      </c>
      <c r="AF552" s="96">
        <f>IF(Tabelle1[[#This Row],[SPD ES 2021]]="","",Tabelle1[[#This Row],[SPD ES 2021]]/Tabelle1[[#This Row],[SPD ZS 2021]])</f>
        <v>0.95266405705750834</v>
      </c>
      <c r="AG552" s="99">
        <v>8.3743020150521971E-2</v>
      </c>
      <c r="AH552" s="107">
        <v>8.7513561246373162E-2</v>
      </c>
      <c r="AI552" s="98">
        <f>IF(Tabelle1[[#This Row],[AfD ES 2021]]="","",Tabelle1[[#This Row],[AfD ES 2021]]/Tabelle1[[#This Row],[AfD ZS 2021]])</f>
        <v>0.95691477935361191</v>
      </c>
      <c r="AJ552" s="100">
        <v>3.0463502468236626E-2</v>
      </c>
      <c r="AK552" s="108">
        <v>3.4303015011984357E-2</v>
      </c>
      <c r="AL552" s="101">
        <f>IF(Tabelle1[[#This Row],[Linke ES 2021]]="","",Tabelle1[[#This Row],[Linke ES 2021]]/Tabelle1[[#This Row],[Linke ZS 2021]])</f>
        <v>0.88807069750555945</v>
      </c>
      <c r="AM552" s="103">
        <v>0.15342012624423404</v>
      </c>
      <c r="AN552" s="109">
        <v>0.16194777343257222</v>
      </c>
      <c r="AO552" s="102">
        <f>IF(Tabelle1[[#This Row],[Grüne ES 2021]]="","",Tabelle1[[#This Row],[Grüne ES 2021]]/Tabelle1[[#This Row],[Grüne ZS 2021]])</f>
        <v>0.94734322672309723</v>
      </c>
      <c r="AP552" s="104">
        <v>6.9565833131018856E-2</v>
      </c>
      <c r="AQ552" s="105">
        <v>9.4729405828182164E-2</v>
      </c>
      <c r="AR552" s="215">
        <f>IF(Tabelle1[[#This Row],[FDP ES 2021]]="","",Tabelle1[[#This Row],[FDP ES 2021]]/Tabelle1[[#This Row],[FDP ZS 2021]])</f>
        <v>0.73436365955040017</v>
      </c>
      <c r="AS552" s="216">
        <v>244.8</v>
      </c>
      <c r="AT552" s="191">
        <v>53270</v>
      </c>
      <c r="AU552" s="191">
        <v>23694</v>
      </c>
      <c r="AV552" s="191">
        <v>4</v>
      </c>
      <c r="AW552" s="191">
        <v>628.9</v>
      </c>
      <c r="AX552" s="191">
        <v>8.6</v>
      </c>
      <c r="AY552" s="192">
        <v>9.4</v>
      </c>
      <c r="AZ552" s="114" t="s">
        <v>2033</v>
      </c>
      <c r="BA552" s="6"/>
      <c r="BB552" s="6"/>
      <c r="BC552" s="6"/>
      <c r="BD552" s="6"/>
      <c r="BE552" s="6"/>
      <c r="BF552" s="6"/>
      <c r="BG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</row>
    <row r="553" spans="1:84">
      <c r="A553" s="90">
        <f>SUBTOTAL(103,$B$2:$B553)</f>
        <v>552</v>
      </c>
      <c r="B553" s="48" t="s">
        <v>669</v>
      </c>
      <c r="C553" s="206" t="s">
        <v>1239</v>
      </c>
      <c r="D553" s="199" t="s">
        <v>1</v>
      </c>
      <c r="E553" s="195" t="s">
        <v>449</v>
      </c>
      <c r="F553" s="198" t="s">
        <v>249</v>
      </c>
      <c r="G553" s="219" t="str">
        <f>""</f>
        <v/>
      </c>
      <c r="H553" s="8"/>
      <c r="I553" s="8"/>
      <c r="J553" s="8" t="s">
        <v>927</v>
      </c>
      <c r="K553" s="11"/>
      <c r="L553" s="11" t="s">
        <v>921</v>
      </c>
      <c r="M553" s="53"/>
      <c r="N553" s="53"/>
      <c r="O553" s="9"/>
      <c r="P553" s="54"/>
      <c r="Q553" s="121" t="str">
        <f>""</f>
        <v/>
      </c>
      <c r="R553" s="55"/>
      <c r="S553" s="57"/>
      <c r="T553" s="147" t="str">
        <f>IF(MAX((AA553,AD553,AG553,AJ553,AM553,AP553))=AA553,"CSU",IF(MAX(AA553,AD553,AG553,AJ553,AM553,AP553)=AD553,"SPD",IF(MAX(AA553,AD553,AG553,AJ553,AM553,AP553)=AG553,"AfD",IF(MAX(AA553,AD553,AG553,AJ553,AM553,AP553)=AJ553,"Linke",IF(MAX(AA553,AD553,AG553,AJ553,AM553,AP553)=AM553,"Grüne","FDP")))))</f>
        <v>CSU</v>
      </c>
      <c r="U553" s="148" t="str">
        <f>IF(LARGE((AA553,AD553,AG553,AJ553,AM553,AP553),2)=AA553,"CSU",IF(LARGE((AA553,AD553,AG553,AJ553,AM553,AP553),2)=AD553,"SPD",IF(LARGE((AA553,AD553,AG553,AJ553,AM553,AP553),2)=AG553,"AfD",IF(LARGE((AA553,AD553,AG553,AJ553,AM553,AP553),2)=AJ553,"Linke",IF(LARGE((AA553,AD553,AG553,AJ553,AM553,AP553),2)=AM553,"Grüne","FDP")))))</f>
        <v>SPD</v>
      </c>
      <c r="V553" s="148" t="str">
        <f>IF(LARGE((AA553,AD553,AG553,AJ553,AM553,AP553),3)=AA553,"CSU",IF(LARGE((AA553,AD553,AG553,AJ553,AM553,AP553),3)=AD553,"SPD",IF(LARGE((AA553,AD553,AG553,AJ553,AM553,AP553),3)=AG553,"AfD",IF(LARGE((AA553,AD553,AG553,AJ553,AM553,AP553),3)=AJ553,"Linke",IF(LARGE((AA553,AD553,AG553,AJ553,AM553,AP553),3)=AM553,"Grüne","FDP")))))</f>
        <v>Grüne</v>
      </c>
      <c r="W553" s="148" t="str">
        <f>IF(LARGE((AA553,AD553,AG553,AJ553,AM553,AP553),4)=AA553,"CSU",IF(LARGE((AA553,AD553,AG553,AJ553,AM553,AP553),4)=AD553,"SPD",IF(LARGE((AA553,AD553,AG553,AJ553,AM553,AP553),4)=AG553,"AfD",IF(LARGE((AA553,AD553,AG553,AJ553,AM553,AP553),4)=AJ553,"Linke",IF(LARGE((AA553,AD553,AG553,AJ553,AM553,AP553),4)=AM553,"Grüne","FDP")))))</f>
        <v>AfD</v>
      </c>
      <c r="X553" s="148">
        <f>(LARGE((AA553,AD553,AG553,AJ553,AM553,AP553),1))-(LARGE((AA553,AD553,AG553,AJ553,AM553,AP553),2))</f>
        <v>0.18710042890669254</v>
      </c>
      <c r="Y553" s="148">
        <f>(LARGE((AA553,AD553,AG553,AJ553,AM553,AP553),1))-(LARGE((AA553,AD553,AG553,AJ553,AM553,AP553),3))</f>
        <v>0.19983106741118392</v>
      </c>
      <c r="Z553" s="234">
        <f>(LARGE((AA553,AD553,AG553,AJ553,AM553,AP553),1))-(LARGE((AA553,AD553,AG553,AJ553,AM553,AP553),4))</f>
        <v>0.26950817350489598</v>
      </c>
      <c r="AA553" s="236">
        <v>0.35325119365541796</v>
      </c>
      <c r="AB553" s="93">
        <v>0.30875236533366973</v>
      </c>
      <c r="AC553" s="95">
        <f>IF(Tabelle1[[#This Row],[CDU ES 2021]]="","",Tabelle1[[#This Row],[CDU ES 2021]]/Tabelle1[[#This Row],[CDU ZS 2021]])</f>
        <v>1.1441246556076039</v>
      </c>
      <c r="AD553" s="97">
        <v>0.16615076474872542</v>
      </c>
      <c r="AE553" s="106">
        <v>0.17440645893780748</v>
      </c>
      <c r="AF553" s="96">
        <f>IF(Tabelle1[[#This Row],[SPD ES 2021]]="","",Tabelle1[[#This Row],[SPD ES 2021]]/Tabelle1[[#This Row],[SPD ZS 2021]])</f>
        <v>0.95266405705750834</v>
      </c>
      <c r="AG553" s="99">
        <v>8.3743020150521971E-2</v>
      </c>
      <c r="AH553" s="107">
        <v>8.7513561246373162E-2</v>
      </c>
      <c r="AI553" s="98">
        <f>IF(Tabelle1[[#This Row],[AfD ES 2021]]="","",Tabelle1[[#This Row],[AfD ES 2021]]/Tabelle1[[#This Row],[AfD ZS 2021]])</f>
        <v>0.95691477935361191</v>
      </c>
      <c r="AJ553" s="100">
        <v>3.0463502468236626E-2</v>
      </c>
      <c r="AK553" s="108">
        <v>3.4303015011984357E-2</v>
      </c>
      <c r="AL553" s="101">
        <f>IF(Tabelle1[[#This Row],[Linke ES 2021]]="","",Tabelle1[[#This Row],[Linke ES 2021]]/Tabelle1[[#This Row],[Linke ZS 2021]])</f>
        <v>0.88807069750555945</v>
      </c>
      <c r="AM553" s="103">
        <v>0.15342012624423404</v>
      </c>
      <c r="AN553" s="109">
        <v>0.16194777343257222</v>
      </c>
      <c r="AO553" s="102">
        <f>IF(Tabelle1[[#This Row],[Grüne ES 2021]]="","",Tabelle1[[#This Row],[Grüne ES 2021]]/Tabelle1[[#This Row],[Grüne ZS 2021]])</f>
        <v>0.94734322672309723</v>
      </c>
      <c r="AP553" s="104">
        <v>6.9565833131018856E-2</v>
      </c>
      <c r="AQ553" s="105">
        <v>9.4729405828182164E-2</v>
      </c>
      <c r="AR553" s="215">
        <f>IF(Tabelle1[[#This Row],[FDP ES 2021]]="","",Tabelle1[[#This Row],[FDP ES 2021]]/Tabelle1[[#This Row],[FDP ZS 2021]])</f>
        <v>0.73436365955040017</v>
      </c>
      <c r="AS553" s="216">
        <v>244.8</v>
      </c>
      <c r="AT553" s="191">
        <v>53270</v>
      </c>
      <c r="AU553" s="191">
        <v>23694</v>
      </c>
      <c r="AV553" s="191">
        <v>4</v>
      </c>
      <c r="AW553" s="191">
        <v>628.9</v>
      </c>
      <c r="AX553" s="191">
        <v>8.6</v>
      </c>
      <c r="AY553" s="192">
        <v>9.4</v>
      </c>
      <c r="AZ553" s="114" t="s">
        <v>1528</v>
      </c>
      <c r="BA553" s="6"/>
      <c r="BB553" s="6"/>
      <c r="BC553" s="6"/>
      <c r="BD553" s="6"/>
      <c r="BE553" s="6"/>
      <c r="BF553" s="6"/>
      <c r="BG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</row>
    <row r="554" spans="1:84">
      <c r="A554" s="90">
        <f>SUBTOTAL(103,$B$2:$B554)</f>
        <v>553</v>
      </c>
      <c r="B554" s="44" t="s">
        <v>855</v>
      </c>
      <c r="C554" s="201" t="s">
        <v>871</v>
      </c>
      <c r="D554" s="200" t="s">
        <v>1</v>
      </c>
      <c r="E554" s="193" t="s">
        <v>450</v>
      </c>
      <c r="F554" s="222" t="s">
        <v>250</v>
      </c>
      <c r="G554" s="219" t="str">
        <f>""</f>
        <v/>
      </c>
      <c r="H554" s="12" t="s">
        <v>2175</v>
      </c>
      <c r="I554" s="10"/>
      <c r="J554" s="8" t="s">
        <v>924</v>
      </c>
      <c r="K554" s="10"/>
      <c r="L554" s="10" t="s">
        <v>921</v>
      </c>
      <c r="M554" s="67"/>
      <c r="N554" s="67"/>
      <c r="O554" s="59"/>
      <c r="P554" s="83"/>
      <c r="Q554" s="121" t="str">
        <f>""</f>
        <v/>
      </c>
      <c r="R554" s="60"/>
      <c r="S554" s="61"/>
      <c r="T554" s="147" t="str">
        <f>IF(MAX((AA554,AD554,AG554,AJ554,AM554,AP554))=AA554,"CSU",IF(MAX(AA554,AD554,AG554,AJ554,AM554,AP554)=AD554,"SPD",IF(MAX(AA554,AD554,AG554,AJ554,AM554,AP554)=AG554,"AfD",IF(MAX(AA554,AD554,AG554,AJ554,AM554,AP554)=AJ554,"Linke",IF(MAX(AA554,AD554,AG554,AJ554,AM554,AP554)=AM554,"Grüne","FDP")))))</f>
        <v>CSU</v>
      </c>
      <c r="U554" s="148" t="str">
        <f>IF(LARGE((AA554,AD554,AG554,AJ554,AM554,AP554),2)=AA554,"CSU",IF(LARGE((AA554,AD554,AG554,AJ554,AM554,AP554),2)=AD554,"SPD",IF(LARGE((AA554,AD554,AG554,AJ554,AM554,AP554),2)=AG554,"AfD",IF(LARGE((AA554,AD554,AG554,AJ554,AM554,AP554),2)=AJ554,"Linke",IF(LARGE((AA554,AD554,AG554,AJ554,AM554,AP554),2)=AM554,"Grüne","FDP")))))</f>
        <v>SPD</v>
      </c>
      <c r="V554" s="148" t="str">
        <f>IF(LARGE((AA554,AD554,AG554,AJ554,AM554,AP554),3)=AA554,"CSU",IF(LARGE((AA554,AD554,AG554,AJ554,AM554,AP554),3)=AD554,"SPD",IF(LARGE((AA554,AD554,AG554,AJ554,AM554,AP554),3)=AG554,"AfD",IF(LARGE((AA554,AD554,AG554,AJ554,AM554,AP554),3)=AJ554,"Linke",IF(LARGE((AA554,AD554,AG554,AJ554,AM554,AP554),3)=AM554,"Grüne","FDP")))))</f>
        <v>AfD</v>
      </c>
      <c r="W554" s="148" t="str">
        <f>IF(LARGE((AA554,AD554,AG554,AJ554,AM554,AP554),4)=AA554,"CSU",IF(LARGE((AA554,AD554,AG554,AJ554,AM554,AP554),4)=AD554,"SPD",IF(LARGE((AA554,AD554,AG554,AJ554,AM554,AP554),4)=AG554,"AfD",IF(LARGE((AA554,AD554,AG554,AJ554,AM554,AP554),4)=AJ554,"Linke",IF(LARGE((AA554,AD554,AG554,AJ554,AM554,AP554),4)=AM554,"Grüne","FDP")))))</f>
        <v>Grüne</v>
      </c>
      <c r="X554" s="148">
        <f>(LARGE((AA554,AD554,AG554,AJ554,AM554,AP554),1))-(LARGE((AA554,AD554,AG554,AJ554,AM554,AP554),2))</f>
        <v>0.12263819746194352</v>
      </c>
      <c r="Y554" s="148">
        <f>(LARGE((AA554,AD554,AG554,AJ554,AM554,AP554),1))-(LARGE((AA554,AD554,AG554,AJ554,AM554,AP554),3))</f>
        <v>0.21744410232799055</v>
      </c>
      <c r="Z554" s="234">
        <f>(LARGE((AA554,AD554,AG554,AJ554,AM554,AP554),1))-(LARGE((AA554,AD554,AG554,AJ554,AM554,AP554),4))</f>
        <v>0.3049696411614054</v>
      </c>
      <c r="AA554" s="236">
        <v>0.35063163649966905</v>
      </c>
      <c r="AB554" s="93">
        <v>0.3412673346923541</v>
      </c>
      <c r="AC554" s="95">
        <f>IF(Tabelle1[[#This Row],[CDU ES 2021]]="","",Tabelle1[[#This Row],[CDU ES 2021]]/Tabelle1[[#This Row],[CDU ZS 2021]])</f>
        <v>1.0274397835812699</v>
      </c>
      <c r="AD554" s="97">
        <v>0.22799343903772554</v>
      </c>
      <c r="AE554" s="106">
        <v>0.1792127250279939</v>
      </c>
      <c r="AF554" s="96">
        <f>IF(Tabelle1[[#This Row],[SPD ES 2021]]="","",Tabelle1[[#This Row],[SPD ES 2021]]/Tabelle1[[#This Row],[SPD ZS 2021]])</f>
        <v>1.2721944772733735</v>
      </c>
      <c r="AG554" s="99">
        <v>0.1331875341716785</v>
      </c>
      <c r="AH554" s="107">
        <v>0.13499095581268483</v>
      </c>
      <c r="AI554" s="98">
        <f>IF(Tabelle1[[#This Row],[AfD ES 2021]]="","",Tabelle1[[#This Row],[AfD ES 2021]]/Tabelle1[[#This Row],[AfD ZS 2021]])</f>
        <v>0.98664042616670722</v>
      </c>
      <c r="AJ554" s="100">
        <v>1.7513165088774423E-2</v>
      </c>
      <c r="AK554" s="108">
        <v>1.9489505871543827E-2</v>
      </c>
      <c r="AL554" s="101">
        <f>IF(Tabelle1[[#This Row],[Linke ES 2021]]="","",Tabelle1[[#This Row],[Linke ES 2021]]/Tabelle1[[#This Row],[Linke ZS 2021]])</f>
        <v>0.89859461826300002</v>
      </c>
      <c r="AM554" s="103">
        <v>4.566199533826365E-2</v>
      </c>
      <c r="AN554" s="109">
        <v>6.4193631743661897E-2</v>
      </c>
      <c r="AO554" s="102">
        <f>IF(Tabelle1[[#This Row],[Grüne ES 2021]]="","",Tabelle1[[#This Row],[Grüne ES 2021]]/Tabelle1[[#This Row],[Grüne ZS 2021]])</f>
        <v>0.71131659166132233</v>
      </c>
      <c r="AP554" s="104">
        <v>4.2249143909527782E-2</v>
      </c>
      <c r="AQ554" s="105">
        <v>7.2640615578971543E-2</v>
      </c>
      <c r="AR554" s="215">
        <f>IF(Tabelle1[[#This Row],[FDP ES 2021]]="","",Tabelle1[[#This Row],[FDP ES 2021]]/Tabelle1[[#This Row],[FDP ZS 2021]])</f>
        <v>0.58161874831025429</v>
      </c>
      <c r="AS554" s="216">
        <v>92.2</v>
      </c>
      <c r="AT554" s="191">
        <v>36908</v>
      </c>
      <c r="AU554" s="191">
        <v>22562</v>
      </c>
      <c r="AV554" s="191">
        <v>4.3</v>
      </c>
      <c r="AW554" s="191">
        <v>682.6</v>
      </c>
      <c r="AX554" s="191">
        <v>7.7</v>
      </c>
      <c r="AY554" s="192">
        <v>10.4</v>
      </c>
      <c r="AZ554" s="115" t="s">
        <v>1669</v>
      </c>
      <c r="BA554" s="6"/>
      <c r="BB554" s="6"/>
      <c r="BC554" s="6"/>
      <c r="BD554" s="6"/>
      <c r="BE554" s="6"/>
      <c r="BF554" s="6"/>
      <c r="BG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</row>
    <row r="555" spans="1:84">
      <c r="A555" s="90">
        <f>SUBTOTAL(103,$B$2:$B555)</f>
        <v>554</v>
      </c>
      <c r="B555" s="48" t="s">
        <v>669</v>
      </c>
      <c r="C555" s="206" t="s">
        <v>1240</v>
      </c>
      <c r="D555" s="199" t="s">
        <v>1</v>
      </c>
      <c r="E555" s="195" t="s">
        <v>450</v>
      </c>
      <c r="F555" s="222" t="s">
        <v>250</v>
      </c>
      <c r="G555" s="223" t="s">
        <v>2170</v>
      </c>
      <c r="H555" s="8"/>
      <c r="I555" s="8"/>
      <c r="J555" s="8" t="s">
        <v>927</v>
      </c>
      <c r="K555" s="11"/>
      <c r="L555" s="11" t="s">
        <v>922</v>
      </c>
      <c r="M555" s="53"/>
      <c r="N555" s="53"/>
      <c r="O555" s="9"/>
      <c r="P555" s="54"/>
      <c r="Q555" s="121" t="str">
        <f>""</f>
        <v/>
      </c>
      <c r="R555" s="55"/>
      <c r="S555" s="57"/>
      <c r="T555" s="147" t="str">
        <f>IF(MAX((AA555,AD555,AG555,AJ555,AM555,AP555))=AA555,"CSU",IF(MAX(AA555,AD555,AG555,AJ555,AM555,AP555)=AD555,"SPD",IF(MAX(AA555,AD555,AG555,AJ555,AM555,AP555)=AG555,"AfD",IF(MAX(AA555,AD555,AG555,AJ555,AM555,AP555)=AJ555,"Linke",IF(MAX(AA555,AD555,AG555,AJ555,AM555,AP555)=AM555,"Grüne","FDP")))))</f>
        <v>CSU</v>
      </c>
      <c r="U555" s="148" t="str">
        <f>IF(LARGE((AA555,AD555,AG555,AJ555,AM555,AP555),2)=AA555,"CSU",IF(LARGE((AA555,AD555,AG555,AJ555,AM555,AP555),2)=AD555,"SPD",IF(LARGE((AA555,AD555,AG555,AJ555,AM555,AP555),2)=AG555,"AfD",IF(LARGE((AA555,AD555,AG555,AJ555,AM555,AP555),2)=AJ555,"Linke",IF(LARGE((AA555,AD555,AG555,AJ555,AM555,AP555),2)=AM555,"Grüne","FDP")))))</f>
        <v>SPD</v>
      </c>
      <c r="V555" s="148" t="str">
        <f>IF(LARGE((AA555,AD555,AG555,AJ555,AM555,AP555),3)=AA555,"CSU",IF(LARGE((AA555,AD555,AG555,AJ555,AM555,AP555),3)=AD555,"SPD",IF(LARGE((AA555,AD555,AG555,AJ555,AM555,AP555),3)=AG555,"AfD",IF(LARGE((AA555,AD555,AG555,AJ555,AM555,AP555),3)=AJ555,"Linke",IF(LARGE((AA555,AD555,AG555,AJ555,AM555,AP555),3)=AM555,"Grüne","FDP")))))</f>
        <v>AfD</v>
      </c>
      <c r="W555" s="148" t="str">
        <f>IF(LARGE((AA555,AD555,AG555,AJ555,AM555,AP555),4)=AA555,"CSU",IF(LARGE((AA555,AD555,AG555,AJ555,AM555,AP555),4)=AD555,"SPD",IF(LARGE((AA555,AD555,AG555,AJ555,AM555,AP555),4)=AG555,"AfD",IF(LARGE((AA555,AD555,AG555,AJ555,AM555,AP555),4)=AJ555,"Linke",IF(LARGE((AA555,AD555,AG555,AJ555,AM555,AP555),4)=AM555,"Grüne","FDP")))))</f>
        <v>Grüne</v>
      </c>
      <c r="X555" s="148">
        <f>(LARGE((AA555,AD555,AG555,AJ555,AM555,AP555),1))-(LARGE((AA555,AD555,AG555,AJ555,AM555,AP555),2))</f>
        <v>0.12263819746194352</v>
      </c>
      <c r="Y555" s="148">
        <f>(LARGE((AA555,AD555,AG555,AJ555,AM555,AP555),1))-(LARGE((AA555,AD555,AG555,AJ555,AM555,AP555),3))</f>
        <v>0.21744410232799055</v>
      </c>
      <c r="Z555" s="234">
        <f>(LARGE((AA555,AD555,AG555,AJ555,AM555,AP555),1))-(LARGE((AA555,AD555,AG555,AJ555,AM555,AP555),4))</f>
        <v>0.3049696411614054</v>
      </c>
      <c r="AA555" s="236">
        <v>0.35063163649966905</v>
      </c>
      <c r="AB555" s="93">
        <v>0.3412673346923541</v>
      </c>
      <c r="AC555" s="95">
        <f>IF(Tabelle1[[#This Row],[CDU ES 2021]]="","",Tabelle1[[#This Row],[CDU ES 2021]]/Tabelle1[[#This Row],[CDU ZS 2021]])</f>
        <v>1.0274397835812699</v>
      </c>
      <c r="AD555" s="97">
        <v>0.22799343903772554</v>
      </c>
      <c r="AE555" s="106">
        <v>0.1792127250279939</v>
      </c>
      <c r="AF555" s="96">
        <f>IF(Tabelle1[[#This Row],[SPD ES 2021]]="","",Tabelle1[[#This Row],[SPD ES 2021]]/Tabelle1[[#This Row],[SPD ZS 2021]])</f>
        <v>1.2721944772733735</v>
      </c>
      <c r="AG555" s="99">
        <v>0.1331875341716785</v>
      </c>
      <c r="AH555" s="107">
        <v>0.13499095581268483</v>
      </c>
      <c r="AI555" s="98">
        <f>IF(Tabelle1[[#This Row],[AfD ES 2021]]="","",Tabelle1[[#This Row],[AfD ES 2021]]/Tabelle1[[#This Row],[AfD ZS 2021]])</f>
        <v>0.98664042616670722</v>
      </c>
      <c r="AJ555" s="100">
        <v>1.7513165088774423E-2</v>
      </c>
      <c r="AK555" s="108">
        <v>1.9489505871543827E-2</v>
      </c>
      <c r="AL555" s="101">
        <f>IF(Tabelle1[[#This Row],[Linke ES 2021]]="","",Tabelle1[[#This Row],[Linke ES 2021]]/Tabelle1[[#This Row],[Linke ZS 2021]])</f>
        <v>0.89859461826300002</v>
      </c>
      <c r="AM555" s="103">
        <v>4.566199533826365E-2</v>
      </c>
      <c r="AN555" s="109">
        <v>6.4193631743661897E-2</v>
      </c>
      <c r="AO555" s="102">
        <f>IF(Tabelle1[[#This Row],[Grüne ES 2021]]="","",Tabelle1[[#This Row],[Grüne ES 2021]]/Tabelle1[[#This Row],[Grüne ZS 2021]])</f>
        <v>0.71131659166132233</v>
      </c>
      <c r="AP555" s="104">
        <v>4.2249143909527782E-2</v>
      </c>
      <c r="AQ555" s="105">
        <v>7.2640615578971543E-2</v>
      </c>
      <c r="AR555" s="215">
        <f>IF(Tabelle1[[#This Row],[FDP ES 2021]]="","",Tabelle1[[#This Row],[FDP ES 2021]]/Tabelle1[[#This Row],[FDP ZS 2021]])</f>
        <v>0.58161874831025429</v>
      </c>
      <c r="AS555" s="216">
        <v>92.2</v>
      </c>
      <c r="AT555" s="191">
        <v>36908</v>
      </c>
      <c r="AU555" s="191">
        <v>22562</v>
      </c>
      <c r="AV555" s="191">
        <v>4.3</v>
      </c>
      <c r="AW555" s="191">
        <v>682.6</v>
      </c>
      <c r="AX555" s="191">
        <v>7.7</v>
      </c>
      <c r="AY555" s="192">
        <v>10.4</v>
      </c>
      <c r="AZ555" s="114" t="s">
        <v>2026</v>
      </c>
      <c r="BA555" s="6"/>
      <c r="BB555" s="6"/>
      <c r="BC555" s="6"/>
      <c r="BD555" s="6"/>
      <c r="BE555" s="6"/>
      <c r="BF555" s="6"/>
      <c r="BG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</row>
    <row r="556" spans="1:84">
      <c r="A556" s="90">
        <f>SUBTOTAL(103,$B$2:$B556)</f>
        <v>555</v>
      </c>
      <c r="B556" s="45" t="s">
        <v>932</v>
      </c>
      <c r="C556" s="203" t="s">
        <v>1241</v>
      </c>
      <c r="D556" s="199" t="s">
        <v>1</v>
      </c>
      <c r="E556" s="195" t="s">
        <v>450</v>
      </c>
      <c r="F556" s="222" t="s">
        <v>250</v>
      </c>
      <c r="G556" s="219" t="str">
        <f>""</f>
        <v/>
      </c>
      <c r="H556" s="8"/>
      <c r="I556" s="8"/>
      <c r="J556" s="8" t="s">
        <v>927</v>
      </c>
      <c r="K556" s="11"/>
      <c r="L556" s="11" t="s">
        <v>921</v>
      </c>
      <c r="M556" s="53"/>
      <c r="N556" s="53"/>
      <c r="O556" s="9"/>
      <c r="P556" s="54"/>
      <c r="Q556" s="121" t="str">
        <f>""</f>
        <v/>
      </c>
      <c r="R556" s="55"/>
      <c r="S556" s="57"/>
      <c r="T556" s="147" t="str">
        <f>IF(MAX((AA556,AD556,AG556,AJ556,AM556,AP556))=AA556,"CSU",IF(MAX(AA556,AD556,AG556,AJ556,AM556,AP556)=AD556,"SPD",IF(MAX(AA556,AD556,AG556,AJ556,AM556,AP556)=AG556,"AfD",IF(MAX(AA556,AD556,AG556,AJ556,AM556,AP556)=AJ556,"Linke",IF(MAX(AA556,AD556,AG556,AJ556,AM556,AP556)=AM556,"Grüne","FDP")))))</f>
        <v>CSU</v>
      </c>
      <c r="U556" s="148" t="str">
        <f>IF(LARGE((AA556,AD556,AG556,AJ556,AM556,AP556),2)=AA556,"CSU",IF(LARGE((AA556,AD556,AG556,AJ556,AM556,AP556),2)=AD556,"SPD",IF(LARGE((AA556,AD556,AG556,AJ556,AM556,AP556),2)=AG556,"AfD",IF(LARGE((AA556,AD556,AG556,AJ556,AM556,AP556),2)=AJ556,"Linke",IF(LARGE((AA556,AD556,AG556,AJ556,AM556,AP556),2)=AM556,"Grüne","FDP")))))</f>
        <v>SPD</v>
      </c>
      <c r="V556" s="148" t="str">
        <f>IF(LARGE((AA556,AD556,AG556,AJ556,AM556,AP556),3)=AA556,"CSU",IF(LARGE((AA556,AD556,AG556,AJ556,AM556,AP556),3)=AD556,"SPD",IF(LARGE((AA556,AD556,AG556,AJ556,AM556,AP556),3)=AG556,"AfD",IF(LARGE((AA556,AD556,AG556,AJ556,AM556,AP556),3)=AJ556,"Linke",IF(LARGE((AA556,AD556,AG556,AJ556,AM556,AP556),3)=AM556,"Grüne","FDP")))))</f>
        <v>AfD</v>
      </c>
      <c r="W556" s="148" t="str">
        <f>IF(LARGE((AA556,AD556,AG556,AJ556,AM556,AP556),4)=AA556,"CSU",IF(LARGE((AA556,AD556,AG556,AJ556,AM556,AP556),4)=AD556,"SPD",IF(LARGE((AA556,AD556,AG556,AJ556,AM556,AP556),4)=AG556,"AfD",IF(LARGE((AA556,AD556,AG556,AJ556,AM556,AP556),4)=AJ556,"Linke",IF(LARGE((AA556,AD556,AG556,AJ556,AM556,AP556),4)=AM556,"Grüne","FDP")))))</f>
        <v>Grüne</v>
      </c>
      <c r="X556" s="148">
        <f>(LARGE((AA556,AD556,AG556,AJ556,AM556,AP556),1))-(LARGE((AA556,AD556,AG556,AJ556,AM556,AP556),2))</f>
        <v>0.12263819746194352</v>
      </c>
      <c r="Y556" s="148">
        <f>(LARGE((AA556,AD556,AG556,AJ556,AM556,AP556),1))-(LARGE((AA556,AD556,AG556,AJ556,AM556,AP556),3))</f>
        <v>0.21744410232799055</v>
      </c>
      <c r="Z556" s="234">
        <f>(LARGE((AA556,AD556,AG556,AJ556,AM556,AP556),1))-(LARGE((AA556,AD556,AG556,AJ556,AM556,AP556),4))</f>
        <v>0.3049696411614054</v>
      </c>
      <c r="AA556" s="236">
        <v>0.35063163649966905</v>
      </c>
      <c r="AB556" s="93">
        <v>0.3412673346923541</v>
      </c>
      <c r="AC556" s="95">
        <f>IF(Tabelle1[[#This Row],[CDU ES 2021]]="","",Tabelle1[[#This Row],[CDU ES 2021]]/Tabelle1[[#This Row],[CDU ZS 2021]])</f>
        <v>1.0274397835812699</v>
      </c>
      <c r="AD556" s="97">
        <v>0.22799343903772554</v>
      </c>
      <c r="AE556" s="106">
        <v>0.1792127250279939</v>
      </c>
      <c r="AF556" s="96">
        <f>IF(Tabelle1[[#This Row],[SPD ES 2021]]="","",Tabelle1[[#This Row],[SPD ES 2021]]/Tabelle1[[#This Row],[SPD ZS 2021]])</f>
        <v>1.2721944772733735</v>
      </c>
      <c r="AG556" s="99">
        <v>0.1331875341716785</v>
      </c>
      <c r="AH556" s="107">
        <v>0.13499095581268483</v>
      </c>
      <c r="AI556" s="98">
        <f>IF(Tabelle1[[#This Row],[AfD ES 2021]]="","",Tabelle1[[#This Row],[AfD ES 2021]]/Tabelle1[[#This Row],[AfD ZS 2021]])</f>
        <v>0.98664042616670722</v>
      </c>
      <c r="AJ556" s="100">
        <v>1.7513165088774423E-2</v>
      </c>
      <c r="AK556" s="108">
        <v>1.9489505871543827E-2</v>
      </c>
      <c r="AL556" s="101">
        <f>IF(Tabelle1[[#This Row],[Linke ES 2021]]="","",Tabelle1[[#This Row],[Linke ES 2021]]/Tabelle1[[#This Row],[Linke ZS 2021]])</f>
        <v>0.89859461826300002</v>
      </c>
      <c r="AM556" s="103">
        <v>4.566199533826365E-2</v>
      </c>
      <c r="AN556" s="109">
        <v>6.4193631743661897E-2</v>
      </c>
      <c r="AO556" s="102">
        <f>IF(Tabelle1[[#This Row],[Grüne ES 2021]]="","",Tabelle1[[#This Row],[Grüne ES 2021]]/Tabelle1[[#This Row],[Grüne ZS 2021]])</f>
        <v>0.71131659166132233</v>
      </c>
      <c r="AP556" s="104">
        <v>4.2249143909527782E-2</v>
      </c>
      <c r="AQ556" s="105">
        <v>7.2640615578971543E-2</v>
      </c>
      <c r="AR556" s="215">
        <f>IF(Tabelle1[[#This Row],[FDP ES 2021]]="","",Tabelle1[[#This Row],[FDP ES 2021]]/Tabelle1[[#This Row],[FDP ZS 2021]])</f>
        <v>0.58161874831025429</v>
      </c>
      <c r="AS556" s="216">
        <v>92.2</v>
      </c>
      <c r="AT556" s="191">
        <v>36908</v>
      </c>
      <c r="AU556" s="191">
        <v>22562</v>
      </c>
      <c r="AV556" s="191">
        <v>4.3</v>
      </c>
      <c r="AW556" s="191">
        <v>682.6</v>
      </c>
      <c r="AX556" s="191">
        <v>7.7</v>
      </c>
      <c r="AY556" s="192">
        <v>10.4</v>
      </c>
      <c r="AZ556" s="115" t="s">
        <v>1606</v>
      </c>
      <c r="BA556" s="6"/>
      <c r="BB556" s="6"/>
      <c r="BC556" s="6"/>
      <c r="BD556" s="6"/>
      <c r="BE556" s="6"/>
      <c r="BF556" s="6"/>
      <c r="BG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</row>
    <row r="557" spans="1:84">
      <c r="A557" s="90">
        <f>SUBTOTAL(103,$B$2:$B557)</f>
        <v>556</v>
      </c>
      <c r="B557" s="44" t="s">
        <v>855</v>
      </c>
      <c r="C557" s="201" t="s">
        <v>872</v>
      </c>
      <c r="D557" s="199" t="s">
        <v>1</v>
      </c>
      <c r="E557" s="194" t="s">
        <v>451</v>
      </c>
      <c r="F557" s="198" t="s">
        <v>251</v>
      </c>
      <c r="G557" s="219" t="str">
        <f>""</f>
        <v/>
      </c>
      <c r="H557" s="8"/>
      <c r="I557" s="8"/>
      <c r="J557" s="8" t="s">
        <v>924</v>
      </c>
      <c r="K557" s="8"/>
      <c r="L557" s="8" t="s">
        <v>922</v>
      </c>
      <c r="M557" s="53"/>
      <c r="N557" s="53"/>
      <c r="O557" s="9"/>
      <c r="P557" s="54"/>
      <c r="Q557" s="121" t="str">
        <f>""</f>
        <v/>
      </c>
      <c r="R557" s="55"/>
      <c r="S557" s="57"/>
      <c r="T557" s="147" t="str">
        <f>IF(MAX((AA557,AD557,AG557,AJ557,AM557,AP557))=AA557,"CSU",IF(MAX(AA557,AD557,AG557,AJ557,AM557,AP557)=AD557,"SPD",IF(MAX(AA557,AD557,AG557,AJ557,AM557,AP557)=AG557,"AfD",IF(MAX(AA557,AD557,AG557,AJ557,AM557,AP557)=AJ557,"Linke",IF(MAX(AA557,AD557,AG557,AJ557,AM557,AP557)=AM557,"Grüne","FDP")))))</f>
        <v>CSU</v>
      </c>
      <c r="U557" s="148" t="str">
        <f>IF(LARGE((AA557,AD557,AG557,AJ557,AM557,AP557),2)=AA557,"CSU",IF(LARGE((AA557,AD557,AG557,AJ557,AM557,AP557),2)=AD557,"SPD",IF(LARGE((AA557,AD557,AG557,AJ557,AM557,AP557),2)=AG557,"AfD",IF(LARGE((AA557,AD557,AG557,AJ557,AM557,AP557),2)=AJ557,"Linke",IF(LARGE((AA557,AD557,AG557,AJ557,AM557,AP557),2)=AM557,"Grüne","FDP")))))</f>
        <v>SPD</v>
      </c>
      <c r="V557" s="148" t="str">
        <f>IF(LARGE((AA557,AD557,AG557,AJ557,AM557,AP557),3)=AA557,"CSU",IF(LARGE((AA557,AD557,AG557,AJ557,AM557,AP557),3)=AD557,"SPD",IF(LARGE((AA557,AD557,AG557,AJ557,AM557,AP557),3)=AG557,"AfD",IF(LARGE((AA557,AD557,AG557,AJ557,AM557,AP557),3)=AJ557,"Linke",IF(LARGE((AA557,AD557,AG557,AJ557,AM557,AP557),3)=AM557,"Grüne","FDP")))))</f>
        <v>AfD</v>
      </c>
      <c r="W557" s="148" t="str">
        <f>IF(LARGE((AA557,AD557,AG557,AJ557,AM557,AP557),4)=AA557,"CSU",IF(LARGE((AA557,AD557,AG557,AJ557,AM557,AP557),4)=AD557,"SPD",IF(LARGE((AA557,AD557,AG557,AJ557,AM557,AP557),4)=AG557,"AfD",IF(LARGE((AA557,AD557,AG557,AJ557,AM557,AP557),4)=AJ557,"Linke",IF(LARGE((AA557,AD557,AG557,AJ557,AM557,AP557),4)=AM557,"Grüne","FDP")))))</f>
        <v>Grüne</v>
      </c>
      <c r="X557" s="148">
        <f>(LARGE((AA557,AD557,AG557,AJ557,AM557,AP557),1))-(LARGE((AA557,AD557,AG557,AJ557,AM557,AP557),2))</f>
        <v>0.15980338446554665</v>
      </c>
      <c r="Y557" s="148">
        <f>(LARGE((AA557,AD557,AG557,AJ557,AM557,AP557),1))-(LARGE((AA557,AD557,AG557,AJ557,AM557,AP557),3))</f>
        <v>0.28192719746773803</v>
      </c>
      <c r="Z557" s="234">
        <f>(LARGE((AA557,AD557,AG557,AJ557,AM557,AP557),1))-(LARGE((AA557,AD557,AG557,AJ557,AM557,AP557),4))</f>
        <v>0.33435293401509619</v>
      </c>
      <c r="AA557" s="236">
        <v>0.38482316776235698</v>
      </c>
      <c r="AB557" s="93">
        <v>0.35362678522488505</v>
      </c>
      <c r="AC557" s="95">
        <f>IF(Tabelle1[[#This Row],[CDU ES 2021]]="","",Tabelle1[[#This Row],[CDU ES 2021]]/Tabelle1[[#This Row],[CDU ZS 2021]])</f>
        <v>1.0882183811886108</v>
      </c>
      <c r="AD557" s="97">
        <v>0.22501978329681033</v>
      </c>
      <c r="AE557" s="106">
        <v>0.22428362617619294</v>
      </c>
      <c r="AF557" s="96">
        <f>IF(Tabelle1[[#This Row],[SPD ES 2021]]="","",Tabelle1[[#This Row],[SPD ES 2021]]/Tabelle1[[#This Row],[SPD ZS 2021]])</f>
        <v>1.0032822597581825</v>
      </c>
      <c r="AG557" s="99">
        <v>0.10289597029461894</v>
      </c>
      <c r="AH557" s="107">
        <v>0.11341697372027162</v>
      </c>
      <c r="AI557" s="98">
        <f>IF(Tabelle1[[#This Row],[AfD ES 2021]]="","",Tabelle1[[#This Row],[AfD ES 2021]]/Tabelle1[[#This Row],[AfD ZS 2021]])</f>
        <v>0.9072360769244171</v>
      </c>
      <c r="AJ557" s="100">
        <v>1.7614743121499878E-2</v>
      </c>
      <c r="AK557" s="108">
        <v>2.1544505009287736E-2</v>
      </c>
      <c r="AL557" s="101">
        <f>IF(Tabelle1[[#This Row],[Linke ES 2021]]="","",Tabelle1[[#This Row],[Linke ES 2021]]/Tabelle1[[#This Row],[Linke ZS 2021]])</f>
        <v>0.81759794963524313</v>
      </c>
      <c r="AM557" s="103">
        <v>5.0470233747260777E-2</v>
      </c>
      <c r="AN557" s="109">
        <v>6.9810286549529518E-2</v>
      </c>
      <c r="AO557" s="102">
        <f>IF(Tabelle1[[#This Row],[Grüne ES 2021]]="","",Tabelle1[[#This Row],[Grüne ES 2021]]/Tabelle1[[#This Row],[Grüne ZS 2021]])</f>
        <v>0.72296270709980226</v>
      </c>
      <c r="AP557" s="104">
        <v>4.795927684441198E-2</v>
      </c>
      <c r="AQ557" s="105">
        <v>7.3091446146350381E-2</v>
      </c>
      <c r="AR557" s="215">
        <f>IF(Tabelle1[[#This Row],[FDP ES 2021]]="","",Tabelle1[[#This Row],[FDP ES 2021]]/Tabelle1[[#This Row],[FDP ZS 2021]])</f>
        <v>0.65615443903495252</v>
      </c>
      <c r="AS557" s="216">
        <v>81</v>
      </c>
      <c r="AT557" s="191">
        <v>38488</v>
      </c>
      <c r="AU557" s="191">
        <v>22271</v>
      </c>
      <c r="AV557" s="191">
        <v>4.4000000000000004</v>
      </c>
      <c r="AW557" s="191">
        <v>667.6</v>
      </c>
      <c r="AX557" s="191">
        <v>7.6</v>
      </c>
      <c r="AY557" s="192">
        <v>11.4</v>
      </c>
      <c r="AZ557" s="114" t="s">
        <v>2015</v>
      </c>
      <c r="BA557" s="6"/>
      <c r="BB557" s="6"/>
      <c r="BC557" s="6"/>
      <c r="BD557" s="6"/>
      <c r="BE557" s="6"/>
      <c r="BF557" s="6"/>
      <c r="BG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</row>
    <row r="558" spans="1:84">
      <c r="A558" s="90">
        <f>SUBTOTAL(103,$B$2:$B558)</f>
        <v>557</v>
      </c>
      <c r="B558" s="48" t="s">
        <v>669</v>
      </c>
      <c r="C558" s="206" t="s">
        <v>1243</v>
      </c>
      <c r="D558" s="199" t="s">
        <v>1</v>
      </c>
      <c r="E558" s="195" t="s">
        <v>452</v>
      </c>
      <c r="F558" s="222" t="s">
        <v>252</v>
      </c>
      <c r="G558" s="219" t="str">
        <f>""</f>
        <v/>
      </c>
      <c r="H558" s="8"/>
      <c r="I558" s="8"/>
      <c r="J558" s="8" t="s">
        <v>927</v>
      </c>
      <c r="K558" s="11"/>
      <c r="L558" s="11" t="s">
        <v>922</v>
      </c>
      <c r="M558" s="53"/>
      <c r="N558" s="53"/>
      <c r="O558" s="9"/>
      <c r="P558" s="54"/>
      <c r="Q558" s="121" t="str">
        <f>""</f>
        <v/>
      </c>
      <c r="R558" s="55"/>
      <c r="S558" s="57"/>
      <c r="T558" s="147" t="str">
        <f>IF(MAX((AA558,AD558,AG558,AJ558,AM558,AP558))=AA558,"CSU",IF(MAX(AA558,AD558,AG558,AJ558,AM558,AP558)=AD558,"SPD",IF(MAX(AA558,AD558,AG558,AJ558,AM558,AP558)=AG558,"AfD",IF(MAX(AA558,AD558,AG558,AJ558,AM558,AP558)=AJ558,"Linke",IF(MAX(AA558,AD558,AG558,AJ558,AM558,AP558)=AM558,"Grüne","FDP")))))</f>
        <v>CSU</v>
      </c>
      <c r="U558" s="148" t="str">
        <f>IF(LARGE((AA558,AD558,AG558,AJ558,AM558,AP558),2)=AA558,"CSU",IF(LARGE((AA558,AD558,AG558,AJ558,AM558,AP558),2)=AD558,"SPD",IF(LARGE((AA558,AD558,AG558,AJ558,AM558,AP558),2)=AG558,"AfD",IF(LARGE((AA558,AD558,AG558,AJ558,AM558,AP558),2)=AJ558,"Linke",IF(LARGE((AA558,AD558,AG558,AJ558,AM558,AP558),2)=AM558,"Grüne","FDP")))))</f>
        <v>SPD</v>
      </c>
      <c r="V558" s="148" t="str">
        <f>IF(LARGE((AA558,AD558,AG558,AJ558,AM558,AP558),3)=AA558,"CSU",IF(LARGE((AA558,AD558,AG558,AJ558,AM558,AP558),3)=AD558,"SPD",IF(LARGE((AA558,AD558,AG558,AJ558,AM558,AP558),3)=AG558,"AfD",IF(LARGE((AA558,AD558,AG558,AJ558,AM558,AP558),3)=AJ558,"Linke",IF(LARGE((AA558,AD558,AG558,AJ558,AM558,AP558),3)=AM558,"Grüne","FDP")))))</f>
        <v>Grüne</v>
      </c>
      <c r="W558" s="148" t="str">
        <f>IF(LARGE((AA558,AD558,AG558,AJ558,AM558,AP558),4)=AA558,"CSU",IF(LARGE((AA558,AD558,AG558,AJ558,AM558,AP558),4)=AD558,"SPD",IF(LARGE((AA558,AD558,AG558,AJ558,AM558,AP558),4)=AG558,"AfD",IF(LARGE((AA558,AD558,AG558,AJ558,AM558,AP558),4)=AJ558,"Linke",IF(LARGE((AA558,AD558,AG558,AJ558,AM558,AP558),4)=AM558,"Grüne","FDP")))))</f>
        <v>AfD</v>
      </c>
      <c r="X558" s="148">
        <f>(LARGE((AA558,AD558,AG558,AJ558,AM558,AP558),1))-(LARGE((AA558,AD558,AG558,AJ558,AM558,AP558),2))</f>
        <v>0.17999932338712407</v>
      </c>
      <c r="Y558" s="148">
        <f>(LARGE((AA558,AD558,AG558,AJ558,AM558,AP558),1))-(LARGE((AA558,AD558,AG558,AJ558,AM558,AP558),3))</f>
        <v>0.21650258804425049</v>
      </c>
      <c r="Z558" s="234">
        <f>(LARGE((AA558,AD558,AG558,AJ558,AM558,AP558),1))-(LARGE((AA558,AD558,AG558,AJ558,AM558,AP558),4))</f>
        <v>0.28043573869210736</v>
      </c>
      <c r="AA558" s="236">
        <v>0.37028316248858217</v>
      </c>
      <c r="AB558" s="93">
        <v>0.33405597428208661</v>
      </c>
      <c r="AC558" s="95">
        <f>IF(Tabelle1[[#This Row],[CDU ES 2021]]="","",Tabelle1[[#This Row],[CDU ES 2021]]/Tabelle1[[#This Row],[CDU ZS 2021]])</f>
        <v>1.1084464610589611</v>
      </c>
      <c r="AD558" s="97">
        <v>0.1902838391014581</v>
      </c>
      <c r="AE558" s="106">
        <v>0.17355539346786611</v>
      </c>
      <c r="AF558" s="96">
        <f>IF(Tabelle1[[#This Row],[SPD ES 2021]]="","",Tabelle1[[#This Row],[SPD ES 2021]]/Tabelle1[[#This Row],[SPD ZS 2021]])</f>
        <v>1.0963867806084013</v>
      </c>
      <c r="AG558" s="99">
        <v>8.984742379647484E-2</v>
      </c>
      <c r="AH558" s="107">
        <v>9.6469189831698943E-2</v>
      </c>
      <c r="AI558" s="98">
        <f>IF(Tabelle1[[#This Row],[AfD ES 2021]]="","",Tabelle1[[#This Row],[AfD ES 2021]]/Tabelle1[[#This Row],[AfD ZS 2021]])</f>
        <v>0.93135874731842883</v>
      </c>
      <c r="AJ558" s="100">
        <v>2.4527216752934809E-2</v>
      </c>
      <c r="AK558" s="108">
        <v>3.1580084825890808E-2</v>
      </c>
      <c r="AL558" s="101">
        <f>IF(Tabelle1[[#This Row],[Linke ES 2021]]="","",Tabelle1[[#This Row],[Linke ES 2021]]/Tabelle1[[#This Row],[Linke ZS 2021]])</f>
        <v>0.77666722202171756</v>
      </c>
      <c r="AM558" s="103">
        <v>0.15378057444433169</v>
      </c>
      <c r="AN558" s="109">
        <v>0.14789150930653483</v>
      </c>
      <c r="AO558" s="102">
        <f>IF(Tabelle1[[#This Row],[Grüne ES 2021]]="","",Tabelle1[[#This Row],[Grüne ES 2021]]/Tabelle1[[#This Row],[Grüne ZS 2021]])</f>
        <v>1.0398201706467853</v>
      </c>
      <c r="AP558" s="104">
        <v>6.6450150546364897E-2</v>
      </c>
      <c r="AQ558" s="105">
        <v>9.6820379825485595E-2</v>
      </c>
      <c r="AR558" s="215">
        <f>IF(Tabelle1[[#This Row],[FDP ES 2021]]="","",Tabelle1[[#This Row],[FDP ES 2021]]/Tabelle1[[#This Row],[FDP ZS 2021]])</f>
        <v>0.68632400189028719</v>
      </c>
      <c r="AS558" s="216">
        <v>240.4</v>
      </c>
      <c r="AT558" s="191">
        <v>39940</v>
      </c>
      <c r="AU558" s="191">
        <v>23361</v>
      </c>
      <c r="AV558" s="191">
        <v>3.9</v>
      </c>
      <c r="AW558" s="191">
        <v>629.70000000000005</v>
      </c>
      <c r="AX558" s="191">
        <v>8.1</v>
      </c>
      <c r="AY558" s="192">
        <v>9.8000000000000007</v>
      </c>
      <c r="AZ558" s="114" t="s">
        <v>2046</v>
      </c>
      <c r="BA558" s="6"/>
      <c r="BB558" s="6"/>
      <c r="BC558" s="6"/>
      <c r="BD558" s="6"/>
      <c r="BE558" s="6"/>
      <c r="BF558" s="6"/>
      <c r="BG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</row>
    <row r="559" spans="1:84">
      <c r="A559" s="90">
        <f>SUBTOTAL(103,$B$2:$B559)</f>
        <v>558</v>
      </c>
      <c r="B559" s="44" t="s">
        <v>855</v>
      </c>
      <c r="C559" s="201" t="s">
        <v>873</v>
      </c>
      <c r="D559" s="200" t="s">
        <v>1</v>
      </c>
      <c r="E559" s="193" t="s">
        <v>452</v>
      </c>
      <c r="F559" s="222" t="s">
        <v>252</v>
      </c>
      <c r="G559" s="219" t="str">
        <f>""</f>
        <v/>
      </c>
      <c r="H559" s="10"/>
      <c r="I559" s="10"/>
      <c r="J559" s="8" t="s">
        <v>924</v>
      </c>
      <c r="K559" s="10"/>
      <c r="L559" s="8" t="s">
        <v>922</v>
      </c>
      <c r="M559" s="67"/>
      <c r="N559" s="67"/>
      <c r="O559" s="59"/>
      <c r="P559" s="83"/>
      <c r="Q559" s="121" t="str">
        <f>""</f>
        <v/>
      </c>
      <c r="R559" s="60"/>
      <c r="S559" s="61"/>
      <c r="T559" s="147" t="str">
        <f>IF(MAX((AA559,AD559,AG559,AJ559,AM559,AP559))=AA559,"CSU",IF(MAX(AA559,AD559,AG559,AJ559,AM559,AP559)=AD559,"SPD",IF(MAX(AA559,AD559,AG559,AJ559,AM559,AP559)=AG559,"AfD",IF(MAX(AA559,AD559,AG559,AJ559,AM559,AP559)=AJ559,"Linke",IF(MAX(AA559,AD559,AG559,AJ559,AM559,AP559)=AM559,"Grüne","FDP")))))</f>
        <v>CSU</v>
      </c>
      <c r="U559" s="148" t="str">
        <f>IF(LARGE((AA559,AD559,AG559,AJ559,AM559,AP559),2)=AA559,"CSU",IF(LARGE((AA559,AD559,AG559,AJ559,AM559,AP559),2)=AD559,"SPD",IF(LARGE((AA559,AD559,AG559,AJ559,AM559,AP559),2)=AG559,"AfD",IF(LARGE((AA559,AD559,AG559,AJ559,AM559,AP559),2)=AJ559,"Linke",IF(LARGE((AA559,AD559,AG559,AJ559,AM559,AP559),2)=AM559,"Grüne","FDP")))))</f>
        <v>SPD</v>
      </c>
      <c r="V559" s="148" t="str">
        <f>IF(LARGE((AA559,AD559,AG559,AJ559,AM559,AP559),3)=AA559,"CSU",IF(LARGE((AA559,AD559,AG559,AJ559,AM559,AP559),3)=AD559,"SPD",IF(LARGE((AA559,AD559,AG559,AJ559,AM559,AP559),3)=AG559,"AfD",IF(LARGE((AA559,AD559,AG559,AJ559,AM559,AP559),3)=AJ559,"Linke",IF(LARGE((AA559,AD559,AG559,AJ559,AM559,AP559),3)=AM559,"Grüne","FDP")))))</f>
        <v>Grüne</v>
      </c>
      <c r="W559" s="148" t="str">
        <f>IF(LARGE((AA559,AD559,AG559,AJ559,AM559,AP559),4)=AA559,"CSU",IF(LARGE((AA559,AD559,AG559,AJ559,AM559,AP559),4)=AD559,"SPD",IF(LARGE((AA559,AD559,AG559,AJ559,AM559,AP559),4)=AG559,"AfD",IF(LARGE((AA559,AD559,AG559,AJ559,AM559,AP559),4)=AJ559,"Linke",IF(LARGE((AA559,AD559,AG559,AJ559,AM559,AP559),4)=AM559,"Grüne","FDP")))))</f>
        <v>AfD</v>
      </c>
      <c r="X559" s="148">
        <f>(LARGE((AA559,AD559,AG559,AJ559,AM559,AP559),1))-(LARGE((AA559,AD559,AG559,AJ559,AM559,AP559),2))</f>
        <v>0.17999932338712407</v>
      </c>
      <c r="Y559" s="148">
        <f>(LARGE((AA559,AD559,AG559,AJ559,AM559,AP559),1))-(LARGE((AA559,AD559,AG559,AJ559,AM559,AP559),3))</f>
        <v>0.21650258804425049</v>
      </c>
      <c r="Z559" s="234">
        <f>(LARGE((AA559,AD559,AG559,AJ559,AM559,AP559),1))-(LARGE((AA559,AD559,AG559,AJ559,AM559,AP559),4))</f>
        <v>0.28043573869210736</v>
      </c>
      <c r="AA559" s="236">
        <v>0.37028316248858217</v>
      </c>
      <c r="AB559" s="93">
        <v>0.33405597428208661</v>
      </c>
      <c r="AC559" s="95">
        <f>IF(Tabelle1[[#This Row],[CDU ES 2021]]="","",Tabelle1[[#This Row],[CDU ES 2021]]/Tabelle1[[#This Row],[CDU ZS 2021]])</f>
        <v>1.1084464610589611</v>
      </c>
      <c r="AD559" s="97">
        <v>0.1902838391014581</v>
      </c>
      <c r="AE559" s="106">
        <v>0.17355539346786611</v>
      </c>
      <c r="AF559" s="96">
        <f>IF(Tabelle1[[#This Row],[SPD ES 2021]]="","",Tabelle1[[#This Row],[SPD ES 2021]]/Tabelle1[[#This Row],[SPD ZS 2021]])</f>
        <v>1.0963867806084013</v>
      </c>
      <c r="AG559" s="99">
        <v>8.984742379647484E-2</v>
      </c>
      <c r="AH559" s="107">
        <v>9.6469189831698943E-2</v>
      </c>
      <c r="AI559" s="98">
        <f>IF(Tabelle1[[#This Row],[AfD ES 2021]]="","",Tabelle1[[#This Row],[AfD ES 2021]]/Tabelle1[[#This Row],[AfD ZS 2021]])</f>
        <v>0.93135874731842883</v>
      </c>
      <c r="AJ559" s="100">
        <v>2.4527216752934809E-2</v>
      </c>
      <c r="AK559" s="108">
        <v>3.1580084825890808E-2</v>
      </c>
      <c r="AL559" s="101">
        <f>IF(Tabelle1[[#This Row],[Linke ES 2021]]="","",Tabelle1[[#This Row],[Linke ES 2021]]/Tabelle1[[#This Row],[Linke ZS 2021]])</f>
        <v>0.77666722202171756</v>
      </c>
      <c r="AM559" s="103">
        <v>0.15378057444433169</v>
      </c>
      <c r="AN559" s="109">
        <v>0.14789150930653483</v>
      </c>
      <c r="AO559" s="102">
        <f>IF(Tabelle1[[#This Row],[Grüne ES 2021]]="","",Tabelle1[[#This Row],[Grüne ES 2021]]/Tabelle1[[#This Row],[Grüne ZS 2021]])</f>
        <v>1.0398201706467853</v>
      </c>
      <c r="AP559" s="104">
        <v>6.6450150546364897E-2</v>
      </c>
      <c r="AQ559" s="105">
        <v>9.6820379825485595E-2</v>
      </c>
      <c r="AR559" s="215">
        <f>IF(Tabelle1[[#This Row],[FDP ES 2021]]="","",Tabelle1[[#This Row],[FDP ES 2021]]/Tabelle1[[#This Row],[FDP ZS 2021]])</f>
        <v>0.68632400189028719</v>
      </c>
      <c r="AS559" s="216">
        <v>240.4</v>
      </c>
      <c r="AT559" s="191">
        <v>39940</v>
      </c>
      <c r="AU559" s="191">
        <v>23361</v>
      </c>
      <c r="AV559" s="191">
        <v>3.9</v>
      </c>
      <c r="AW559" s="191">
        <v>629.70000000000005</v>
      </c>
      <c r="AX559" s="191">
        <v>8.1</v>
      </c>
      <c r="AY559" s="192">
        <v>9.8000000000000007</v>
      </c>
      <c r="AZ559" s="114" t="s">
        <v>2052</v>
      </c>
      <c r="BA559" s="6"/>
      <c r="BB559" s="6"/>
      <c r="BC559" s="6"/>
      <c r="BD559" s="6"/>
      <c r="BE559" s="6"/>
      <c r="BF559" s="6"/>
      <c r="BG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</row>
    <row r="560" spans="1:84">
      <c r="A560" s="90">
        <f>SUBTOTAL(103,$B$2:$B560)</f>
        <v>559</v>
      </c>
      <c r="B560" s="45" t="s">
        <v>932</v>
      </c>
      <c r="C560" s="203" t="s">
        <v>1242</v>
      </c>
      <c r="D560" s="199" t="s">
        <v>1</v>
      </c>
      <c r="E560" s="195" t="s">
        <v>452</v>
      </c>
      <c r="F560" s="222" t="s">
        <v>252</v>
      </c>
      <c r="G560" s="219" t="str">
        <f>""</f>
        <v/>
      </c>
      <c r="H560" s="16" t="s">
        <v>2171</v>
      </c>
      <c r="I560" s="16" t="s">
        <v>2172</v>
      </c>
      <c r="J560" s="8" t="s">
        <v>927</v>
      </c>
      <c r="K560" s="11"/>
      <c r="L560" s="11" t="s">
        <v>922</v>
      </c>
      <c r="M560" s="53"/>
      <c r="N560" s="53"/>
      <c r="O560" s="63" t="s">
        <v>631</v>
      </c>
      <c r="P560" s="54"/>
      <c r="Q560" s="121" t="str">
        <f>""</f>
        <v/>
      </c>
      <c r="R560" s="58" t="s">
        <v>631</v>
      </c>
      <c r="S560" s="57"/>
      <c r="T560" s="147" t="str">
        <f>IF(MAX((AA560,AD560,AG560,AJ560,AM560,AP560))=AA560,"CSU",IF(MAX(AA560,AD560,AG560,AJ560,AM560,AP560)=AD560,"SPD",IF(MAX(AA560,AD560,AG560,AJ560,AM560,AP560)=AG560,"AfD",IF(MAX(AA560,AD560,AG560,AJ560,AM560,AP560)=AJ560,"Linke",IF(MAX(AA560,AD560,AG560,AJ560,AM560,AP560)=AM560,"Grüne","FDP")))))</f>
        <v>CSU</v>
      </c>
      <c r="U560" s="148" t="str">
        <f>IF(LARGE((AA560,AD560,AG560,AJ560,AM560,AP560),2)=AA560,"CSU",IF(LARGE((AA560,AD560,AG560,AJ560,AM560,AP560),2)=AD560,"SPD",IF(LARGE((AA560,AD560,AG560,AJ560,AM560,AP560),2)=AG560,"AfD",IF(LARGE((AA560,AD560,AG560,AJ560,AM560,AP560),2)=AJ560,"Linke",IF(LARGE((AA560,AD560,AG560,AJ560,AM560,AP560),2)=AM560,"Grüne","FDP")))))</f>
        <v>SPD</v>
      </c>
      <c r="V560" s="148" t="str">
        <f>IF(LARGE((AA560,AD560,AG560,AJ560,AM560,AP560),3)=AA560,"CSU",IF(LARGE((AA560,AD560,AG560,AJ560,AM560,AP560),3)=AD560,"SPD",IF(LARGE((AA560,AD560,AG560,AJ560,AM560,AP560),3)=AG560,"AfD",IF(LARGE((AA560,AD560,AG560,AJ560,AM560,AP560),3)=AJ560,"Linke",IF(LARGE((AA560,AD560,AG560,AJ560,AM560,AP560),3)=AM560,"Grüne","FDP")))))</f>
        <v>Grüne</v>
      </c>
      <c r="W560" s="148" t="str">
        <f>IF(LARGE((AA560,AD560,AG560,AJ560,AM560,AP560),4)=AA560,"CSU",IF(LARGE((AA560,AD560,AG560,AJ560,AM560,AP560),4)=AD560,"SPD",IF(LARGE((AA560,AD560,AG560,AJ560,AM560,AP560),4)=AG560,"AfD",IF(LARGE((AA560,AD560,AG560,AJ560,AM560,AP560),4)=AJ560,"Linke",IF(LARGE((AA560,AD560,AG560,AJ560,AM560,AP560),4)=AM560,"Grüne","FDP")))))</f>
        <v>AfD</v>
      </c>
      <c r="X560" s="148">
        <f>(LARGE((AA560,AD560,AG560,AJ560,AM560,AP560),1))-(LARGE((AA560,AD560,AG560,AJ560,AM560,AP560),2))</f>
        <v>0.17999932338712407</v>
      </c>
      <c r="Y560" s="148">
        <f>(LARGE((AA560,AD560,AG560,AJ560,AM560,AP560),1))-(LARGE((AA560,AD560,AG560,AJ560,AM560,AP560),3))</f>
        <v>0.21650258804425049</v>
      </c>
      <c r="Z560" s="234">
        <f>(LARGE((AA560,AD560,AG560,AJ560,AM560,AP560),1))-(LARGE((AA560,AD560,AG560,AJ560,AM560,AP560),4))</f>
        <v>0.28043573869210736</v>
      </c>
      <c r="AA560" s="236">
        <v>0.37028316248858217</v>
      </c>
      <c r="AB560" s="93">
        <v>0.33405597428208661</v>
      </c>
      <c r="AC560" s="95">
        <f>IF(Tabelle1[[#This Row],[CDU ES 2021]]="","",Tabelle1[[#This Row],[CDU ES 2021]]/Tabelle1[[#This Row],[CDU ZS 2021]])</f>
        <v>1.1084464610589611</v>
      </c>
      <c r="AD560" s="97">
        <v>0.1902838391014581</v>
      </c>
      <c r="AE560" s="106">
        <v>0.17355539346786611</v>
      </c>
      <c r="AF560" s="96">
        <f>IF(Tabelle1[[#This Row],[SPD ES 2021]]="","",Tabelle1[[#This Row],[SPD ES 2021]]/Tabelle1[[#This Row],[SPD ZS 2021]])</f>
        <v>1.0963867806084013</v>
      </c>
      <c r="AG560" s="99">
        <v>8.984742379647484E-2</v>
      </c>
      <c r="AH560" s="107">
        <v>9.6469189831698943E-2</v>
      </c>
      <c r="AI560" s="98">
        <f>IF(Tabelle1[[#This Row],[AfD ES 2021]]="","",Tabelle1[[#This Row],[AfD ES 2021]]/Tabelle1[[#This Row],[AfD ZS 2021]])</f>
        <v>0.93135874731842883</v>
      </c>
      <c r="AJ560" s="100">
        <v>2.4527216752934809E-2</v>
      </c>
      <c r="AK560" s="108">
        <v>3.1580084825890808E-2</v>
      </c>
      <c r="AL560" s="101">
        <f>IF(Tabelle1[[#This Row],[Linke ES 2021]]="","",Tabelle1[[#This Row],[Linke ES 2021]]/Tabelle1[[#This Row],[Linke ZS 2021]])</f>
        <v>0.77666722202171756</v>
      </c>
      <c r="AM560" s="103">
        <v>0.15378057444433169</v>
      </c>
      <c r="AN560" s="109">
        <v>0.14789150930653483</v>
      </c>
      <c r="AO560" s="102">
        <f>IF(Tabelle1[[#This Row],[Grüne ES 2021]]="","",Tabelle1[[#This Row],[Grüne ES 2021]]/Tabelle1[[#This Row],[Grüne ZS 2021]])</f>
        <v>1.0398201706467853</v>
      </c>
      <c r="AP560" s="104">
        <v>6.6450150546364897E-2</v>
      </c>
      <c r="AQ560" s="105">
        <v>9.6820379825485595E-2</v>
      </c>
      <c r="AR560" s="215">
        <f>IF(Tabelle1[[#This Row],[FDP ES 2021]]="","",Tabelle1[[#This Row],[FDP ES 2021]]/Tabelle1[[#This Row],[FDP ZS 2021]])</f>
        <v>0.68632400189028719</v>
      </c>
      <c r="AS560" s="216">
        <v>240.4</v>
      </c>
      <c r="AT560" s="191">
        <v>39940</v>
      </c>
      <c r="AU560" s="191">
        <v>23361</v>
      </c>
      <c r="AV560" s="191">
        <v>3.9</v>
      </c>
      <c r="AW560" s="191">
        <v>629.70000000000005</v>
      </c>
      <c r="AX560" s="191">
        <v>8.1</v>
      </c>
      <c r="AY560" s="192">
        <v>9.8000000000000007</v>
      </c>
      <c r="AZ560" s="114" t="s">
        <v>1689</v>
      </c>
      <c r="BA560" s="6"/>
      <c r="BB560" s="6"/>
      <c r="BC560" s="6"/>
      <c r="BD560" s="6"/>
      <c r="BE560" s="6"/>
      <c r="BF560" s="6"/>
      <c r="BG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</row>
    <row r="561" spans="1:84">
      <c r="A561" s="90">
        <f>SUBTOTAL(103,$B$2:$B561)</f>
        <v>560</v>
      </c>
      <c r="B561" s="46" t="s">
        <v>930</v>
      </c>
      <c r="C561" s="204" t="s">
        <v>1244</v>
      </c>
      <c r="D561" s="199" t="s">
        <v>1</v>
      </c>
      <c r="E561" s="195" t="s">
        <v>453</v>
      </c>
      <c r="F561" s="198" t="s">
        <v>253</v>
      </c>
      <c r="G561" s="219" t="str">
        <f>""</f>
        <v/>
      </c>
      <c r="H561" s="8"/>
      <c r="I561" s="8"/>
      <c r="J561" s="8" t="s">
        <v>927</v>
      </c>
      <c r="K561" s="11"/>
      <c r="L561" s="8" t="s">
        <v>922</v>
      </c>
      <c r="M561" s="53"/>
      <c r="N561" s="53"/>
      <c r="O561" s="9"/>
      <c r="P561" s="54"/>
      <c r="Q561" s="121" t="str">
        <f>""</f>
        <v/>
      </c>
      <c r="R561" s="55"/>
      <c r="S561" s="57"/>
      <c r="T561" s="147" t="str">
        <f>IF(MAX((AA561,AD561,AG561,AJ561,AM561,AP561))=AA561,"CSU",IF(MAX(AA561,AD561,AG561,AJ561,AM561,AP561)=AD561,"SPD",IF(MAX(AA561,AD561,AG561,AJ561,AM561,AP561)=AG561,"AfD",IF(MAX(AA561,AD561,AG561,AJ561,AM561,AP561)=AJ561,"Linke",IF(MAX(AA561,AD561,AG561,AJ561,AM561,AP561)=AM561,"Grüne","FDP")))))</f>
        <v>CSU</v>
      </c>
      <c r="U561" s="148" t="str">
        <f>IF(LARGE((AA561,AD561,AG561,AJ561,AM561,AP561),2)=AA561,"CSU",IF(LARGE((AA561,AD561,AG561,AJ561,AM561,AP561),2)=AD561,"SPD",IF(LARGE((AA561,AD561,AG561,AJ561,AM561,AP561),2)=AG561,"AfD",IF(LARGE((AA561,AD561,AG561,AJ561,AM561,AP561),2)=AJ561,"Linke",IF(LARGE((AA561,AD561,AG561,AJ561,AM561,AP561),2)=AM561,"Grüne","FDP")))))</f>
        <v>SPD</v>
      </c>
      <c r="V561" s="148" t="str">
        <f>IF(LARGE((AA561,AD561,AG561,AJ561,AM561,AP561),3)=AA561,"CSU",IF(LARGE((AA561,AD561,AG561,AJ561,AM561,AP561),3)=AD561,"SPD",IF(LARGE((AA561,AD561,AG561,AJ561,AM561,AP561),3)=AG561,"AfD",IF(LARGE((AA561,AD561,AG561,AJ561,AM561,AP561),3)=AJ561,"Linke",IF(LARGE((AA561,AD561,AG561,AJ561,AM561,AP561),3)=AM561,"Grüne","FDP")))))</f>
        <v>Grüne</v>
      </c>
      <c r="W561" s="148" t="str">
        <f>IF(LARGE((AA561,AD561,AG561,AJ561,AM561,AP561),4)=AA561,"CSU",IF(LARGE((AA561,AD561,AG561,AJ561,AM561,AP561),4)=AD561,"SPD",IF(LARGE((AA561,AD561,AG561,AJ561,AM561,AP561),4)=AG561,"AfD",IF(LARGE((AA561,AD561,AG561,AJ561,AM561,AP561),4)=AJ561,"Linke",IF(LARGE((AA561,AD561,AG561,AJ561,AM561,AP561),4)=AM561,"Grüne","FDP")))))</f>
        <v>AfD</v>
      </c>
      <c r="X561" s="148">
        <f>(LARGE((AA561,AD561,AG561,AJ561,AM561,AP561),1))-(LARGE((AA561,AD561,AG561,AJ561,AM561,AP561),2))</f>
        <v>0.23085015195199876</v>
      </c>
      <c r="Y561" s="148">
        <f>(LARGE((AA561,AD561,AG561,AJ561,AM561,AP561),1))-(LARGE((AA561,AD561,AG561,AJ561,AM561,AP561),3))</f>
        <v>0.31482116418608275</v>
      </c>
      <c r="Z561" s="234">
        <f>(LARGE((AA561,AD561,AG561,AJ561,AM561,AP561),1))-(LARGE((AA561,AD561,AG561,AJ561,AM561,AP561),4))</f>
        <v>0.34043481648873997</v>
      </c>
      <c r="AA561" s="236">
        <v>0.42441362113301645</v>
      </c>
      <c r="AB561" s="93">
        <v>0.34052750330662102</v>
      </c>
      <c r="AC561" s="95">
        <f>IF(Tabelle1[[#This Row],[CDU ES 2021]]="","",Tabelle1[[#This Row],[CDU ES 2021]]/Tabelle1[[#This Row],[CDU ZS 2021]])</f>
        <v>1.2463416816904269</v>
      </c>
      <c r="AD561" s="97">
        <v>0.19356346918101769</v>
      </c>
      <c r="AE561" s="106">
        <v>0.20683109001789465</v>
      </c>
      <c r="AF561" s="96">
        <f>IF(Tabelle1[[#This Row],[SPD ES 2021]]="","",Tabelle1[[#This Row],[SPD ES 2021]]/Tabelle1[[#This Row],[SPD ZS 2021]])</f>
        <v>0.93585286991559602</v>
      </c>
      <c r="AG561" s="99">
        <v>8.397880464427647E-2</v>
      </c>
      <c r="AH561" s="107">
        <v>9.0531393449000228E-2</v>
      </c>
      <c r="AI561" s="98">
        <f>IF(Tabelle1[[#This Row],[AfD ES 2021]]="","",Tabelle1[[#This Row],[AfD ES 2021]]/Tabelle1[[#This Row],[AfD ZS 2021]])</f>
        <v>0.92762081135517838</v>
      </c>
      <c r="AJ561" s="100">
        <v>2.0081041066001715E-2</v>
      </c>
      <c r="AK561" s="108">
        <v>2.5628257994242589E-2</v>
      </c>
      <c r="AL561" s="101">
        <f>IF(Tabelle1[[#This Row],[Linke ES 2021]]="","",Tabelle1[[#This Row],[Linke ES 2021]]/Tabelle1[[#This Row],[Linke ZS 2021]])</f>
        <v>0.783550761449059</v>
      </c>
      <c r="AM561" s="103">
        <v>0.10959245694693369</v>
      </c>
      <c r="AN561" s="109">
        <v>0.12173811561503151</v>
      </c>
      <c r="AO561" s="102">
        <f>IF(Tabelle1[[#This Row],[Grüne ES 2021]]="","",Tabelle1[[#This Row],[Grüne ES 2021]]/Tabelle1[[#This Row],[Grüne ZS 2021]])</f>
        <v>0.90023125783788505</v>
      </c>
      <c r="AP561" s="104">
        <v>7.1549910387282784E-2</v>
      </c>
      <c r="AQ561" s="105">
        <v>9.3519022796234336E-2</v>
      </c>
      <c r="AR561" s="215">
        <f>IF(Tabelle1[[#This Row],[FDP ES 2021]]="","",Tabelle1[[#This Row],[FDP ES 2021]]/Tabelle1[[#This Row],[FDP ZS 2021]])</f>
        <v>0.76508402513123597</v>
      </c>
      <c r="AS561" s="216">
        <v>125.4</v>
      </c>
      <c r="AT561" s="191">
        <v>38185</v>
      </c>
      <c r="AU561" s="191">
        <v>22384</v>
      </c>
      <c r="AV561" s="191">
        <v>4.3</v>
      </c>
      <c r="AW561" s="191">
        <v>627.9</v>
      </c>
      <c r="AX561" s="191">
        <v>9.3000000000000007</v>
      </c>
      <c r="AY561" s="192">
        <v>11.4</v>
      </c>
      <c r="AZ561" s="114" t="s">
        <v>1808</v>
      </c>
      <c r="BA561" s="6"/>
      <c r="BB561" s="6"/>
      <c r="BC561" s="6"/>
      <c r="BD561" s="6"/>
      <c r="BE561" s="6"/>
      <c r="BF561" s="6"/>
      <c r="BG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</row>
    <row r="562" spans="1:84">
      <c r="A562" s="90">
        <f>SUBTOTAL(103,$B$2:$B562)</f>
        <v>561</v>
      </c>
      <c r="B562" s="48" t="s">
        <v>669</v>
      </c>
      <c r="C562" s="206" t="s">
        <v>1245</v>
      </c>
      <c r="D562" s="199" t="s">
        <v>1</v>
      </c>
      <c r="E562" s="195" t="s">
        <v>453</v>
      </c>
      <c r="F562" s="198" t="s">
        <v>253</v>
      </c>
      <c r="G562" s="223" t="s">
        <v>2167</v>
      </c>
      <c r="H562" s="8"/>
      <c r="I562" s="8"/>
      <c r="J562" s="8" t="s">
        <v>927</v>
      </c>
      <c r="K562" s="11"/>
      <c r="L562" s="8" t="s">
        <v>922</v>
      </c>
      <c r="M562" s="53"/>
      <c r="N562" s="53"/>
      <c r="O562" s="9"/>
      <c r="P562" s="54"/>
      <c r="Q562" s="121" t="str">
        <f>""</f>
        <v/>
      </c>
      <c r="R562" s="55"/>
      <c r="S562" s="57"/>
      <c r="T562" s="147" t="str">
        <f>IF(MAX((AA562,AD562,AG562,AJ562,AM562,AP562))=AA562,"CSU",IF(MAX(AA562,AD562,AG562,AJ562,AM562,AP562)=AD562,"SPD",IF(MAX(AA562,AD562,AG562,AJ562,AM562,AP562)=AG562,"AfD",IF(MAX(AA562,AD562,AG562,AJ562,AM562,AP562)=AJ562,"Linke",IF(MAX(AA562,AD562,AG562,AJ562,AM562,AP562)=AM562,"Grüne","FDP")))))</f>
        <v>CSU</v>
      </c>
      <c r="U562" s="148" t="str">
        <f>IF(LARGE((AA562,AD562,AG562,AJ562,AM562,AP562),2)=AA562,"CSU",IF(LARGE((AA562,AD562,AG562,AJ562,AM562,AP562),2)=AD562,"SPD",IF(LARGE((AA562,AD562,AG562,AJ562,AM562,AP562),2)=AG562,"AfD",IF(LARGE((AA562,AD562,AG562,AJ562,AM562,AP562),2)=AJ562,"Linke",IF(LARGE((AA562,AD562,AG562,AJ562,AM562,AP562),2)=AM562,"Grüne","FDP")))))</f>
        <v>SPD</v>
      </c>
      <c r="V562" s="148" t="str">
        <f>IF(LARGE((AA562,AD562,AG562,AJ562,AM562,AP562),3)=AA562,"CSU",IF(LARGE((AA562,AD562,AG562,AJ562,AM562,AP562),3)=AD562,"SPD",IF(LARGE((AA562,AD562,AG562,AJ562,AM562,AP562),3)=AG562,"AfD",IF(LARGE((AA562,AD562,AG562,AJ562,AM562,AP562),3)=AJ562,"Linke",IF(LARGE((AA562,AD562,AG562,AJ562,AM562,AP562),3)=AM562,"Grüne","FDP")))))</f>
        <v>Grüne</v>
      </c>
      <c r="W562" s="148" t="str">
        <f>IF(LARGE((AA562,AD562,AG562,AJ562,AM562,AP562),4)=AA562,"CSU",IF(LARGE((AA562,AD562,AG562,AJ562,AM562,AP562),4)=AD562,"SPD",IF(LARGE((AA562,AD562,AG562,AJ562,AM562,AP562),4)=AG562,"AfD",IF(LARGE((AA562,AD562,AG562,AJ562,AM562,AP562),4)=AJ562,"Linke",IF(LARGE((AA562,AD562,AG562,AJ562,AM562,AP562),4)=AM562,"Grüne","FDP")))))</f>
        <v>AfD</v>
      </c>
      <c r="X562" s="148">
        <f>(LARGE((AA562,AD562,AG562,AJ562,AM562,AP562),1))-(LARGE((AA562,AD562,AG562,AJ562,AM562,AP562),2))</f>
        <v>0.23085015195199876</v>
      </c>
      <c r="Y562" s="148">
        <f>(LARGE((AA562,AD562,AG562,AJ562,AM562,AP562),1))-(LARGE((AA562,AD562,AG562,AJ562,AM562,AP562),3))</f>
        <v>0.31482116418608275</v>
      </c>
      <c r="Z562" s="234">
        <f>(LARGE((AA562,AD562,AG562,AJ562,AM562,AP562),1))-(LARGE((AA562,AD562,AG562,AJ562,AM562,AP562),4))</f>
        <v>0.34043481648873997</v>
      </c>
      <c r="AA562" s="236">
        <v>0.42441362113301645</v>
      </c>
      <c r="AB562" s="93">
        <v>0.34052750330662102</v>
      </c>
      <c r="AC562" s="95">
        <f>IF(Tabelle1[[#This Row],[CDU ES 2021]]="","",Tabelle1[[#This Row],[CDU ES 2021]]/Tabelle1[[#This Row],[CDU ZS 2021]])</f>
        <v>1.2463416816904269</v>
      </c>
      <c r="AD562" s="97">
        <v>0.19356346918101769</v>
      </c>
      <c r="AE562" s="106">
        <v>0.20683109001789465</v>
      </c>
      <c r="AF562" s="96">
        <f>IF(Tabelle1[[#This Row],[SPD ES 2021]]="","",Tabelle1[[#This Row],[SPD ES 2021]]/Tabelle1[[#This Row],[SPD ZS 2021]])</f>
        <v>0.93585286991559602</v>
      </c>
      <c r="AG562" s="99">
        <v>8.397880464427647E-2</v>
      </c>
      <c r="AH562" s="107">
        <v>9.0531393449000228E-2</v>
      </c>
      <c r="AI562" s="98">
        <f>IF(Tabelle1[[#This Row],[AfD ES 2021]]="","",Tabelle1[[#This Row],[AfD ES 2021]]/Tabelle1[[#This Row],[AfD ZS 2021]])</f>
        <v>0.92762081135517838</v>
      </c>
      <c r="AJ562" s="100">
        <v>2.0081041066001715E-2</v>
      </c>
      <c r="AK562" s="108">
        <v>2.5628257994242589E-2</v>
      </c>
      <c r="AL562" s="101">
        <f>IF(Tabelle1[[#This Row],[Linke ES 2021]]="","",Tabelle1[[#This Row],[Linke ES 2021]]/Tabelle1[[#This Row],[Linke ZS 2021]])</f>
        <v>0.783550761449059</v>
      </c>
      <c r="AM562" s="103">
        <v>0.10959245694693369</v>
      </c>
      <c r="AN562" s="109">
        <v>0.12173811561503151</v>
      </c>
      <c r="AO562" s="102">
        <f>IF(Tabelle1[[#This Row],[Grüne ES 2021]]="","",Tabelle1[[#This Row],[Grüne ES 2021]]/Tabelle1[[#This Row],[Grüne ZS 2021]])</f>
        <v>0.90023125783788505</v>
      </c>
      <c r="AP562" s="104">
        <v>7.1549910387282784E-2</v>
      </c>
      <c r="AQ562" s="105">
        <v>9.3519022796234336E-2</v>
      </c>
      <c r="AR562" s="215">
        <f>IF(Tabelle1[[#This Row],[FDP ES 2021]]="","",Tabelle1[[#This Row],[FDP ES 2021]]/Tabelle1[[#This Row],[FDP ZS 2021]])</f>
        <v>0.76508402513123597</v>
      </c>
      <c r="AS562" s="216">
        <v>125.4</v>
      </c>
      <c r="AT562" s="191">
        <v>38185</v>
      </c>
      <c r="AU562" s="191">
        <v>22384</v>
      </c>
      <c r="AV562" s="191">
        <v>4.3</v>
      </c>
      <c r="AW562" s="191">
        <v>627.9</v>
      </c>
      <c r="AX562" s="191">
        <v>9.3000000000000007</v>
      </c>
      <c r="AY562" s="192">
        <v>11.4</v>
      </c>
      <c r="AZ562" s="114" t="s">
        <v>1895</v>
      </c>
      <c r="BA562" s="6"/>
      <c r="BB562" s="6"/>
      <c r="BC562" s="6"/>
      <c r="BD562" s="6"/>
      <c r="BE562" s="6"/>
      <c r="BF562" s="6"/>
      <c r="BG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</row>
    <row r="563" spans="1:84">
      <c r="A563" s="90">
        <f>SUBTOTAL(103,$B$2:$B563)</f>
        <v>562</v>
      </c>
      <c r="B563" s="44" t="s">
        <v>855</v>
      </c>
      <c r="C563" s="201" t="s">
        <v>1348</v>
      </c>
      <c r="D563" s="199" t="s">
        <v>1</v>
      </c>
      <c r="E563" s="194" t="s">
        <v>453</v>
      </c>
      <c r="F563" s="198" t="s">
        <v>253</v>
      </c>
      <c r="G563" s="219" t="str">
        <f>""</f>
        <v/>
      </c>
      <c r="H563" s="8"/>
      <c r="I563" s="8"/>
      <c r="J563" s="8" t="s">
        <v>924</v>
      </c>
      <c r="K563" s="8"/>
      <c r="L563" s="8" t="s">
        <v>922</v>
      </c>
      <c r="M563" s="53"/>
      <c r="N563" s="53"/>
      <c r="O563" s="9"/>
      <c r="P563" s="54"/>
      <c r="Q563" s="121" t="str">
        <f>""</f>
        <v/>
      </c>
      <c r="R563" s="55"/>
      <c r="S563" s="57"/>
      <c r="T563" s="147" t="str">
        <f>IF(MAX((AA563,AD563,AG563,AJ563,AM563,AP563))=AA563,"CSU",IF(MAX(AA563,AD563,AG563,AJ563,AM563,AP563)=AD563,"SPD",IF(MAX(AA563,AD563,AG563,AJ563,AM563,AP563)=AG563,"AfD",IF(MAX(AA563,AD563,AG563,AJ563,AM563,AP563)=AJ563,"Linke",IF(MAX(AA563,AD563,AG563,AJ563,AM563,AP563)=AM563,"Grüne","FDP")))))</f>
        <v>CSU</v>
      </c>
      <c r="U563" s="148" t="str">
        <f>IF(LARGE((AA563,AD563,AG563,AJ563,AM563,AP563),2)=AA563,"CSU",IF(LARGE((AA563,AD563,AG563,AJ563,AM563,AP563),2)=AD563,"SPD",IF(LARGE((AA563,AD563,AG563,AJ563,AM563,AP563),2)=AG563,"AfD",IF(LARGE((AA563,AD563,AG563,AJ563,AM563,AP563),2)=AJ563,"Linke",IF(LARGE((AA563,AD563,AG563,AJ563,AM563,AP563),2)=AM563,"Grüne","FDP")))))</f>
        <v>SPD</v>
      </c>
      <c r="V563" s="148" t="str">
        <f>IF(LARGE((AA563,AD563,AG563,AJ563,AM563,AP563),3)=AA563,"CSU",IF(LARGE((AA563,AD563,AG563,AJ563,AM563,AP563),3)=AD563,"SPD",IF(LARGE((AA563,AD563,AG563,AJ563,AM563,AP563),3)=AG563,"AfD",IF(LARGE((AA563,AD563,AG563,AJ563,AM563,AP563),3)=AJ563,"Linke",IF(LARGE((AA563,AD563,AG563,AJ563,AM563,AP563),3)=AM563,"Grüne","FDP")))))</f>
        <v>Grüne</v>
      </c>
      <c r="W563" s="148" t="str">
        <f>IF(LARGE((AA563,AD563,AG563,AJ563,AM563,AP563),4)=AA563,"CSU",IF(LARGE((AA563,AD563,AG563,AJ563,AM563,AP563),4)=AD563,"SPD",IF(LARGE((AA563,AD563,AG563,AJ563,AM563,AP563),4)=AG563,"AfD",IF(LARGE((AA563,AD563,AG563,AJ563,AM563,AP563),4)=AJ563,"Linke",IF(LARGE((AA563,AD563,AG563,AJ563,AM563,AP563),4)=AM563,"Grüne","FDP")))))</f>
        <v>AfD</v>
      </c>
      <c r="X563" s="148">
        <f>(LARGE((AA563,AD563,AG563,AJ563,AM563,AP563),1))-(LARGE((AA563,AD563,AG563,AJ563,AM563,AP563),2))</f>
        <v>0.23085015195199876</v>
      </c>
      <c r="Y563" s="148">
        <f>(LARGE((AA563,AD563,AG563,AJ563,AM563,AP563),1))-(LARGE((AA563,AD563,AG563,AJ563,AM563,AP563),3))</f>
        <v>0.31482116418608275</v>
      </c>
      <c r="Z563" s="234">
        <f>(LARGE((AA563,AD563,AG563,AJ563,AM563,AP563),1))-(LARGE((AA563,AD563,AG563,AJ563,AM563,AP563),4))</f>
        <v>0.34043481648873997</v>
      </c>
      <c r="AA563" s="236">
        <v>0.42441362113301645</v>
      </c>
      <c r="AB563" s="93">
        <v>0.34052750330662102</v>
      </c>
      <c r="AC563" s="95">
        <f>IF(Tabelle1[[#This Row],[CDU ES 2021]]="","",Tabelle1[[#This Row],[CDU ES 2021]]/Tabelle1[[#This Row],[CDU ZS 2021]])</f>
        <v>1.2463416816904269</v>
      </c>
      <c r="AD563" s="97">
        <v>0.19356346918101769</v>
      </c>
      <c r="AE563" s="106">
        <v>0.20683109001789465</v>
      </c>
      <c r="AF563" s="96">
        <f>IF(Tabelle1[[#This Row],[SPD ES 2021]]="","",Tabelle1[[#This Row],[SPD ES 2021]]/Tabelle1[[#This Row],[SPD ZS 2021]])</f>
        <v>0.93585286991559602</v>
      </c>
      <c r="AG563" s="99">
        <v>8.397880464427647E-2</v>
      </c>
      <c r="AH563" s="107">
        <v>9.0531393449000228E-2</v>
      </c>
      <c r="AI563" s="98">
        <f>IF(Tabelle1[[#This Row],[AfD ES 2021]]="","",Tabelle1[[#This Row],[AfD ES 2021]]/Tabelle1[[#This Row],[AfD ZS 2021]])</f>
        <v>0.92762081135517838</v>
      </c>
      <c r="AJ563" s="100">
        <v>2.0081041066001715E-2</v>
      </c>
      <c r="AK563" s="108">
        <v>2.5628257994242589E-2</v>
      </c>
      <c r="AL563" s="101">
        <f>IF(Tabelle1[[#This Row],[Linke ES 2021]]="","",Tabelle1[[#This Row],[Linke ES 2021]]/Tabelle1[[#This Row],[Linke ZS 2021]])</f>
        <v>0.783550761449059</v>
      </c>
      <c r="AM563" s="103">
        <v>0.10959245694693369</v>
      </c>
      <c r="AN563" s="109">
        <v>0.12173811561503151</v>
      </c>
      <c r="AO563" s="102">
        <f>IF(Tabelle1[[#This Row],[Grüne ES 2021]]="","",Tabelle1[[#This Row],[Grüne ES 2021]]/Tabelle1[[#This Row],[Grüne ZS 2021]])</f>
        <v>0.90023125783788505</v>
      </c>
      <c r="AP563" s="104">
        <v>7.1549910387282784E-2</v>
      </c>
      <c r="AQ563" s="105">
        <v>9.3519022796234336E-2</v>
      </c>
      <c r="AR563" s="215">
        <f>IF(Tabelle1[[#This Row],[FDP ES 2021]]="","",Tabelle1[[#This Row],[FDP ES 2021]]/Tabelle1[[#This Row],[FDP ZS 2021]])</f>
        <v>0.76508402513123597</v>
      </c>
      <c r="AS563" s="216">
        <v>125.4</v>
      </c>
      <c r="AT563" s="191">
        <v>38185</v>
      </c>
      <c r="AU563" s="191">
        <v>22384</v>
      </c>
      <c r="AV563" s="191">
        <v>4.3</v>
      </c>
      <c r="AW563" s="191">
        <v>627.9</v>
      </c>
      <c r="AX563" s="191">
        <v>9.3000000000000007</v>
      </c>
      <c r="AY563" s="192">
        <v>11.4</v>
      </c>
      <c r="AZ563" s="114" t="s">
        <v>1905</v>
      </c>
      <c r="BA563" s="6"/>
      <c r="BB563" s="6"/>
      <c r="BC563" s="6"/>
      <c r="BD563" s="6"/>
      <c r="BE563" s="6"/>
      <c r="BF563" s="6"/>
      <c r="BG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</row>
    <row r="564" spans="1:84">
      <c r="A564" s="90">
        <f>SUBTOTAL(103,$B$2:$B564)</f>
        <v>563</v>
      </c>
      <c r="B564" s="47" t="s">
        <v>751</v>
      </c>
      <c r="C564" s="205" t="s">
        <v>1246</v>
      </c>
      <c r="D564" s="199" t="s">
        <v>1</v>
      </c>
      <c r="E564" s="195" t="s">
        <v>453</v>
      </c>
      <c r="F564" s="198" t="s">
        <v>253</v>
      </c>
      <c r="G564" s="219" t="str">
        <f>""</f>
        <v/>
      </c>
      <c r="H564" s="8"/>
      <c r="I564" s="8"/>
      <c r="J564" s="8" t="s">
        <v>927</v>
      </c>
      <c r="K564" s="11"/>
      <c r="L564" s="8" t="s">
        <v>922</v>
      </c>
      <c r="M564" s="53"/>
      <c r="N564" s="53"/>
      <c r="O564" s="9"/>
      <c r="P564" s="54"/>
      <c r="Q564" s="121" t="str">
        <f>""</f>
        <v/>
      </c>
      <c r="R564" s="55"/>
      <c r="S564" s="57"/>
      <c r="T564" s="147" t="str">
        <f>IF(MAX((AA564,AD564,AG564,AJ564,AM564,AP564))=AA564,"CSU",IF(MAX(AA564,AD564,AG564,AJ564,AM564,AP564)=AD564,"SPD",IF(MAX(AA564,AD564,AG564,AJ564,AM564,AP564)=AG564,"AfD",IF(MAX(AA564,AD564,AG564,AJ564,AM564,AP564)=AJ564,"Linke",IF(MAX(AA564,AD564,AG564,AJ564,AM564,AP564)=AM564,"Grüne","FDP")))))</f>
        <v>CSU</v>
      </c>
      <c r="U564" s="148" t="str">
        <f>IF(LARGE((AA564,AD564,AG564,AJ564,AM564,AP564),2)=AA564,"CSU",IF(LARGE((AA564,AD564,AG564,AJ564,AM564,AP564),2)=AD564,"SPD",IF(LARGE((AA564,AD564,AG564,AJ564,AM564,AP564),2)=AG564,"AfD",IF(LARGE((AA564,AD564,AG564,AJ564,AM564,AP564),2)=AJ564,"Linke",IF(LARGE((AA564,AD564,AG564,AJ564,AM564,AP564),2)=AM564,"Grüne","FDP")))))</f>
        <v>SPD</v>
      </c>
      <c r="V564" s="148" t="str">
        <f>IF(LARGE((AA564,AD564,AG564,AJ564,AM564,AP564),3)=AA564,"CSU",IF(LARGE((AA564,AD564,AG564,AJ564,AM564,AP564),3)=AD564,"SPD",IF(LARGE((AA564,AD564,AG564,AJ564,AM564,AP564),3)=AG564,"AfD",IF(LARGE((AA564,AD564,AG564,AJ564,AM564,AP564),3)=AJ564,"Linke",IF(LARGE((AA564,AD564,AG564,AJ564,AM564,AP564),3)=AM564,"Grüne","FDP")))))</f>
        <v>Grüne</v>
      </c>
      <c r="W564" s="148" t="str">
        <f>IF(LARGE((AA564,AD564,AG564,AJ564,AM564,AP564),4)=AA564,"CSU",IF(LARGE((AA564,AD564,AG564,AJ564,AM564,AP564),4)=AD564,"SPD",IF(LARGE((AA564,AD564,AG564,AJ564,AM564,AP564),4)=AG564,"AfD",IF(LARGE((AA564,AD564,AG564,AJ564,AM564,AP564),4)=AJ564,"Linke",IF(LARGE((AA564,AD564,AG564,AJ564,AM564,AP564),4)=AM564,"Grüne","FDP")))))</f>
        <v>AfD</v>
      </c>
      <c r="X564" s="148">
        <f>(LARGE((AA564,AD564,AG564,AJ564,AM564,AP564),1))-(LARGE((AA564,AD564,AG564,AJ564,AM564,AP564),2))</f>
        <v>0.23085015195199876</v>
      </c>
      <c r="Y564" s="148">
        <f>(LARGE((AA564,AD564,AG564,AJ564,AM564,AP564),1))-(LARGE((AA564,AD564,AG564,AJ564,AM564,AP564),3))</f>
        <v>0.31482116418608275</v>
      </c>
      <c r="Z564" s="234">
        <f>(LARGE((AA564,AD564,AG564,AJ564,AM564,AP564),1))-(LARGE((AA564,AD564,AG564,AJ564,AM564,AP564),4))</f>
        <v>0.34043481648873997</v>
      </c>
      <c r="AA564" s="236">
        <v>0.42441362113301645</v>
      </c>
      <c r="AB564" s="93">
        <v>0.34052750330662102</v>
      </c>
      <c r="AC564" s="95">
        <f>IF(Tabelle1[[#This Row],[CDU ES 2021]]="","",Tabelle1[[#This Row],[CDU ES 2021]]/Tabelle1[[#This Row],[CDU ZS 2021]])</f>
        <v>1.2463416816904269</v>
      </c>
      <c r="AD564" s="97">
        <v>0.19356346918101769</v>
      </c>
      <c r="AE564" s="106">
        <v>0.20683109001789465</v>
      </c>
      <c r="AF564" s="96">
        <f>IF(Tabelle1[[#This Row],[SPD ES 2021]]="","",Tabelle1[[#This Row],[SPD ES 2021]]/Tabelle1[[#This Row],[SPD ZS 2021]])</f>
        <v>0.93585286991559602</v>
      </c>
      <c r="AG564" s="99">
        <v>8.397880464427647E-2</v>
      </c>
      <c r="AH564" s="107">
        <v>9.0531393449000228E-2</v>
      </c>
      <c r="AI564" s="98">
        <f>IF(Tabelle1[[#This Row],[AfD ES 2021]]="","",Tabelle1[[#This Row],[AfD ES 2021]]/Tabelle1[[#This Row],[AfD ZS 2021]])</f>
        <v>0.92762081135517838</v>
      </c>
      <c r="AJ564" s="100">
        <v>2.0081041066001715E-2</v>
      </c>
      <c r="AK564" s="108">
        <v>2.5628257994242589E-2</v>
      </c>
      <c r="AL564" s="101">
        <f>IF(Tabelle1[[#This Row],[Linke ES 2021]]="","",Tabelle1[[#This Row],[Linke ES 2021]]/Tabelle1[[#This Row],[Linke ZS 2021]])</f>
        <v>0.783550761449059</v>
      </c>
      <c r="AM564" s="103">
        <v>0.10959245694693369</v>
      </c>
      <c r="AN564" s="109">
        <v>0.12173811561503151</v>
      </c>
      <c r="AO564" s="102">
        <f>IF(Tabelle1[[#This Row],[Grüne ES 2021]]="","",Tabelle1[[#This Row],[Grüne ES 2021]]/Tabelle1[[#This Row],[Grüne ZS 2021]])</f>
        <v>0.90023125783788505</v>
      </c>
      <c r="AP564" s="104">
        <v>7.1549910387282784E-2</v>
      </c>
      <c r="AQ564" s="105">
        <v>9.3519022796234336E-2</v>
      </c>
      <c r="AR564" s="215">
        <f>IF(Tabelle1[[#This Row],[FDP ES 2021]]="","",Tabelle1[[#This Row],[FDP ES 2021]]/Tabelle1[[#This Row],[FDP ZS 2021]])</f>
        <v>0.76508402513123597</v>
      </c>
      <c r="AS564" s="216">
        <v>125.4</v>
      </c>
      <c r="AT564" s="191">
        <v>38185</v>
      </c>
      <c r="AU564" s="191">
        <v>22384</v>
      </c>
      <c r="AV564" s="191">
        <v>4.3</v>
      </c>
      <c r="AW564" s="191">
        <v>627.9</v>
      </c>
      <c r="AX564" s="191">
        <v>9.3000000000000007</v>
      </c>
      <c r="AY564" s="192">
        <v>11.4</v>
      </c>
      <c r="AZ564" s="114" t="s">
        <v>2135</v>
      </c>
      <c r="BA564" s="6"/>
      <c r="BB564" s="6"/>
      <c r="BC564" s="6"/>
      <c r="BD564" s="6"/>
      <c r="BE564" s="6"/>
      <c r="BF564" s="6"/>
      <c r="BG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</row>
    <row r="565" spans="1:84">
      <c r="A565" s="90">
        <f>SUBTOTAL(103,$B$2:$B565)</f>
        <v>564</v>
      </c>
      <c r="B565" s="44" t="s">
        <v>855</v>
      </c>
      <c r="C565" s="201" t="s">
        <v>1346</v>
      </c>
      <c r="D565" s="200" t="s">
        <v>1</v>
      </c>
      <c r="E565" s="193" t="s">
        <v>454</v>
      </c>
      <c r="F565" s="222" t="s">
        <v>254</v>
      </c>
      <c r="G565" s="219" t="str">
        <f>""</f>
        <v/>
      </c>
      <c r="H565" s="12" t="s">
        <v>2175</v>
      </c>
      <c r="I565" s="10"/>
      <c r="J565" s="8" t="s">
        <v>924</v>
      </c>
      <c r="K565" s="10"/>
      <c r="L565" s="10" t="s">
        <v>921</v>
      </c>
      <c r="M565" s="67"/>
      <c r="N565" s="67"/>
      <c r="O565" s="59"/>
      <c r="P565" s="83"/>
      <c r="Q565" s="121" t="str">
        <f>""</f>
        <v/>
      </c>
      <c r="R565" s="60"/>
      <c r="S565" s="61"/>
      <c r="T565" s="147" t="str">
        <f>IF(MAX((AA565,AD565,AG565,AJ565,AM565,AP565))=AA565,"CSU",IF(MAX(AA565,AD565,AG565,AJ565,AM565,AP565)=AD565,"SPD",IF(MAX(AA565,AD565,AG565,AJ565,AM565,AP565)=AG565,"AfD",IF(MAX(AA565,AD565,AG565,AJ565,AM565,AP565)=AJ565,"Linke",IF(MAX(AA565,AD565,AG565,AJ565,AM565,AP565)=AM565,"Grüne","FDP")))))</f>
        <v>CSU</v>
      </c>
      <c r="U565" s="148" t="str">
        <f>IF(LARGE((AA565,AD565,AG565,AJ565,AM565,AP565),2)=AA565,"CSU",IF(LARGE((AA565,AD565,AG565,AJ565,AM565,AP565),2)=AD565,"SPD",IF(LARGE((AA565,AD565,AG565,AJ565,AM565,AP565),2)=AG565,"AfD",IF(LARGE((AA565,AD565,AG565,AJ565,AM565,AP565),2)=AJ565,"Linke",IF(LARGE((AA565,AD565,AG565,AJ565,AM565,AP565),2)=AM565,"Grüne","FDP")))))</f>
        <v>SPD</v>
      </c>
      <c r="V565" s="148" t="str">
        <f>IF(LARGE((AA565,AD565,AG565,AJ565,AM565,AP565),3)=AA565,"CSU",IF(LARGE((AA565,AD565,AG565,AJ565,AM565,AP565),3)=AD565,"SPD",IF(LARGE((AA565,AD565,AG565,AJ565,AM565,AP565),3)=AG565,"AfD",IF(LARGE((AA565,AD565,AG565,AJ565,AM565,AP565),3)=AJ565,"Linke",IF(LARGE((AA565,AD565,AG565,AJ565,AM565,AP565),3)=AM565,"Grüne","FDP")))))</f>
        <v>AfD</v>
      </c>
      <c r="W565" s="148" t="str">
        <f>IF(LARGE((AA565,AD565,AG565,AJ565,AM565,AP565),4)=AA565,"CSU",IF(LARGE((AA565,AD565,AG565,AJ565,AM565,AP565),4)=AD565,"SPD",IF(LARGE((AA565,AD565,AG565,AJ565,AM565,AP565),4)=AG565,"AfD",IF(LARGE((AA565,AD565,AG565,AJ565,AM565,AP565),4)=AJ565,"Linke",IF(LARGE((AA565,AD565,AG565,AJ565,AM565,AP565),4)=AM565,"Grüne","FDP")))))</f>
        <v>Grüne</v>
      </c>
      <c r="X565" s="148">
        <f>(LARGE((AA565,AD565,AG565,AJ565,AM565,AP565),1))-(LARGE((AA565,AD565,AG565,AJ565,AM565,AP565),2))</f>
        <v>0.1043898391937727</v>
      </c>
      <c r="Y565" s="148">
        <f>(LARGE((AA565,AD565,AG565,AJ565,AM565,AP565),1))-(LARGE((AA565,AD565,AG565,AJ565,AM565,AP565),3))</f>
        <v>0.26851467753349112</v>
      </c>
      <c r="Z565" s="234">
        <f>(LARGE((AA565,AD565,AG565,AJ565,AM565,AP565),1))-(LARGE((AA565,AD565,AG565,AJ565,AM565,AP565),4))</f>
        <v>0.27906428182165716</v>
      </c>
      <c r="AA565" s="236">
        <v>0.36512855550946371</v>
      </c>
      <c r="AB565" s="93">
        <v>0.31944624878207212</v>
      </c>
      <c r="AC565" s="95">
        <f>IF(Tabelle1[[#This Row],[CDU ES 2021]]="","",Tabelle1[[#This Row],[CDU ES 2021]]/Tabelle1[[#This Row],[CDU ZS 2021]])</f>
        <v>1.1430046741871629</v>
      </c>
      <c r="AD565" s="97">
        <v>0.26073871631569101</v>
      </c>
      <c r="AE565" s="106">
        <v>0.2524114972393634</v>
      </c>
      <c r="AF565" s="96">
        <f>IF(Tabelle1[[#This Row],[SPD ES 2021]]="","",Tabelle1[[#This Row],[SPD ES 2021]]/Tabelle1[[#This Row],[SPD ZS 2021]])</f>
        <v>1.0329906488706053</v>
      </c>
      <c r="AG565" s="99">
        <v>9.6613877975972609E-2</v>
      </c>
      <c r="AH565" s="107">
        <v>0.10422215004871711</v>
      </c>
      <c r="AI565" s="98">
        <f>IF(Tabelle1[[#This Row],[AfD ES 2021]]="","",Tabelle1[[#This Row],[AfD ES 2021]]/Tabelle1[[#This Row],[AfD ZS 2021]])</f>
        <v>0.92699947113748726</v>
      </c>
      <c r="AJ565" s="100">
        <v>1.9008808960249871E-2</v>
      </c>
      <c r="AK565" s="108">
        <v>2.5316661253653783E-2</v>
      </c>
      <c r="AL565" s="101">
        <f>IF(Tabelle1[[#This Row],[Linke ES 2021]]="","",Tabelle1[[#This Row],[Linke ES 2021]]/Tabelle1[[#This Row],[Linke ZS 2021]])</f>
        <v>0.75084185745489873</v>
      </c>
      <c r="AM565" s="103">
        <v>8.6064273687806545E-2</v>
      </c>
      <c r="AN565" s="109">
        <v>9.304157193894122E-2</v>
      </c>
      <c r="AO565" s="102">
        <f>IF(Tabelle1[[#This Row],[Grüne ES 2021]]="","",Tabelle1[[#This Row],[Grüne ES 2021]]/Tabelle1[[#This Row],[Grüne ZS 2021]])</f>
        <v>0.92500880944150921</v>
      </c>
      <c r="AP565" s="104">
        <v>5.1804494765867112E-2</v>
      </c>
      <c r="AQ565" s="105">
        <v>8.6740824943163361E-2</v>
      </c>
      <c r="AR565" s="215">
        <f>IF(Tabelle1[[#This Row],[FDP ES 2021]]="","",Tabelle1[[#This Row],[FDP ES 2021]]/Tabelle1[[#This Row],[FDP ZS 2021]])</f>
        <v>0.59723313445326165</v>
      </c>
      <c r="AS565" s="216">
        <v>151.1</v>
      </c>
      <c r="AT565" s="191">
        <v>43985</v>
      </c>
      <c r="AU565" s="191">
        <v>24869</v>
      </c>
      <c r="AV565" s="191">
        <v>4.5999999999999996</v>
      </c>
      <c r="AW565" s="191">
        <v>661.4</v>
      </c>
      <c r="AX565" s="191">
        <v>7.1</v>
      </c>
      <c r="AY565" s="192">
        <v>12.5</v>
      </c>
      <c r="AZ565" s="115" t="s">
        <v>1670</v>
      </c>
      <c r="BA565" s="6"/>
      <c r="BB565" s="6"/>
      <c r="BC565" s="6"/>
      <c r="BD565" s="6"/>
      <c r="BE565" s="6"/>
      <c r="BF565" s="6"/>
      <c r="BG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</row>
    <row r="566" spans="1:84">
      <c r="A566" s="90">
        <f>SUBTOTAL(103,$B$2:$B566)</f>
        <v>565</v>
      </c>
      <c r="B566" s="45" t="s">
        <v>932</v>
      </c>
      <c r="C566" s="203" t="s">
        <v>1247</v>
      </c>
      <c r="D566" s="199" t="s">
        <v>1</v>
      </c>
      <c r="E566" s="195" t="s">
        <v>454</v>
      </c>
      <c r="F566" s="222" t="s">
        <v>254</v>
      </c>
      <c r="G566" s="219" t="str">
        <f>""</f>
        <v/>
      </c>
      <c r="H566" s="16" t="s">
        <v>2179</v>
      </c>
      <c r="I566" s="8"/>
      <c r="J566" s="8" t="s">
        <v>927</v>
      </c>
      <c r="K566" s="11"/>
      <c r="L566" s="11" t="s">
        <v>921</v>
      </c>
      <c r="M566" s="53"/>
      <c r="N566" s="53"/>
      <c r="O566" s="9"/>
      <c r="P566" s="54"/>
      <c r="Q566" s="121" t="str">
        <f>""</f>
        <v/>
      </c>
      <c r="R566" s="55"/>
      <c r="S566" s="57"/>
      <c r="T566" s="147" t="str">
        <f>IF(MAX((AA566,AD566,AG566,AJ566,AM566,AP566))=AA566,"CSU",IF(MAX(AA566,AD566,AG566,AJ566,AM566,AP566)=AD566,"SPD",IF(MAX(AA566,AD566,AG566,AJ566,AM566,AP566)=AG566,"AfD",IF(MAX(AA566,AD566,AG566,AJ566,AM566,AP566)=AJ566,"Linke",IF(MAX(AA566,AD566,AG566,AJ566,AM566,AP566)=AM566,"Grüne","FDP")))))</f>
        <v>CSU</v>
      </c>
      <c r="U566" s="148" t="str">
        <f>IF(LARGE((AA566,AD566,AG566,AJ566,AM566,AP566),2)=AA566,"CSU",IF(LARGE((AA566,AD566,AG566,AJ566,AM566,AP566),2)=AD566,"SPD",IF(LARGE((AA566,AD566,AG566,AJ566,AM566,AP566),2)=AG566,"AfD",IF(LARGE((AA566,AD566,AG566,AJ566,AM566,AP566),2)=AJ566,"Linke",IF(LARGE((AA566,AD566,AG566,AJ566,AM566,AP566),2)=AM566,"Grüne","FDP")))))</f>
        <v>SPD</v>
      </c>
      <c r="V566" s="148" t="str">
        <f>IF(LARGE((AA566,AD566,AG566,AJ566,AM566,AP566),3)=AA566,"CSU",IF(LARGE((AA566,AD566,AG566,AJ566,AM566,AP566),3)=AD566,"SPD",IF(LARGE((AA566,AD566,AG566,AJ566,AM566,AP566),3)=AG566,"AfD",IF(LARGE((AA566,AD566,AG566,AJ566,AM566,AP566),3)=AJ566,"Linke",IF(LARGE((AA566,AD566,AG566,AJ566,AM566,AP566),3)=AM566,"Grüne","FDP")))))</f>
        <v>AfD</v>
      </c>
      <c r="W566" s="148" t="str">
        <f>IF(LARGE((AA566,AD566,AG566,AJ566,AM566,AP566),4)=AA566,"CSU",IF(LARGE((AA566,AD566,AG566,AJ566,AM566,AP566),4)=AD566,"SPD",IF(LARGE((AA566,AD566,AG566,AJ566,AM566,AP566),4)=AG566,"AfD",IF(LARGE((AA566,AD566,AG566,AJ566,AM566,AP566),4)=AJ566,"Linke",IF(LARGE((AA566,AD566,AG566,AJ566,AM566,AP566),4)=AM566,"Grüne","FDP")))))</f>
        <v>Grüne</v>
      </c>
      <c r="X566" s="148">
        <f>(LARGE((AA566,AD566,AG566,AJ566,AM566,AP566),1))-(LARGE((AA566,AD566,AG566,AJ566,AM566,AP566),2))</f>
        <v>0.1043898391937727</v>
      </c>
      <c r="Y566" s="148">
        <f>(LARGE((AA566,AD566,AG566,AJ566,AM566,AP566),1))-(LARGE((AA566,AD566,AG566,AJ566,AM566,AP566),3))</f>
        <v>0.26851467753349112</v>
      </c>
      <c r="Z566" s="234">
        <f>(LARGE((AA566,AD566,AG566,AJ566,AM566,AP566),1))-(LARGE((AA566,AD566,AG566,AJ566,AM566,AP566),4))</f>
        <v>0.27906428182165716</v>
      </c>
      <c r="AA566" s="236">
        <v>0.36512855550946371</v>
      </c>
      <c r="AB566" s="93">
        <v>0.31944624878207212</v>
      </c>
      <c r="AC566" s="95">
        <f>IF(Tabelle1[[#This Row],[CDU ES 2021]]="","",Tabelle1[[#This Row],[CDU ES 2021]]/Tabelle1[[#This Row],[CDU ZS 2021]])</f>
        <v>1.1430046741871629</v>
      </c>
      <c r="AD566" s="97">
        <v>0.26073871631569101</v>
      </c>
      <c r="AE566" s="106">
        <v>0.2524114972393634</v>
      </c>
      <c r="AF566" s="96">
        <f>IF(Tabelle1[[#This Row],[SPD ES 2021]]="","",Tabelle1[[#This Row],[SPD ES 2021]]/Tabelle1[[#This Row],[SPD ZS 2021]])</f>
        <v>1.0329906488706053</v>
      </c>
      <c r="AG566" s="99">
        <v>9.6613877975972609E-2</v>
      </c>
      <c r="AH566" s="107">
        <v>0.10422215004871711</v>
      </c>
      <c r="AI566" s="98">
        <f>IF(Tabelle1[[#This Row],[AfD ES 2021]]="","",Tabelle1[[#This Row],[AfD ES 2021]]/Tabelle1[[#This Row],[AfD ZS 2021]])</f>
        <v>0.92699947113748726</v>
      </c>
      <c r="AJ566" s="100">
        <v>1.9008808960249871E-2</v>
      </c>
      <c r="AK566" s="108">
        <v>2.5316661253653783E-2</v>
      </c>
      <c r="AL566" s="101">
        <f>IF(Tabelle1[[#This Row],[Linke ES 2021]]="","",Tabelle1[[#This Row],[Linke ES 2021]]/Tabelle1[[#This Row],[Linke ZS 2021]])</f>
        <v>0.75084185745489873</v>
      </c>
      <c r="AM566" s="103">
        <v>8.6064273687806545E-2</v>
      </c>
      <c r="AN566" s="109">
        <v>9.304157193894122E-2</v>
      </c>
      <c r="AO566" s="102">
        <f>IF(Tabelle1[[#This Row],[Grüne ES 2021]]="","",Tabelle1[[#This Row],[Grüne ES 2021]]/Tabelle1[[#This Row],[Grüne ZS 2021]])</f>
        <v>0.92500880944150921</v>
      </c>
      <c r="AP566" s="104">
        <v>5.1804494765867112E-2</v>
      </c>
      <c r="AQ566" s="105">
        <v>8.6740824943163361E-2</v>
      </c>
      <c r="AR566" s="215">
        <f>IF(Tabelle1[[#This Row],[FDP ES 2021]]="","",Tabelle1[[#This Row],[FDP ES 2021]]/Tabelle1[[#This Row],[FDP ZS 2021]])</f>
        <v>0.59723313445326165</v>
      </c>
      <c r="AS566" s="216">
        <v>151.1</v>
      </c>
      <c r="AT566" s="191">
        <v>43985</v>
      </c>
      <c r="AU566" s="191">
        <v>24869</v>
      </c>
      <c r="AV566" s="191">
        <v>4.5999999999999996</v>
      </c>
      <c r="AW566" s="191">
        <v>661.4</v>
      </c>
      <c r="AX566" s="191">
        <v>7.1</v>
      </c>
      <c r="AY566" s="192">
        <v>12.5</v>
      </c>
      <c r="AZ566" s="115" t="s">
        <v>1604</v>
      </c>
      <c r="BA566" s="6"/>
      <c r="BB566" s="6"/>
      <c r="BC566" s="6"/>
      <c r="BD566" s="6"/>
      <c r="BE566" s="6"/>
      <c r="BF566" s="6"/>
      <c r="BG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</row>
    <row r="567" spans="1:84">
      <c r="A567" s="90">
        <f>SUBTOTAL(103,$B$2:$B567)</f>
        <v>566</v>
      </c>
      <c r="B567" s="44" t="s">
        <v>855</v>
      </c>
      <c r="C567" s="201" t="s">
        <v>1343</v>
      </c>
      <c r="D567" s="199" t="s">
        <v>1</v>
      </c>
      <c r="E567" s="194" t="s">
        <v>455</v>
      </c>
      <c r="F567" s="198" t="s">
        <v>255</v>
      </c>
      <c r="G567" s="219" t="str">
        <f>""</f>
        <v/>
      </c>
      <c r="H567" s="13" t="s">
        <v>2171</v>
      </c>
      <c r="I567" s="8"/>
      <c r="J567" s="8" t="s">
        <v>924</v>
      </c>
      <c r="K567" s="8"/>
      <c r="L567" s="8" t="s">
        <v>922</v>
      </c>
      <c r="M567" s="53"/>
      <c r="N567" s="53"/>
      <c r="O567" s="9"/>
      <c r="P567" s="54"/>
      <c r="Q567" s="121" t="str">
        <f>""</f>
        <v/>
      </c>
      <c r="R567" s="55"/>
      <c r="S567" s="57"/>
      <c r="T567" s="147" t="str">
        <f>IF(MAX((AA567,AD567,AG567,AJ567,AM567,AP567))=AA567,"CSU",IF(MAX(AA567,AD567,AG567,AJ567,AM567,AP567)=AD567,"SPD",IF(MAX(AA567,AD567,AG567,AJ567,AM567,AP567)=AG567,"AfD",IF(MAX(AA567,AD567,AG567,AJ567,AM567,AP567)=AJ567,"Linke",IF(MAX(AA567,AD567,AG567,AJ567,AM567,AP567)=AM567,"Grüne","FDP")))))</f>
        <v>CSU</v>
      </c>
      <c r="U567" s="148" t="str">
        <f>IF(LARGE((AA567,AD567,AG567,AJ567,AM567,AP567),2)=AA567,"CSU",IF(LARGE((AA567,AD567,AG567,AJ567,AM567,AP567),2)=AD567,"SPD",IF(LARGE((AA567,AD567,AG567,AJ567,AM567,AP567),2)=AG567,"AfD",IF(LARGE((AA567,AD567,AG567,AJ567,AM567,AP567),2)=AJ567,"Linke",IF(LARGE((AA567,AD567,AG567,AJ567,AM567,AP567),2)=AM567,"Grüne","FDP")))))</f>
        <v>SPD</v>
      </c>
      <c r="V567" s="148" t="str">
        <f>IF(LARGE((AA567,AD567,AG567,AJ567,AM567,AP567),3)=AA567,"CSU",IF(LARGE((AA567,AD567,AG567,AJ567,AM567,AP567),3)=AD567,"SPD",IF(LARGE((AA567,AD567,AG567,AJ567,AM567,AP567),3)=AG567,"AfD",IF(LARGE((AA567,AD567,AG567,AJ567,AM567,AP567),3)=AJ567,"Linke",IF(LARGE((AA567,AD567,AG567,AJ567,AM567,AP567),3)=AM567,"Grüne","FDP")))))</f>
        <v>AfD</v>
      </c>
      <c r="W567" s="148" t="str">
        <f>IF(LARGE((AA567,AD567,AG567,AJ567,AM567,AP567),4)=AA567,"CSU",IF(LARGE((AA567,AD567,AG567,AJ567,AM567,AP567),4)=AD567,"SPD",IF(LARGE((AA567,AD567,AG567,AJ567,AM567,AP567),4)=AG567,"AfD",IF(LARGE((AA567,AD567,AG567,AJ567,AM567,AP567),4)=AJ567,"Linke",IF(LARGE((AA567,AD567,AG567,AJ567,AM567,AP567),4)=AM567,"Grüne","FDP")))))</f>
        <v>Grüne</v>
      </c>
      <c r="X567" s="148">
        <f>(LARGE((AA567,AD567,AG567,AJ567,AM567,AP567),1))-(LARGE((AA567,AD567,AG567,AJ567,AM567,AP567),2))</f>
        <v>0.17314692057370135</v>
      </c>
      <c r="Y567" s="148">
        <f>(LARGE((AA567,AD567,AG567,AJ567,AM567,AP567),1))-(LARGE((AA567,AD567,AG567,AJ567,AM567,AP567),3))</f>
        <v>0.29413844361415775</v>
      </c>
      <c r="Z567" s="234">
        <f>(LARGE((AA567,AD567,AG567,AJ567,AM567,AP567),1))-(LARGE((AA567,AD567,AG567,AJ567,AM567,AP567),4))</f>
        <v>0.34848740508617576</v>
      </c>
      <c r="AA567" s="236">
        <v>0.41229360009642041</v>
      </c>
      <c r="AB567" s="93">
        <v>0.33163400476882443</v>
      </c>
      <c r="AC567" s="95">
        <f>IF(Tabelle1[[#This Row],[CDU ES 2021]]="","",Tabelle1[[#This Row],[CDU ES 2021]]/Tabelle1[[#This Row],[CDU ZS 2021]])</f>
        <v>1.2432187114943842</v>
      </c>
      <c r="AD567" s="97">
        <v>0.23914667952271906</v>
      </c>
      <c r="AE567" s="106">
        <v>0.24426978379723666</v>
      </c>
      <c r="AF567" s="96">
        <f>IF(Tabelle1[[#This Row],[SPD ES 2021]]="","",Tabelle1[[#This Row],[SPD ES 2021]]/Tabelle1[[#This Row],[SPD ZS 2021]])</f>
        <v>0.97902686040460007</v>
      </c>
      <c r="AG567" s="99">
        <v>0.11815515648226267</v>
      </c>
      <c r="AH567" s="107">
        <v>0.11689239637440892</v>
      </c>
      <c r="AI567" s="98">
        <f>IF(Tabelle1[[#This Row],[AfD ES 2021]]="","",Tabelle1[[#This Row],[AfD ES 2021]]/Tabelle1[[#This Row],[AfD ZS 2021]])</f>
        <v>1.010802756612236</v>
      </c>
      <c r="AJ567" s="100">
        <v>2.1300871801052588E-2</v>
      </c>
      <c r="AK567" s="108">
        <v>2.4117085076148653E-2</v>
      </c>
      <c r="AL567" s="101">
        <f>IF(Tabelle1[[#This Row],[Linke ES 2021]]="","",Tabelle1[[#This Row],[Linke ES 2021]]/Tabelle1[[#This Row],[Linke ZS 2021]])</f>
        <v>0.88322746027540255</v>
      </c>
      <c r="AM567" s="103">
        <v>6.3806195010244662E-2</v>
      </c>
      <c r="AN567" s="109">
        <v>7.7296702767363251E-2</v>
      </c>
      <c r="AO567" s="102">
        <f>IF(Tabelle1[[#This Row],[Grüne ES 2021]]="","",Tabelle1[[#This Row],[Grüne ES 2021]]/Tabelle1[[#This Row],[Grüne ZS 2021]])</f>
        <v>0.82547110970929227</v>
      </c>
      <c r="AP567" s="104">
        <v>5.2171467598730467E-2</v>
      </c>
      <c r="AQ567" s="105">
        <v>8.4714874075739202E-2</v>
      </c>
      <c r="AR567" s="215">
        <f>IF(Tabelle1[[#This Row],[FDP ES 2021]]="","",Tabelle1[[#This Row],[FDP ES 2021]]/Tabelle1[[#This Row],[FDP ZS 2021]])</f>
        <v>0.61584778550324759</v>
      </c>
      <c r="AS567" s="216">
        <v>136.6</v>
      </c>
      <c r="AT567" s="191">
        <v>36860</v>
      </c>
      <c r="AU567" s="191">
        <v>21897</v>
      </c>
      <c r="AV567" s="191">
        <v>5.3</v>
      </c>
      <c r="AW567" s="191">
        <v>640.1</v>
      </c>
      <c r="AX567" s="191">
        <v>7.1</v>
      </c>
      <c r="AY567" s="192">
        <v>13.7</v>
      </c>
      <c r="AZ567" s="114" t="s">
        <v>1777</v>
      </c>
      <c r="BA567" s="6"/>
      <c r="BB567" s="6"/>
      <c r="BC567" s="6"/>
      <c r="BD567" s="6"/>
      <c r="BE567" s="6"/>
      <c r="BF567" s="6"/>
      <c r="BG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</row>
    <row r="568" spans="1:84">
      <c r="A568" s="90">
        <f>SUBTOTAL(103,$B$2:$B568)</f>
        <v>567</v>
      </c>
      <c r="B568" s="48" t="s">
        <v>669</v>
      </c>
      <c r="C568" s="206" t="s">
        <v>1248</v>
      </c>
      <c r="D568" s="199" t="s">
        <v>1</v>
      </c>
      <c r="E568" s="195" t="s">
        <v>455</v>
      </c>
      <c r="F568" s="198" t="s">
        <v>255</v>
      </c>
      <c r="G568" s="219" t="str">
        <f>""</f>
        <v/>
      </c>
      <c r="H568" s="8"/>
      <c r="I568" s="8"/>
      <c r="J568" s="8" t="s">
        <v>927</v>
      </c>
      <c r="K568" s="11"/>
      <c r="L568" s="11" t="s">
        <v>921</v>
      </c>
      <c r="M568" s="53"/>
      <c r="N568" s="53"/>
      <c r="O568" s="9"/>
      <c r="P568" s="54"/>
      <c r="Q568" s="121" t="str">
        <f>""</f>
        <v/>
      </c>
      <c r="R568" s="55"/>
      <c r="S568" s="57"/>
      <c r="T568" s="147" t="str">
        <f>IF(MAX((AA568,AD568,AG568,AJ568,AM568,AP568))=AA568,"CSU",IF(MAX(AA568,AD568,AG568,AJ568,AM568,AP568)=AD568,"SPD",IF(MAX(AA568,AD568,AG568,AJ568,AM568,AP568)=AG568,"AfD",IF(MAX(AA568,AD568,AG568,AJ568,AM568,AP568)=AJ568,"Linke",IF(MAX(AA568,AD568,AG568,AJ568,AM568,AP568)=AM568,"Grüne","FDP")))))</f>
        <v>CSU</v>
      </c>
      <c r="U568" s="148" t="str">
        <f>IF(LARGE((AA568,AD568,AG568,AJ568,AM568,AP568),2)=AA568,"CSU",IF(LARGE((AA568,AD568,AG568,AJ568,AM568,AP568),2)=AD568,"SPD",IF(LARGE((AA568,AD568,AG568,AJ568,AM568,AP568),2)=AG568,"AfD",IF(LARGE((AA568,AD568,AG568,AJ568,AM568,AP568),2)=AJ568,"Linke",IF(LARGE((AA568,AD568,AG568,AJ568,AM568,AP568),2)=AM568,"Grüne","FDP")))))</f>
        <v>SPD</v>
      </c>
      <c r="V568" s="148" t="str">
        <f>IF(LARGE((AA568,AD568,AG568,AJ568,AM568,AP568),3)=AA568,"CSU",IF(LARGE((AA568,AD568,AG568,AJ568,AM568,AP568),3)=AD568,"SPD",IF(LARGE((AA568,AD568,AG568,AJ568,AM568,AP568),3)=AG568,"AfD",IF(LARGE((AA568,AD568,AG568,AJ568,AM568,AP568),3)=AJ568,"Linke",IF(LARGE((AA568,AD568,AG568,AJ568,AM568,AP568),3)=AM568,"Grüne","FDP")))))</f>
        <v>AfD</v>
      </c>
      <c r="W568" s="148" t="str">
        <f>IF(LARGE((AA568,AD568,AG568,AJ568,AM568,AP568),4)=AA568,"CSU",IF(LARGE((AA568,AD568,AG568,AJ568,AM568,AP568),4)=AD568,"SPD",IF(LARGE((AA568,AD568,AG568,AJ568,AM568,AP568),4)=AG568,"AfD",IF(LARGE((AA568,AD568,AG568,AJ568,AM568,AP568),4)=AJ568,"Linke",IF(LARGE((AA568,AD568,AG568,AJ568,AM568,AP568),4)=AM568,"Grüne","FDP")))))</f>
        <v>Grüne</v>
      </c>
      <c r="X568" s="148">
        <f>(LARGE((AA568,AD568,AG568,AJ568,AM568,AP568),1))-(LARGE((AA568,AD568,AG568,AJ568,AM568,AP568),2))</f>
        <v>0.17314692057370135</v>
      </c>
      <c r="Y568" s="148">
        <f>(LARGE((AA568,AD568,AG568,AJ568,AM568,AP568),1))-(LARGE((AA568,AD568,AG568,AJ568,AM568,AP568),3))</f>
        <v>0.29413844361415775</v>
      </c>
      <c r="Z568" s="234">
        <f>(LARGE((AA568,AD568,AG568,AJ568,AM568,AP568),1))-(LARGE((AA568,AD568,AG568,AJ568,AM568,AP568),4))</f>
        <v>0.34848740508617576</v>
      </c>
      <c r="AA568" s="236">
        <v>0.41229360009642041</v>
      </c>
      <c r="AB568" s="93">
        <v>0.33163400476882443</v>
      </c>
      <c r="AC568" s="95">
        <f>IF(Tabelle1[[#This Row],[CDU ES 2021]]="","",Tabelle1[[#This Row],[CDU ES 2021]]/Tabelle1[[#This Row],[CDU ZS 2021]])</f>
        <v>1.2432187114943842</v>
      </c>
      <c r="AD568" s="97">
        <v>0.23914667952271906</v>
      </c>
      <c r="AE568" s="106">
        <v>0.24426978379723666</v>
      </c>
      <c r="AF568" s="96">
        <f>IF(Tabelle1[[#This Row],[SPD ES 2021]]="","",Tabelle1[[#This Row],[SPD ES 2021]]/Tabelle1[[#This Row],[SPD ZS 2021]])</f>
        <v>0.97902686040460007</v>
      </c>
      <c r="AG568" s="99">
        <v>0.11815515648226267</v>
      </c>
      <c r="AH568" s="107">
        <v>0.11689239637440892</v>
      </c>
      <c r="AI568" s="98">
        <f>IF(Tabelle1[[#This Row],[AfD ES 2021]]="","",Tabelle1[[#This Row],[AfD ES 2021]]/Tabelle1[[#This Row],[AfD ZS 2021]])</f>
        <v>1.010802756612236</v>
      </c>
      <c r="AJ568" s="100">
        <v>2.1300871801052588E-2</v>
      </c>
      <c r="AK568" s="108">
        <v>2.4117085076148653E-2</v>
      </c>
      <c r="AL568" s="101">
        <f>IF(Tabelle1[[#This Row],[Linke ES 2021]]="","",Tabelle1[[#This Row],[Linke ES 2021]]/Tabelle1[[#This Row],[Linke ZS 2021]])</f>
        <v>0.88322746027540255</v>
      </c>
      <c r="AM568" s="103">
        <v>6.3806195010244662E-2</v>
      </c>
      <c r="AN568" s="109">
        <v>7.7296702767363251E-2</v>
      </c>
      <c r="AO568" s="102">
        <f>IF(Tabelle1[[#This Row],[Grüne ES 2021]]="","",Tabelle1[[#This Row],[Grüne ES 2021]]/Tabelle1[[#This Row],[Grüne ZS 2021]])</f>
        <v>0.82547110970929227</v>
      </c>
      <c r="AP568" s="104">
        <v>5.2171467598730467E-2</v>
      </c>
      <c r="AQ568" s="105">
        <v>8.4714874075739202E-2</v>
      </c>
      <c r="AR568" s="215">
        <f>IF(Tabelle1[[#This Row],[FDP ES 2021]]="","",Tabelle1[[#This Row],[FDP ES 2021]]/Tabelle1[[#This Row],[FDP ZS 2021]])</f>
        <v>0.61584778550324759</v>
      </c>
      <c r="AS568" s="216">
        <v>136.6</v>
      </c>
      <c r="AT568" s="191">
        <v>36860</v>
      </c>
      <c r="AU568" s="191">
        <v>21897</v>
      </c>
      <c r="AV568" s="191">
        <v>5.3</v>
      </c>
      <c r="AW568" s="191">
        <v>640.1</v>
      </c>
      <c r="AX568" s="191">
        <v>7.1</v>
      </c>
      <c r="AY568" s="192">
        <v>13.7</v>
      </c>
      <c r="AZ568" s="114" t="s">
        <v>1498</v>
      </c>
      <c r="BA568" s="6"/>
      <c r="BB568" s="6"/>
      <c r="BC568" s="6"/>
      <c r="BD568" s="6"/>
      <c r="BE568" s="6"/>
      <c r="BF568" s="6"/>
      <c r="BG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</row>
    <row r="569" spans="1:84">
      <c r="A569" s="90">
        <f>SUBTOTAL(103,$B$2:$B569)</f>
        <v>568</v>
      </c>
      <c r="B569" s="44" t="s">
        <v>855</v>
      </c>
      <c r="C569" s="201" t="s">
        <v>874</v>
      </c>
      <c r="D569" s="200" t="s">
        <v>1</v>
      </c>
      <c r="E569" s="193" t="s">
        <v>456</v>
      </c>
      <c r="F569" s="222" t="s">
        <v>256</v>
      </c>
      <c r="G569" s="219" t="str">
        <f>""</f>
        <v/>
      </c>
      <c r="H569" s="12" t="s">
        <v>2165</v>
      </c>
      <c r="I569" s="10"/>
      <c r="J569" s="8" t="s">
        <v>924</v>
      </c>
      <c r="K569" s="10"/>
      <c r="L569" s="8" t="s">
        <v>922</v>
      </c>
      <c r="M569" s="67"/>
      <c r="N569" s="67"/>
      <c r="O569" s="59"/>
      <c r="P569" s="83"/>
      <c r="Q569" s="121" t="str">
        <f>""</f>
        <v/>
      </c>
      <c r="R569" s="60"/>
      <c r="S569" s="61"/>
      <c r="T569" s="147" t="str">
        <f>IF(MAX((AA569,AD569,AG569,AJ569,AM569,AP569))=AA569,"CSU",IF(MAX(AA569,AD569,AG569,AJ569,AM569,AP569)=AD569,"SPD",IF(MAX(AA569,AD569,AG569,AJ569,AM569,AP569)=AG569,"AfD",IF(MAX(AA569,AD569,AG569,AJ569,AM569,AP569)=AJ569,"Linke",IF(MAX(AA569,AD569,AG569,AJ569,AM569,AP569)=AM569,"Grüne","FDP")))))</f>
        <v>CSU</v>
      </c>
      <c r="U569" s="148" t="str">
        <f>IF(LARGE((AA569,AD569,AG569,AJ569,AM569,AP569),2)=AA569,"CSU",IF(LARGE((AA569,AD569,AG569,AJ569,AM569,AP569),2)=AD569,"SPD",IF(LARGE((AA569,AD569,AG569,AJ569,AM569,AP569),2)=AG569,"AfD",IF(LARGE((AA569,AD569,AG569,AJ569,AM569,AP569),2)=AJ569,"Linke",IF(LARGE((AA569,AD569,AG569,AJ569,AM569,AP569),2)=AM569,"Grüne","FDP")))))</f>
        <v>SPD</v>
      </c>
      <c r="V569" s="148" t="str">
        <f>IF(LARGE((AA569,AD569,AG569,AJ569,AM569,AP569),3)=AA569,"CSU",IF(LARGE((AA569,AD569,AG569,AJ569,AM569,AP569),3)=AD569,"SPD",IF(LARGE((AA569,AD569,AG569,AJ569,AM569,AP569),3)=AG569,"AfD",IF(LARGE((AA569,AD569,AG569,AJ569,AM569,AP569),3)=AJ569,"Linke",IF(LARGE((AA569,AD569,AG569,AJ569,AM569,AP569),3)=AM569,"Grüne","FDP")))))</f>
        <v>AfD</v>
      </c>
      <c r="W569" s="148" t="str">
        <f>IF(LARGE((AA569,AD569,AG569,AJ569,AM569,AP569),4)=AA569,"CSU",IF(LARGE((AA569,AD569,AG569,AJ569,AM569,AP569),4)=AD569,"SPD",IF(LARGE((AA569,AD569,AG569,AJ569,AM569,AP569),4)=AG569,"AfD",IF(LARGE((AA569,AD569,AG569,AJ569,AM569,AP569),4)=AJ569,"Linke",IF(LARGE((AA569,AD569,AG569,AJ569,AM569,AP569),4)=AM569,"Grüne","FDP")))))</f>
        <v>Grüne</v>
      </c>
      <c r="X569" s="148">
        <f>(LARGE((AA569,AD569,AG569,AJ569,AM569,AP569),1))-(LARGE((AA569,AD569,AG569,AJ569,AM569,AP569),2))</f>
        <v>0.31569609302257379</v>
      </c>
      <c r="Y569" s="148">
        <f>(LARGE((AA569,AD569,AG569,AJ569,AM569,AP569),1))-(LARGE((AA569,AD569,AG569,AJ569,AM569,AP569),3))</f>
        <v>0.37205363754334775</v>
      </c>
      <c r="Z569" s="234">
        <f>(LARGE((AA569,AD569,AG569,AJ569,AM569,AP569),1))-(LARGE((AA569,AD569,AG569,AJ569,AM569,AP569),4))</f>
        <v>0.40322001217035564</v>
      </c>
      <c r="AA569" s="236">
        <v>0.47774511169600503</v>
      </c>
      <c r="AB569" s="93">
        <v>0.36180562168973018</v>
      </c>
      <c r="AC569" s="95">
        <f>IF(Tabelle1[[#This Row],[CDU ES 2021]]="","",Tabelle1[[#This Row],[CDU ES 2021]]/Tabelle1[[#This Row],[CDU ZS 2021]])</f>
        <v>1.3204469003682311</v>
      </c>
      <c r="AD569" s="97">
        <v>0.16204901867343124</v>
      </c>
      <c r="AE569" s="106">
        <v>0.19785798530478291</v>
      </c>
      <c r="AF569" s="96">
        <f>IF(Tabelle1[[#This Row],[SPD ES 2021]]="","",Tabelle1[[#This Row],[SPD ES 2021]]/Tabelle1[[#This Row],[SPD ZS 2021]])</f>
        <v>0.81901682372742712</v>
      </c>
      <c r="AG569" s="99">
        <v>0.10569147415265731</v>
      </c>
      <c r="AH569" s="107">
        <v>0.11555451368794274</v>
      </c>
      <c r="AI569" s="98">
        <f>IF(Tabelle1[[#This Row],[AfD ES 2021]]="","",Tabelle1[[#This Row],[AfD ES 2021]]/Tabelle1[[#This Row],[AfD ZS 2021]])</f>
        <v>0.91464600368687665</v>
      </c>
      <c r="AJ569" s="100">
        <v>1.794760881837577E-2</v>
      </c>
      <c r="AK569" s="108">
        <v>2.1845033588021128E-2</v>
      </c>
      <c r="AL569" s="101">
        <f>IF(Tabelle1[[#This Row],[Linke ES 2021]]="","",Tabelle1[[#This Row],[Linke ES 2021]]/Tabelle1[[#This Row],[Linke ZS 2021]])</f>
        <v>0.8215876046177133</v>
      </c>
      <c r="AM569" s="103">
        <v>7.4525099525649396E-2</v>
      </c>
      <c r="AN569" s="109">
        <v>8.7658508354882897E-2</v>
      </c>
      <c r="AO569" s="102">
        <f>IF(Tabelle1[[#This Row],[Grüne ES 2021]]="","",Tabelle1[[#This Row],[Grüne ES 2021]]/Tabelle1[[#This Row],[Grüne ZS 2021]])</f>
        <v>0.85017531012433745</v>
      </c>
      <c r="AP569" s="104">
        <v>4.7508376283935866E-2</v>
      </c>
      <c r="AQ569" s="105">
        <v>8.3504875207864801E-2</v>
      </c>
      <c r="AR569" s="215">
        <f>IF(Tabelle1[[#This Row],[FDP ES 2021]]="","",Tabelle1[[#This Row],[FDP ES 2021]]/Tabelle1[[#This Row],[FDP ZS 2021]])</f>
        <v>0.56892937287404444</v>
      </c>
      <c r="AS569" s="216">
        <v>121</v>
      </c>
      <c r="AT569" s="191">
        <v>32554</v>
      </c>
      <c r="AU569" s="191">
        <v>23067</v>
      </c>
      <c r="AV569" s="191">
        <v>3.9</v>
      </c>
      <c r="AW569" s="191">
        <v>680.8</v>
      </c>
      <c r="AX569" s="191">
        <v>7</v>
      </c>
      <c r="AY569" s="192">
        <v>11.4</v>
      </c>
      <c r="AZ569" s="114" t="s">
        <v>2122</v>
      </c>
      <c r="BA569" s="6"/>
      <c r="BB569" s="6"/>
      <c r="BC569" s="6"/>
      <c r="BD569" s="6"/>
      <c r="BE569" s="6"/>
      <c r="BF569" s="6"/>
      <c r="BG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</row>
    <row r="570" spans="1:84">
      <c r="A570" s="90">
        <f>SUBTOTAL(103,$B$2:$B570)</f>
        <v>569</v>
      </c>
      <c r="B570" s="44" t="s">
        <v>855</v>
      </c>
      <c r="C570" s="201" t="s">
        <v>875</v>
      </c>
      <c r="D570" s="199" t="s">
        <v>1</v>
      </c>
      <c r="E570" s="194" t="s">
        <v>457</v>
      </c>
      <c r="F570" s="198" t="s">
        <v>257</v>
      </c>
      <c r="G570" s="219" t="str">
        <f>""</f>
        <v/>
      </c>
      <c r="H570" s="13" t="s">
        <v>2179</v>
      </c>
      <c r="I570" s="8"/>
      <c r="J570" s="8" t="s">
        <v>924</v>
      </c>
      <c r="K570" s="8"/>
      <c r="L570" s="8" t="s">
        <v>922</v>
      </c>
      <c r="M570" s="53"/>
      <c r="N570" s="53"/>
      <c r="O570" s="9"/>
      <c r="P570" s="54"/>
      <c r="Q570" s="121" t="str">
        <f>""</f>
        <v/>
      </c>
      <c r="R570" s="55"/>
      <c r="S570" s="57"/>
      <c r="T570" s="147" t="str">
        <f>IF(MAX((AA570,AD570,AG570,AJ570,AM570,AP570))=AA570,"CSU",IF(MAX(AA570,AD570,AG570,AJ570,AM570,AP570)=AD570,"SPD",IF(MAX(AA570,AD570,AG570,AJ570,AM570,AP570)=AG570,"AfD",IF(MAX(AA570,AD570,AG570,AJ570,AM570,AP570)=AJ570,"Linke",IF(MAX(AA570,AD570,AG570,AJ570,AM570,AP570)=AM570,"Grüne","FDP")))))</f>
        <v>CSU</v>
      </c>
      <c r="U570" s="148" t="str">
        <f>IF(LARGE((AA570,AD570,AG570,AJ570,AM570,AP570),2)=AA570,"CSU",IF(LARGE((AA570,AD570,AG570,AJ570,AM570,AP570),2)=AD570,"SPD",IF(LARGE((AA570,AD570,AG570,AJ570,AM570,AP570),2)=AG570,"AfD",IF(LARGE((AA570,AD570,AG570,AJ570,AM570,AP570),2)=AJ570,"Linke",IF(LARGE((AA570,AD570,AG570,AJ570,AM570,AP570),2)=AM570,"Grüne","FDP")))))</f>
        <v>SPD</v>
      </c>
      <c r="V570" s="148" t="str">
        <f>IF(LARGE((AA570,AD570,AG570,AJ570,AM570,AP570),3)=AA570,"CSU",IF(LARGE((AA570,AD570,AG570,AJ570,AM570,AP570),3)=AD570,"SPD",IF(LARGE((AA570,AD570,AG570,AJ570,AM570,AP570),3)=AG570,"AfD",IF(LARGE((AA570,AD570,AG570,AJ570,AM570,AP570),3)=AJ570,"Linke",IF(LARGE((AA570,AD570,AG570,AJ570,AM570,AP570),3)=AM570,"Grüne","FDP")))))</f>
        <v>Grüne</v>
      </c>
      <c r="W570" s="148" t="str">
        <f>IF(LARGE((AA570,AD570,AG570,AJ570,AM570,AP570),4)=AA570,"CSU",IF(LARGE((AA570,AD570,AG570,AJ570,AM570,AP570),4)=AD570,"SPD",IF(LARGE((AA570,AD570,AG570,AJ570,AM570,AP570),4)=AG570,"AfD",IF(LARGE((AA570,AD570,AG570,AJ570,AM570,AP570),4)=AJ570,"Linke",IF(LARGE((AA570,AD570,AG570,AJ570,AM570,AP570),4)=AM570,"Grüne","FDP")))))</f>
        <v>AfD</v>
      </c>
      <c r="X570" s="148">
        <f>(LARGE((AA570,AD570,AG570,AJ570,AM570,AP570),1))-(LARGE((AA570,AD570,AG570,AJ570,AM570,AP570),2))</f>
        <v>0.20677612909306051</v>
      </c>
      <c r="Y570" s="148">
        <f>(LARGE((AA570,AD570,AG570,AJ570,AM570,AP570),1))-(LARGE((AA570,AD570,AG570,AJ570,AM570,AP570),3))</f>
        <v>0.27209755280270587</v>
      </c>
      <c r="Z570" s="234">
        <f>(LARGE((AA570,AD570,AG570,AJ570,AM570,AP570),1))-(LARGE((AA570,AD570,AG570,AJ570,AM570,AP570),4))</f>
        <v>0.28741217001581199</v>
      </c>
      <c r="AA570" s="236">
        <v>0.38384451867597935</v>
      </c>
      <c r="AB570" s="93">
        <v>0.33056724773612695</v>
      </c>
      <c r="AC570" s="95">
        <f>IF(Tabelle1[[#This Row],[CDU ES 2021]]="","",Tabelle1[[#This Row],[CDU ES 2021]]/Tabelle1[[#This Row],[CDU ZS 2021]])</f>
        <v>1.1611692365312023</v>
      </c>
      <c r="AD570" s="97">
        <v>0.17706838958291884</v>
      </c>
      <c r="AE570" s="106">
        <v>0.19657833993085658</v>
      </c>
      <c r="AF570" s="96">
        <f>IF(Tabelle1[[#This Row],[SPD ES 2021]]="","",Tabelle1[[#This Row],[SPD ES 2021]]/Tabelle1[[#This Row],[SPD ZS 2021]])</f>
        <v>0.90075228860514311</v>
      </c>
      <c r="AG570" s="99">
        <v>9.6432348660167339E-2</v>
      </c>
      <c r="AH570" s="107">
        <v>9.9965532728241227E-2</v>
      </c>
      <c r="AI570" s="98">
        <f>IF(Tabelle1[[#This Row],[AfD ES 2021]]="","",Tabelle1[[#This Row],[AfD ES 2021]]/Tabelle1[[#This Row],[AfD ZS 2021]])</f>
        <v>0.96465597719887175</v>
      </c>
      <c r="AJ570" s="100">
        <v>1.9885441427479396E-2</v>
      </c>
      <c r="AK570" s="108">
        <v>2.561022737954733E-2</v>
      </c>
      <c r="AL570" s="101">
        <f>IF(Tabelle1[[#This Row],[Linke ES 2021]]="","",Tabelle1[[#This Row],[Linke ES 2021]]/Tabelle1[[#This Row],[Linke ZS 2021]])</f>
        <v>0.77646485260650888</v>
      </c>
      <c r="AM570" s="103">
        <v>0.11174696587327351</v>
      </c>
      <c r="AN570" s="109">
        <v>0.11658815788099391</v>
      </c>
      <c r="AO570" s="102">
        <f>IF(Tabelle1[[#This Row],[Grüne ES 2021]]="","",Tabelle1[[#This Row],[Grüne ES 2021]]/Tabelle1[[#This Row],[Grüne ZS 2021]])</f>
        <v>0.95847612574287355</v>
      </c>
      <c r="AP570" s="104">
        <v>6.8148737656680308E-2</v>
      </c>
      <c r="AQ570" s="105">
        <v>8.4669375306810943E-2</v>
      </c>
      <c r="AR570" s="215">
        <f>IF(Tabelle1[[#This Row],[FDP ES 2021]]="","",Tabelle1[[#This Row],[FDP ES 2021]]/Tabelle1[[#This Row],[FDP ZS 2021]])</f>
        <v>0.8048806006863064</v>
      </c>
      <c r="AS570" s="216">
        <v>105.6</v>
      </c>
      <c r="AT570" s="191">
        <v>35045</v>
      </c>
      <c r="AU570" s="191">
        <v>23188</v>
      </c>
      <c r="AV570" s="191">
        <v>3.7</v>
      </c>
      <c r="AW570" s="191">
        <v>660.6</v>
      </c>
      <c r="AX570" s="191">
        <v>7.8</v>
      </c>
      <c r="AY570" s="192">
        <v>10.7</v>
      </c>
      <c r="AZ570" s="114" t="s">
        <v>1686</v>
      </c>
      <c r="BA570" s="6"/>
      <c r="BB570" s="6"/>
      <c r="BC570" s="6"/>
      <c r="BD570" s="6"/>
      <c r="BE570" s="6"/>
      <c r="BF570" s="6"/>
      <c r="BG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</row>
    <row r="571" spans="1:84">
      <c r="A571" s="90">
        <f>SUBTOTAL(103,$B$2:$B571)</f>
        <v>570</v>
      </c>
      <c r="B571" s="44" t="s">
        <v>855</v>
      </c>
      <c r="C571" s="201" t="s">
        <v>634</v>
      </c>
      <c r="D571" s="200" t="s">
        <v>1</v>
      </c>
      <c r="E571" s="193" t="s">
        <v>458</v>
      </c>
      <c r="F571" s="222" t="s">
        <v>258</v>
      </c>
      <c r="G571" s="226" t="s">
        <v>2170</v>
      </c>
      <c r="H571" s="12" t="s">
        <v>2187</v>
      </c>
      <c r="I571" s="10"/>
      <c r="J571" s="8" t="s">
        <v>924</v>
      </c>
      <c r="K571" s="10"/>
      <c r="L571" s="10" t="s">
        <v>922</v>
      </c>
      <c r="M571" s="67"/>
      <c r="N571" s="67"/>
      <c r="O571" s="59"/>
      <c r="P571" s="162" t="s">
        <v>1417</v>
      </c>
      <c r="Q571" s="121" t="str">
        <f>""</f>
        <v/>
      </c>
      <c r="R571" s="60"/>
      <c r="S571" s="66" t="s">
        <v>631</v>
      </c>
      <c r="T571" s="147" t="str">
        <f>IF(MAX((AA571,AD571,AG571,AJ571,AM571,AP571))=AA571,"CSU",IF(MAX(AA571,AD571,AG571,AJ571,AM571,AP571)=AD571,"SPD",IF(MAX(AA571,AD571,AG571,AJ571,AM571,AP571)=AG571,"AfD",IF(MAX(AA571,AD571,AG571,AJ571,AM571,AP571)=AJ571,"Linke",IF(MAX(AA571,AD571,AG571,AJ571,AM571,AP571)=AM571,"Grüne","FDP")))))</f>
        <v>CSU</v>
      </c>
      <c r="U571" s="148" t="str">
        <f>IF(LARGE((AA571,AD571,AG571,AJ571,AM571,AP571),2)=AA571,"CSU",IF(LARGE((AA571,AD571,AG571,AJ571,AM571,AP571),2)=AD571,"SPD",IF(LARGE((AA571,AD571,AG571,AJ571,AM571,AP571),2)=AG571,"AfD",IF(LARGE((AA571,AD571,AG571,AJ571,AM571,AP571),2)=AJ571,"Linke",IF(LARGE((AA571,AD571,AG571,AJ571,AM571,AP571),2)=AM571,"Grüne","FDP")))))</f>
        <v>SPD</v>
      </c>
      <c r="V571" s="148" t="str">
        <f>IF(LARGE((AA571,AD571,AG571,AJ571,AM571,AP571),3)=AA571,"CSU",IF(LARGE((AA571,AD571,AG571,AJ571,AM571,AP571),3)=AD571,"SPD",IF(LARGE((AA571,AD571,AG571,AJ571,AM571,AP571),3)=AG571,"AfD",IF(LARGE((AA571,AD571,AG571,AJ571,AM571,AP571),3)=AJ571,"Linke",IF(LARGE((AA571,AD571,AG571,AJ571,AM571,AP571),3)=AM571,"Grüne","FDP")))))</f>
        <v>Grüne</v>
      </c>
      <c r="W571" s="148" t="str">
        <f>IF(LARGE((AA571,AD571,AG571,AJ571,AM571,AP571),4)=AA571,"CSU",IF(LARGE((AA571,AD571,AG571,AJ571,AM571,AP571),4)=AD571,"SPD",IF(LARGE((AA571,AD571,AG571,AJ571,AM571,AP571),4)=AG571,"AfD",IF(LARGE((AA571,AD571,AG571,AJ571,AM571,AP571),4)=AJ571,"Linke",IF(LARGE((AA571,AD571,AG571,AJ571,AM571,AP571),4)=AM571,"Grüne","FDP")))))</f>
        <v>AfD</v>
      </c>
      <c r="X571" s="148">
        <f>(LARGE((AA571,AD571,AG571,AJ571,AM571,AP571),1))-(LARGE((AA571,AD571,AG571,AJ571,AM571,AP571),2))</f>
        <v>0.1436693410001878</v>
      </c>
      <c r="Y571" s="148">
        <f>(LARGE((AA571,AD571,AG571,AJ571,AM571,AP571),1))-(LARGE((AA571,AD571,AG571,AJ571,AM571,AP571),3))</f>
        <v>0.1573518270295472</v>
      </c>
      <c r="Z571" s="234">
        <f>(LARGE((AA571,AD571,AG571,AJ571,AM571,AP571),1))-(LARGE((AA571,AD571,AG571,AJ571,AM571,AP571),4))</f>
        <v>0.28202886726110693</v>
      </c>
      <c r="AA571" s="236">
        <v>0.35111473732605503</v>
      </c>
      <c r="AB571" s="93">
        <v>0.28869870982754609</v>
      </c>
      <c r="AC571" s="95">
        <f>IF(Tabelle1[[#This Row],[CDU ES 2021]]="","",Tabelle1[[#This Row],[CDU ES 2021]]/Tabelle1[[#This Row],[CDU ZS 2021]])</f>
        <v>1.2161978054415037</v>
      </c>
      <c r="AD571" s="97">
        <v>0.20744539632586723</v>
      </c>
      <c r="AE571" s="106">
        <v>0.19485740879592522</v>
      </c>
      <c r="AF571" s="96">
        <f>IF(Tabelle1[[#This Row],[SPD ES 2021]]="","",Tabelle1[[#This Row],[SPD ES 2021]]/Tabelle1[[#This Row],[SPD ZS 2021]])</f>
        <v>1.0646010208579004</v>
      </c>
      <c r="AG571" s="99">
        <v>6.9085870064948096E-2</v>
      </c>
      <c r="AH571" s="107">
        <v>7.027432324120278E-2</v>
      </c>
      <c r="AI571" s="98">
        <f>IF(Tabelle1[[#This Row],[AfD ES 2021]]="","",Tabelle1[[#This Row],[AfD ES 2021]]/Tabelle1[[#This Row],[AfD ZS 2021]])</f>
        <v>0.9830883725172912</v>
      </c>
      <c r="AJ571" s="100">
        <v>0</v>
      </c>
      <c r="AK571" s="108">
        <v>3.7599865553171137E-2</v>
      </c>
      <c r="AL571" s="101">
        <f>IF(Tabelle1[[#This Row],[Linke ES 2021]]="","",Tabelle1[[#This Row],[Linke ES 2021]]/Tabelle1[[#This Row],[Linke ZS 2021]])</f>
        <v>0</v>
      </c>
      <c r="AM571" s="103">
        <v>0.19376291029650783</v>
      </c>
      <c r="AN571" s="109">
        <v>0.20181244667373374</v>
      </c>
      <c r="AO571" s="102">
        <f>IF(Tabelle1[[#This Row],[Grüne ES 2021]]="","",Tabelle1[[#This Row],[Grüne ES 2021]]/Tabelle1[[#This Row],[Grüne ZS 2021]])</f>
        <v>0.96011377638050521</v>
      </c>
      <c r="AP571" s="104">
        <v>6.7227434906204059E-2</v>
      </c>
      <c r="AQ571" s="105">
        <v>0.10382139255888513</v>
      </c>
      <c r="AR571" s="215">
        <f>IF(Tabelle1[[#This Row],[FDP ES 2021]]="","",Tabelle1[[#This Row],[FDP ES 2021]]/Tabelle1[[#This Row],[FDP ZS 2021]])</f>
        <v>0.64752969738942956</v>
      </c>
      <c r="AS571" s="216">
        <v>356.8</v>
      </c>
      <c r="AT571" s="191">
        <v>64405</v>
      </c>
      <c r="AU571" s="191">
        <v>25526</v>
      </c>
      <c r="AV571" s="191">
        <v>3.6</v>
      </c>
      <c r="AW571" s="191">
        <v>590.5</v>
      </c>
      <c r="AX571" s="191">
        <v>8.5</v>
      </c>
      <c r="AY571" s="192">
        <v>10</v>
      </c>
      <c r="AZ571" s="114" t="s">
        <v>1964</v>
      </c>
      <c r="BA571" s="6"/>
      <c r="BB571" s="6"/>
      <c r="BC571" s="6"/>
      <c r="BD571" s="6"/>
      <c r="BE571" s="6"/>
      <c r="BF571" s="6"/>
      <c r="BG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</row>
    <row r="572" spans="1:84">
      <c r="A572" s="90">
        <f>SUBTOTAL(103,$B$2:$B572)</f>
        <v>571</v>
      </c>
      <c r="B572" s="48" t="s">
        <v>669</v>
      </c>
      <c r="C572" s="206" t="s">
        <v>1249</v>
      </c>
      <c r="D572" s="199" t="s">
        <v>1</v>
      </c>
      <c r="E572" s="195" t="s">
        <v>458</v>
      </c>
      <c r="F572" s="222" t="s">
        <v>258</v>
      </c>
      <c r="G572" s="219" t="str">
        <f>""</f>
        <v/>
      </c>
      <c r="H572" s="8"/>
      <c r="I572" s="8"/>
      <c r="J572" s="8" t="s">
        <v>927</v>
      </c>
      <c r="K572" s="11"/>
      <c r="L572" s="11" t="s">
        <v>922</v>
      </c>
      <c r="M572" s="53"/>
      <c r="N572" s="53"/>
      <c r="O572" s="9"/>
      <c r="P572" s="171" t="s">
        <v>1417</v>
      </c>
      <c r="Q572" s="121" t="str">
        <f>""</f>
        <v/>
      </c>
      <c r="R572" s="55"/>
      <c r="S572" s="57"/>
      <c r="T572" s="147" t="str">
        <f>IF(MAX((AA572,AD572,AG572,AJ572,AM572,AP572))=AA572,"CSU",IF(MAX(AA572,AD572,AG572,AJ572,AM572,AP572)=AD572,"SPD",IF(MAX(AA572,AD572,AG572,AJ572,AM572,AP572)=AG572,"AfD",IF(MAX(AA572,AD572,AG572,AJ572,AM572,AP572)=AJ572,"Linke",IF(MAX(AA572,AD572,AG572,AJ572,AM572,AP572)=AM572,"Grüne","FDP")))))</f>
        <v>CSU</v>
      </c>
      <c r="U572" s="148" t="str">
        <f>IF(LARGE((AA572,AD572,AG572,AJ572,AM572,AP572),2)=AA572,"CSU",IF(LARGE((AA572,AD572,AG572,AJ572,AM572,AP572),2)=AD572,"SPD",IF(LARGE((AA572,AD572,AG572,AJ572,AM572,AP572),2)=AG572,"AfD",IF(LARGE((AA572,AD572,AG572,AJ572,AM572,AP572),2)=AJ572,"Linke",IF(LARGE((AA572,AD572,AG572,AJ572,AM572,AP572),2)=AM572,"Grüne","FDP")))))</f>
        <v>SPD</v>
      </c>
      <c r="V572" s="148" t="str">
        <f>IF(LARGE((AA572,AD572,AG572,AJ572,AM572,AP572),3)=AA572,"CSU",IF(LARGE((AA572,AD572,AG572,AJ572,AM572,AP572),3)=AD572,"SPD",IF(LARGE((AA572,AD572,AG572,AJ572,AM572,AP572),3)=AG572,"AfD",IF(LARGE((AA572,AD572,AG572,AJ572,AM572,AP572),3)=AJ572,"Linke",IF(LARGE((AA572,AD572,AG572,AJ572,AM572,AP572),3)=AM572,"Grüne","FDP")))))</f>
        <v>Grüne</v>
      </c>
      <c r="W572" s="148" t="str">
        <f>IF(LARGE((AA572,AD572,AG572,AJ572,AM572,AP572),4)=AA572,"CSU",IF(LARGE((AA572,AD572,AG572,AJ572,AM572,AP572),4)=AD572,"SPD",IF(LARGE((AA572,AD572,AG572,AJ572,AM572,AP572),4)=AG572,"AfD",IF(LARGE((AA572,AD572,AG572,AJ572,AM572,AP572),4)=AJ572,"Linke",IF(LARGE((AA572,AD572,AG572,AJ572,AM572,AP572),4)=AM572,"Grüne","FDP")))))</f>
        <v>AfD</v>
      </c>
      <c r="X572" s="148">
        <f>(LARGE((AA572,AD572,AG572,AJ572,AM572,AP572),1))-(LARGE((AA572,AD572,AG572,AJ572,AM572,AP572),2))</f>
        <v>0.1436693410001878</v>
      </c>
      <c r="Y572" s="148">
        <f>(LARGE((AA572,AD572,AG572,AJ572,AM572,AP572),1))-(LARGE((AA572,AD572,AG572,AJ572,AM572,AP572),3))</f>
        <v>0.1573518270295472</v>
      </c>
      <c r="Z572" s="234">
        <f>(LARGE((AA572,AD572,AG572,AJ572,AM572,AP572),1))-(LARGE((AA572,AD572,AG572,AJ572,AM572,AP572),4))</f>
        <v>0.28202886726110693</v>
      </c>
      <c r="AA572" s="236">
        <v>0.35111473732605503</v>
      </c>
      <c r="AB572" s="93">
        <v>0.28869870982754609</v>
      </c>
      <c r="AC572" s="95">
        <f>IF(Tabelle1[[#This Row],[CDU ES 2021]]="","",Tabelle1[[#This Row],[CDU ES 2021]]/Tabelle1[[#This Row],[CDU ZS 2021]])</f>
        <v>1.2161978054415037</v>
      </c>
      <c r="AD572" s="97">
        <v>0.20744539632586723</v>
      </c>
      <c r="AE572" s="106">
        <v>0.19485740879592522</v>
      </c>
      <c r="AF572" s="96">
        <f>IF(Tabelle1[[#This Row],[SPD ES 2021]]="","",Tabelle1[[#This Row],[SPD ES 2021]]/Tabelle1[[#This Row],[SPD ZS 2021]])</f>
        <v>1.0646010208579004</v>
      </c>
      <c r="AG572" s="99">
        <v>6.9085870064948096E-2</v>
      </c>
      <c r="AH572" s="107">
        <v>7.027432324120278E-2</v>
      </c>
      <c r="AI572" s="98">
        <f>IF(Tabelle1[[#This Row],[AfD ES 2021]]="","",Tabelle1[[#This Row],[AfD ES 2021]]/Tabelle1[[#This Row],[AfD ZS 2021]])</f>
        <v>0.9830883725172912</v>
      </c>
      <c r="AJ572" s="100">
        <v>0</v>
      </c>
      <c r="AK572" s="108">
        <v>3.7599865553171137E-2</v>
      </c>
      <c r="AL572" s="101">
        <f>IF(Tabelle1[[#This Row],[Linke ES 2021]]="","",Tabelle1[[#This Row],[Linke ES 2021]]/Tabelle1[[#This Row],[Linke ZS 2021]])</f>
        <v>0</v>
      </c>
      <c r="AM572" s="103">
        <v>0.19376291029650783</v>
      </c>
      <c r="AN572" s="109">
        <v>0.20181244667373374</v>
      </c>
      <c r="AO572" s="102">
        <f>IF(Tabelle1[[#This Row],[Grüne ES 2021]]="","",Tabelle1[[#This Row],[Grüne ES 2021]]/Tabelle1[[#This Row],[Grüne ZS 2021]])</f>
        <v>0.96011377638050521</v>
      </c>
      <c r="AP572" s="104">
        <v>6.7227434906204059E-2</v>
      </c>
      <c r="AQ572" s="105">
        <v>0.10382139255888513</v>
      </c>
      <c r="AR572" s="215">
        <f>IF(Tabelle1[[#This Row],[FDP ES 2021]]="","",Tabelle1[[#This Row],[FDP ES 2021]]/Tabelle1[[#This Row],[FDP ZS 2021]])</f>
        <v>0.64752969738942956</v>
      </c>
      <c r="AS572" s="216">
        <v>356.8</v>
      </c>
      <c r="AT572" s="191">
        <v>64405</v>
      </c>
      <c r="AU572" s="191">
        <v>25526</v>
      </c>
      <c r="AV572" s="191">
        <v>3.6</v>
      </c>
      <c r="AW572" s="191">
        <v>590.5</v>
      </c>
      <c r="AX572" s="191">
        <v>8.5</v>
      </c>
      <c r="AY572" s="192">
        <v>10</v>
      </c>
      <c r="AZ572" s="114" t="s">
        <v>2062</v>
      </c>
      <c r="BA572" s="6"/>
      <c r="BB572" s="6"/>
      <c r="BC572" s="6"/>
      <c r="BD572" s="6"/>
      <c r="BE572" s="6"/>
      <c r="BF572" s="6"/>
      <c r="BG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</row>
    <row r="573" spans="1:84">
      <c r="A573" s="90">
        <f>SUBTOTAL(103,$B$2:$B573)</f>
        <v>572</v>
      </c>
      <c r="B573" s="48" t="s">
        <v>669</v>
      </c>
      <c r="C573" s="206" t="s">
        <v>1250</v>
      </c>
      <c r="D573" s="199" t="s">
        <v>1</v>
      </c>
      <c r="E573" s="195" t="s">
        <v>459</v>
      </c>
      <c r="F573" s="198" t="s">
        <v>259</v>
      </c>
      <c r="G573" s="219" t="str">
        <f>""</f>
        <v/>
      </c>
      <c r="H573" s="14" t="s">
        <v>2173</v>
      </c>
      <c r="I573" s="14" t="s">
        <v>2173</v>
      </c>
      <c r="J573" s="8" t="s">
        <v>927</v>
      </c>
      <c r="K573" s="11"/>
      <c r="L573" s="11" t="s">
        <v>922</v>
      </c>
      <c r="M573" s="53"/>
      <c r="N573" s="53"/>
      <c r="O573" s="9"/>
      <c r="P573" s="54"/>
      <c r="Q573" s="121" t="str">
        <f>""</f>
        <v/>
      </c>
      <c r="R573" s="55"/>
      <c r="S573" s="57"/>
      <c r="T573" s="147" t="str">
        <f>IF(MAX((AA573,AD573,AG573,AJ573,AM573,AP573))=AA573,"CSU",IF(MAX(AA573,AD573,AG573,AJ573,AM573,AP573)=AD573,"SPD",IF(MAX(AA573,AD573,AG573,AJ573,AM573,AP573)=AG573,"AfD",IF(MAX(AA573,AD573,AG573,AJ573,AM573,AP573)=AJ573,"Linke",IF(MAX(AA573,AD573,AG573,AJ573,AM573,AP573)=AM573,"Grüne","FDP")))))</f>
        <v>CSU</v>
      </c>
      <c r="U573" s="148" t="str">
        <f>IF(LARGE((AA573,AD573,AG573,AJ573,AM573,AP573),2)=AA573,"CSU",IF(LARGE((AA573,AD573,AG573,AJ573,AM573,AP573),2)=AD573,"SPD",IF(LARGE((AA573,AD573,AG573,AJ573,AM573,AP573),2)=AG573,"AfD",IF(LARGE((AA573,AD573,AG573,AJ573,AM573,AP573),2)=AJ573,"Linke",IF(LARGE((AA573,AD573,AG573,AJ573,AM573,AP573),2)=AM573,"Grüne","FDP")))))</f>
        <v>SPD</v>
      </c>
      <c r="V573" s="148" t="str">
        <f>IF(LARGE((AA573,AD573,AG573,AJ573,AM573,AP573),3)=AA573,"CSU",IF(LARGE((AA573,AD573,AG573,AJ573,AM573,AP573),3)=AD573,"SPD",IF(LARGE((AA573,AD573,AG573,AJ573,AM573,AP573),3)=AG573,"AfD",IF(LARGE((AA573,AD573,AG573,AJ573,AM573,AP573),3)=AJ573,"Linke",IF(LARGE((AA573,AD573,AG573,AJ573,AM573,AP573),3)=AM573,"Grüne","FDP")))))</f>
        <v>Grüne</v>
      </c>
      <c r="W573" s="148" t="str">
        <f>IF(LARGE((AA573,AD573,AG573,AJ573,AM573,AP573),4)=AA573,"CSU",IF(LARGE((AA573,AD573,AG573,AJ573,AM573,AP573),4)=AD573,"SPD",IF(LARGE((AA573,AD573,AG573,AJ573,AM573,AP573),4)=AG573,"AfD",IF(LARGE((AA573,AD573,AG573,AJ573,AM573,AP573),4)=AJ573,"Linke",IF(LARGE((AA573,AD573,AG573,AJ573,AM573,AP573),4)=AM573,"Grüne","FDP")))))</f>
        <v>AfD</v>
      </c>
      <c r="X573" s="148">
        <f>(LARGE((AA573,AD573,AG573,AJ573,AM573,AP573),1))-(LARGE((AA573,AD573,AG573,AJ573,AM573,AP573),2))</f>
        <v>9.5281957852631799E-2</v>
      </c>
      <c r="Y573" s="148">
        <f>(LARGE((AA573,AD573,AG573,AJ573,AM573,AP573),1))-(LARGE((AA573,AD573,AG573,AJ573,AM573,AP573),3))</f>
        <v>0.19727634973867819</v>
      </c>
      <c r="Z573" s="234">
        <f>(LARGE((AA573,AD573,AG573,AJ573,AM573,AP573),1))-(LARGE((AA573,AD573,AG573,AJ573,AM573,AP573),4))</f>
        <v>0.24945420125088422</v>
      </c>
      <c r="AA573" s="236">
        <v>0.33524511325642109</v>
      </c>
      <c r="AB573" s="93">
        <v>0.29945720335325449</v>
      </c>
      <c r="AC573" s="95">
        <f>IF(Tabelle1[[#This Row],[CDU ES 2021]]="","",Tabelle1[[#This Row],[CDU ES 2021]]/Tabelle1[[#This Row],[CDU ZS 2021]])</f>
        <v>1.1195092637693187</v>
      </c>
      <c r="AD573" s="97">
        <v>0.23996315540378929</v>
      </c>
      <c r="AE573" s="106">
        <v>0.21493020823283895</v>
      </c>
      <c r="AF573" s="96">
        <f>IF(Tabelle1[[#This Row],[SPD ES 2021]]="","",Tabelle1[[#This Row],[SPD ES 2021]]/Tabelle1[[#This Row],[SPD ZS 2021]])</f>
        <v>1.1164701201230474</v>
      </c>
      <c r="AG573" s="99">
        <v>8.5790912005536873E-2</v>
      </c>
      <c r="AH573" s="107">
        <v>8.9833098916945506E-2</v>
      </c>
      <c r="AI573" s="98">
        <f>IF(Tabelle1[[#This Row],[AfD ES 2021]]="","",Tabelle1[[#This Row],[AfD ES 2021]]/Tabelle1[[#This Row],[AfD ZS 2021]])</f>
        <v>0.95500336779936978</v>
      </c>
      <c r="AJ573" s="100">
        <v>3.1658871965028167E-2</v>
      </c>
      <c r="AK573" s="108">
        <v>3.5269088010236462E-2</v>
      </c>
      <c r="AL573" s="101">
        <f>IF(Tabelle1[[#This Row],[Linke ES 2021]]="","",Tabelle1[[#This Row],[Linke ES 2021]]/Tabelle1[[#This Row],[Linke ZS 2021]])</f>
        <v>0.89763795298136229</v>
      </c>
      <c r="AM573" s="103">
        <v>0.1379687635177429</v>
      </c>
      <c r="AN573" s="109">
        <v>0.15120110895030542</v>
      </c>
      <c r="AO573" s="102">
        <f>IF(Tabelle1[[#This Row],[Grüne ES 2021]]="","",Tabelle1[[#This Row],[Grüne ES 2021]]/Tabelle1[[#This Row],[Grüne ZS 2021]])</f>
        <v>0.91248512974258977</v>
      </c>
      <c r="AP573" s="104">
        <v>6.5562007318028914E-2</v>
      </c>
      <c r="AQ573" s="105">
        <v>9.5281375829554746E-2</v>
      </c>
      <c r="AR573" s="215">
        <f>IF(Tabelle1[[#This Row],[FDP ES 2021]]="","",Tabelle1[[#This Row],[FDP ES 2021]]/Tabelle1[[#This Row],[FDP ZS 2021]])</f>
        <v>0.68808837768369668</v>
      </c>
      <c r="AS573" s="216">
        <v>218.1</v>
      </c>
      <c r="AT573" s="191">
        <v>30537</v>
      </c>
      <c r="AU573" s="191">
        <v>24207</v>
      </c>
      <c r="AV573" s="191">
        <v>4.4000000000000004</v>
      </c>
      <c r="AW573" s="191">
        <v>594.4</v>
      </c>
      <c r="AX573" s="191">
        <v>7.3</v>
      </c>
      <c r="AY573" s="192">
        <v>10.6</v>
      </c>
      <c r="AZ573" s="114" t="s">
        <v>2089</v>
      </c>
      <c r="BA573" s="6"/>
      <c r="BB573" s="6"/>
      <c r="BC573" s="6"/>
      <c r="BD573" s="6"/>
      <c r="BE573" s="6"/>
      <c r="BF573" s="6"/>
      <c r="BG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</row>
    <row r="574" spans="1:84">
      <c r="A574" s="90">
        <f>SUBTOTAL(103,$B$2:$B574)</f>
        <v>573</v>
      </c>
      <c r="B574" s="44" t="s">
        <v>855</v>
      </c>
      <c r="C574" s="201" t="s">
        <v>876</v>
      </c>
      <c r="D574" s="199" t="s">
        <v>1</v>
      </c>
      <c r="E574" s="194" t="s">
        <v>459</v>
      </c>
      <c r="F574" s="198" t="s">
        <v>259</v>
      </c>
      <c r="G574" s="219" t="str">
        <f>""</f>
        <v/>
      </c>
      <c r="H574" s="8"/>
      <c r="I574" s="8"/>
      <c r="J574" s="8" t="s">
        <v>924</v>
      </c>
      <c r="K574" s="8"/>
      <c r="L574" s="8" t="s">
        <v>921</v>
      </c>
      <c r="M574" s="53"/>
      <c r="N574" s="53"/>
      <c r="O574" s="9"/>
      <c r="P574" s="54"/>
      <c r="Q574" s="121" t="str">
        <f>""</f>
        <v/>
      </c>
      <c r="R574" s="55"/>
      <c r="S574" s="57"/>
      <c r="T574" s="147" t="str">
        <f>IF(MAX((AA574,AD574,AG574,AJ574,AM574,AP574))=AA574,"CSU",IF(MAX(AA574,AD574,AG574,AJ574,AM574,AP574)=AD574,"SPD",IF(MAX(AA574,AD574,AG574,AJ574,AM574,AP574)=AG574,"AfD",IF(MAX(AA574,AD574,AG574,AJ574,AM574,AP574)=AJ574,"Linke",IF(MAX(AA574,AD574,AG574,AJ574,AM574,AP574)=AM574,"Grüne","FDP")))))</f>
        <v>CSU</v>
      </c>
      <c r="U574" s="148" t="str">
        <f>IF(LARGE((AA574,AD574,AG574,AJ574,AM574,AP574),2)=AA574,"CSU",IF(LARGE((AA574,AD574,AG574,AJ574,AM574,AP574),2)=AD574,"SPD",IF(LARGE((AA574,AD574,AG574,AJ574,AM574,AP574),2)=AG574,"AfD",IF(LARGE((AA574,AD574,AG574,AJ574,AM574,AP574),2)=AJ574,"Linke",IF(LARGE((AA574,AD574,AG574,AJ574,AM574,AP574),2)=AM574,"Grüne","FDP")))))</f>
        <v>SPD</v>
      </c>
      <c r="V574" s="148" t="str">
        <f>IF(LARGE((AA574,AD574,AG574,AJ574,AM574,AP574),3)=AA574,"CSU",IF(LARGE((AA574,AD574,AG574,AJ574,AM574,AP574),3)=AD574,"SPD",IF(LARGE((AA574,AD574,AG574,AJ574,AM574,AP574),3)=AG574,"AfD",IF(LARGE((AA574,AD574,AG574,AJ574,AM574,AP574),3)=AJ574,"Linke",IF(LARGE((AA574,AD574,AG574,AJ574,AM574,AP574),3)=AM574,"Grüne","FDP")))))</f>
        <v>Grüne</v>
      </c>
      <c r="W574" s="148" t="str">
        <f>IF(LARGE((AA574,AD574,AG574,AJ574,AM574,AP574),4)=AA574,"CSU",IF(LARGE((AA574,AD574,AG574,AJ574,AM574,AP574),4)=AD574,"SPD",IF(LARGE((AA574,AD574,AG574,AJ574,AM574,AP574),4)=AG574,"AfD",IF(LARGE((AA574,AD574,AG574,AJ574,AM574,AP574),4)=AJ574,"Linke",IF(LARGE((AA574,AD574,AG574,AJ574,AM574,AP574),4)=AM574,"Grüne","FDP")))))</f>
        <v>AfD</v>
      </c>
      <c r="X574" s="148">
        <f>(LARGE((AA574,AD574,AG574,AJ574,AM574,AP574),1))-(LARGE((AA574,AD574,AG574,AJ574,AM574,AP574),2))</f>
        <v>9.5281957852631799E-2</v>
      </c>
      <c r="Y574" s="148">
        <f>(LARGE((AA574,AD574,AG574,AJ574,AM574,AP574),1))-(LARGE((AA574,AD574,AG574,AJ574,AM574,AP574),3))</f>
        <v>0.19727634973867819</v>
      </c>
      <c r="Z574" s="234">
        <f>(LARGE((AA574,AD574,AG574,AJ574,AM574,AP574),1))-(LARGE((AA574,AD574,AG574,AJ574,AM574,AP574),4))</f>
        <v>0.24945420125088422</v>
      </c>
      <c r="AA574" s="236">
        <v>0.33524511325642109</v>
      </c>
      <c r="AB574" s="93">
        <v>0.29945720335325449</v>
      </c>
      <c r="AC574" s="95">
        <f>IF(Tabelle1[[#This Row],[CDU ES 2021]]="","",Tabelle1[[#This Row],[CDU ES 2021]]/Tabelle1[[#This Row],[CDU ZS 2021]])</f>
        <v>1.1195092637693187</v>
      </c>
      <c r="AD574" s="97">
        <v>0.23996315540378929</v>
      </c>
      <c r="AE574" s="106">
        <v>0.21493020823283895</v>
      </c>
      <c r="AF574" s="96">
        <f>IF(Tabelle1[[#This Row],[SPD ES 2021]]="","",Tabelle1[[#This Row],[SPD ES 2021]]/Tabelle1[[#This Row],[SPD ZS 2021]])</f>
        <v>1.1164701201230474</v>
      </c>
      <c r="AG574" s="99">
        <v>8.5790912005536873E-2</v>
      </c>
      <c r="AH574" s="107">
        <v>8.9833098916945506E-2</v>
      </c>
      <c r="AI574" s="98">
        <f>IF(Tabelle1[[#This Row],[AfD ES 2021]]="","",Tabelle1[[#This Row],[AfD ES 2021]]/Tabelle1[[#This Row],[AfD ZS 2021]])</f>
        <v>0.95500336779936978</v>
      </c>
      <c r="AJ574" s="100">
        <v>3.1658871965028167E-2</v>
      </c>
      <c r="AK574" s="108">
        <v>3.5269088010236462E-2</v>
      </c>
      <c r="AL574" s="101">
        <f>IF(Tabelle1[[#This Row],[Linke ES 2021]]="","",Tabelle1[[#This Row],[Linke ES 2021]]/Tabelle1[[#This Row],[Linke ZS 2021]])</f>
        <v>0.89763795298136229</v>
      </c>
      <c r="AM574" s="103">
        <v>0.1379687635177429</v>
      </c>
      <c r="AN574" s="109">
        <v>0.15120110895030542</v>
      </c>
      <c r="AO574" s="102">
        <f>IF(Tabelle1[[#This Row],[Grüne ES 2021]]="","",Tabelle1[[#This Row],[Grüne ES 2021]]/Tabelle1[[#This Row],[Grüne ZS 2021]])</f>
        <v>0.91248512974258977</v>
      </c>
      <c r="AP574" s="104">
        <v>6.5562007318028914E-2</v>
      </c>
      <c r="AQ574" s="105">
        <v>9.5281375829554746E-2</v>
      </c>
      <c r="AR574" s="215">
        <f>IF(Tabelle1[[#This Row],[FDP ES 2021]]="","",Tabelle1[[#This Row],[FDP ES 2021]]/Tabelle1[[#This Row],[FDP ZS 2021]])</f>
        <v>0.68808837768369668</v>
      </c>
      <c r="AS574" s="216">
        <v>218.1</v>
      </c>
      <c r="AT574" s="191">
        <v>30537</v>
      </c>
      <c r="AU574" s="191">
        <v>24207</v>
      </c>
      <c r="AV574" s="191">
        <v>4.4000000000000004</v>
      </c>
      <c r="AW574" s="191">
        <v>594.4</v>
      </c>
      <c r="AX574" s="191">
        <v>7.3</v>
      </c>
      <c r="AY574" s="192">
        <v>10.6</v>
      </c>
      <c r="AZ574" s="114" t="s">
        <v>1672</v>
      </c>
      <c r="BA574" s="6"/>
      <c r="BB574" s="6"/>
      <c r="BC574" s="6"/>
      <c r="BD574" s="6"/>
      <c r="BE574" s="6"/>
      <c r="BF574" s="6"/>
      <c r="BG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</row>
    <row r="575" spans="1:84">
      <c r="A575" s="90">
        <f>SUBTOTAL(103,$B$2:$B575)</f>
        <v>574</v>
      </c>
      <c r="B575" s="44" t="s">
        <v>855</v>
      </c>
      <c r="C575" s="201" t="s">
        <v>877</v>
      </c>
      <c r="D575" s="200" t="s">
        <v>1</v>
      </c>
      <c r="E575" s="193" t="s">
        <v>460</v>
      </c>
      <c r="F575" s="222" t="s">
        <v>260</v>
      </c>
      <c r="G575" s="219" t="str">
        <f>""</f>
        <v/>
      </c>
      <c r="H575" s="12" t="s">
        <v>2187</v>
      </c>
      <c r="I575" s="10"/>
      <c r="J575" s="8" t="s">
        <v>924</v>
      </c>
      <c r="K575" s="10"/>
      <c r="L575" s="8" t="s">
        <v>922</v>
      </c>
      <c r="M575" s="67"/>
      <c r="N575" s="67"/>
      <c r="O575" s="59"/>
      <c r="P575" s="83"/>
      <c r="Q575" s="121" t="str">
        <f>""</f>
        <v/>
      </c>
      <c r="R575" s="60"/>
      <c r="S575" s="61" t="s">
        <v>615</v>
      </c>
      <c r="T575" s="147" t="str">
        <f>IF(MAX((AA575,AD575,AG575,AJ575,AM575,AP575))=AA575,"CSU",IF(MAX(AA575,AD575,AG575,AJ575,AM575,AP575)=AD575,"SPD",IF(MAX(AA575,AD575,AG575,AJ575,AM575,AP575)=AG575,"AfD",IF(MAX(AA575,AD575,AG575,AJ575,AM575,AP575)=AJ575,"Linke",IF(MAX(AA575,AD575,AG575,AJ575,AM575,AP575)=AM575,"Grüne","FDP")))))</f>
        <v>CSU</v>
      </c>
      <c r="U575" s="148" t="str">
        <f>IF(LARGE((AA575,AD575,AG575,AJ575,AM575,AP575),2)=AA575,"CSU",IF(LARGE((AA575,AD575,AG575,AJ575,AM575,AP575),2)=AD575,"SPD",IF(LARGE((AA575,AD575,AG575,AJ575,AM575,AP575),2)=AG575,"AfD",IF(LARGE((AA575,AD575,AG575,AJ575,AM575,AP575),2)=AJ575,"Linke",IF(LARGE((AA575,AD575,AG575,AJ575,AM575,AP575),2)=AM575,"Grüne","FDP")))))</f>
        <v>Grüne</v>
      </c>
      <c r="V575" s="148" t="str">
        <f>IF(LARGE((AA575,AD575,AG575,AJ575,AM575,AP575),3)=AA575,"CSU",IF(LARGE((AA575,AD575,AG575,AJ575,AM575,AP575),3)=AD575,"SPD",IF(LARGE((AA575,AD575,AG575,AJ575,AM575,AP575),3)=AG575,"AfD",IF(LARGE((AA575,AD575,AG575,AJ575,AM575,AP575),3)=AJ575,"Linke",IF(LARGE((AA575,AD575,AG575,AJ575,AM575,AP575),3)=AM575,"Grüne","FDP")))))</f>
        <v>SPD</v>
      </c>
      <c r="W575" s="148" t="str">
        <f>IF(LARGE((AA575,AD575,AG575,AJ575,AM575,AP575),4)=AA575,"CSU",IF(LARGE((AA575,AD575,AG575,AJ575,AM575,AP575),4)=AD575,"SPD",IF(LARGE((AA575,AD575,AG575,AJ575,AM575,AP575),4)=AG575,"AfD",IF(LARGE((AA575,AD575,AG575,AJ575,AM575,AP575),4)=AJ575,"Linke",IF(LARGE((AA575,AD575,AG575,AJ575,AM575,AP575),4)=AM575,"Grüne","FDP")))))</f>
        <v>FDP</v>
      </c>
      <c r="X575" s="148">
        <f>(LARGE((AA575,AD575,AG575,AJ575,AM575,AP575),1))-(LARGE((AA575,AD575,AG575,AJ575,AM575,AP575),2))</f>
        <v>5.8846372550379306E-2</v>
      </c>
      <c r="Y575" s="148">
        <f>(LARGE((AA575,AD575,AG575,AJ575,AM575,AP575),1))-(LARGE((AA575,AD575,AG575,AJ575,AM575,AP575),3))</f>
        <v>6.5260807456000436E-2</v>
      </c>
      <c r="Z575" s="234">
        <f>(LARGE((AA575,AD575,AG575,AJ575,AM575,AP575),1))-(LARGE((AA575,AD575,AG575,AJ575,AM575,AP575),4))</f>
        <v>0.20904123268102573</v>
      </c>
      <c r="AA575" s="236">
        <v>0.28450272526801934</v>
      </c>
      <c r="AB575" s="93">
        <v>0.2377323754550614</v>
      </c>
      <c r="AC575" s="95">
        <f>IF(Tabelle1[[#This Row],[CDU ES 2021]]="","",Tabelle1[[#This Row],[CDU ES 2021]]/Tabelle1[[#This Row],[CDU ZS 2021]])</f>
        <v>1.1967352983514816</v>
      </c>
      <c r="AD575" s="97">
        <v>0.2192419178120189</v>
      </c>
      <c r="AE575" s="106">
        <v>0.20923826529906012</v>
      </c>
      <c r="AF575" s="96">
        <f>IF(Tabelle1[[#This Row],[SPD ES 2021]]="","",Tabelle1[[#This Row],[SPD ES 2021]]/Tabelle1[[#This Row],[SPD ZS 2021]])</f>
        <v>1.0478098616362583</v>
      </c>
      <c r="AG575" s="99">
        <v>5.8839438026157029E-2</v>
      </c>
      <c r="AH575" s="107">
        <v>6.1507689326301511E-2</v>
      </c>
      <c r="AI575" s="98">
        <f>IF(Tabelle1[[#This Row],[AfD ES 2021]]="","",Tabelle1[[#This Row],[AfD ES 2021]]/Tabelle1[[#This Row],[AfD ZS 2021]])</f>
        <v>0.95661922388289911</v>
      </c>
      <c r="AJ575" s="100">
        <v>5.3576134141436554E-2</v>
      </c>
      <c r="AK575" s="108">
        <v>5.9708207023517847E-2</v>
      </c>
      <c r="AL575" s="101">
        <f>IF(Tabelle1[[#This Row],[Linke ES 2021]]="","",Tabelle1[[#This Row],[Linke ES 2021]]/Tabelle1[[#This Row],[Linke ZS 2021]])</f>
        <v>0.89729932972755333</v>
      </c>
      <c r="AM575" s="103">
        <v>0.22565635271764004</v>
      </c>
      <c r="AN575" s="109">
        <v>0.23569757623575988</v>
      </c>
      <c r="AO575" s="102">
        <f>IF(Tabelle1[[#This Row],[Grüne ES 2021]]="","",Tabelle1[[#This Row],[Grüne ES 2021]]/Tabelle1[[#This Row],[Grüne ZS 2021]])</f>
        <v>0.95739784991222832</v>
      </c>
      <c r="AP575" s="104">
        <v>7.5461492586993612E-2</v>
      </c>
      <c r="AQ575" s="105">
        <v>0.10168459227883671</v>
      </c>
      <c r="AR575" s="215">
        <f>IF(Tabelle1[[#This Row],[FDP ES 2021]]="","",Tabelle1[[#This Row],[FDP ES 2021]]/Tabelle1[[#This Row],[FDP ZS 2021]])</f>
        <v>0.74211334181352839</v>
      </c>
      <c r="AS575" s="216">
        <v>3385.6</v>
      </c>
      <c r="AT575" s="191">
        <v>60711</v>
      </c>
      <c r="AU575" s="191">
        <v>22748</v>
      </c>
      <c r="AV575" s="191">
        <v>6.7</v>
      </c>
      <c r="AW575" s="191">
        <v>476.2</v>
      </c>
      <c r="AX575" s="191">
        <v>8.1</v>
      </c>
      <c r="AY575" s="192">
        <v>10.8</v>
      </c>
      <c r="AZ575" s="114" t="s">
        <v>1722</v>
      </c>
      <c r="BA575" s="6"/>
      <c r="BB575" s="6"/>
      <c r="BC575" s="6"/>
      <c r="BD575" s="6"/>
      <c r="BE575" s="6"/>
      <c r="BF575" s="6"/>
      <c r="BG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</row>
    <row r="576" spans="1:84">
      <c r="A576" s="90">
        <f>SUBTOTAL(103,$B$2:$B576)</f>
        <v>575</v>
      </c>
      <c r="B576" s="45" t="s">
        <v>932</v>
      </c>
      <c r="C576" s="203" t="s">
        <v>632</v>
      </c>
      <c r="D576" s="199" t="s">
        <v>1</v>
      </c>
      <c r="E576" s="195" t="s">
        <v>460</v>
      </c>
      <c r="F576" s="222" t="s">
        <v>260</v>
      </c>
      <c r="G576" s="219" t="str">
        <f>""</f>
        <v/>
      </c>
      <c r="H576" s="16" t="s">
        <v>2173</v>
      </c>
      <c r="I576" s="8"/>
      <c r="J576" s="8" t="s">
        <v>927</v>
      </c>
      <c r="K576" s="11"/>
      <c r="L576" s="11" t="s">
        <v>921</v>
      </c>
      <c r="M576" s="53"/>
      <c r="N576" s="53"/>
      <c r="O576" s="9"/>
      <c r="P576" s="54"/>
      <c r="Q576" s="121" t="str">
        <f>""</f>
        <v/>
      </c>
      <c r="R576" s="55"/>
      <c r="S576" s="57"/>
      <c r="T576" s="147" t="str">
        <f>IF(MAX((AA576,AD576,AG576,AJ576,AM576,AP576))=AA576,"CSU",IF(MAX(AA576,AD576,AG576,AJ576,AM576,AP576)=AD576,"SPD",IF(MAX(AA576,AD576,AG576,AJ576,AM576,AP576)=AG576,"AfD",IF(MAX(AA576,AD576,AG576,AJ576,AM576,AP576)=AJ576,"Linke",IF(MAX(AA576,AD576,AG576,AJ576,AM576,AP576)=AM576,"Grüne","FDP")))))</f>
        <v>CSU</v>
      </c>
      <c r="U576" s="148" t="str">
        <f>IF(LARGE((AA576,AD576,AG576,AJ576,AM576,AP576),2)=AA576,"CSU",IF(LARGE((AA576,AD576,AG576,AJ576,AM576,AP576),2)=AD576,"SPD",IF(LARGE((AA576,AD576,AG576,AJ576,AM576,AP576),2)=AG576,"AfD",IF(LARGE((AA576,AD576,AG576,AJ576,AM576,AP576),2)=AJ576,"Linke",IF(LARGE((AA576,AD576,AG576,AJ576,AM576,AP576),2)=AM576,"Grüne","FDP")))))</f>
        <v>Grüne</v>
      </c>
      <c r="V576" s="148" t="str">
        <f>IF(LARGE((AA576,AD576,AG576,AJ576,AM576,AP576),3)=AA576,"CSU",IF(LARGE((AA576,AD576,AG576,AJ576,AM576,AP576),3)=AD576,"SPD",IF(LARGE((AA576,AD576,AG576,AJ576,AM576,AP576),3)=AG576,"AfD",IF(LARGE((AA576,AD576,AG576,AJ576,AM576,AP576),3)=AJ576,"Linke",IF(LARGE((AA576,AD576,AG576,AJ576,AM576,AP576),3)=AM576,"Grüne","FDP")))))</f>
        <v>SPD</v>
      </c>
      <c r="W576" s="148" t="str">
        <f>IF(LARGE((AA576,AD576,AG576,AJ576,AM576,AP576),4)=AA576,"CSU",IF(LARGE((AA576,AD576,AG576,AJ576,AM576,AP576),4)=AD576,"SPD",IF(LARGE((AA576,AD576,AG576,AJ576,AM576,AP576),4)=AG576,"AfD",IF(LARGE((AA576,AD576,AG576,AJ576,AM576,AP576),4)=AJ576,"Linke",IF(LARGE((AA576,AD576,AG576,AJ576,AM576,AP576),4)=AM576,"Grüne","FDP")))))</f>
        <v>FDP</v>
      </c>
      <c r="X576" s="148">
        <f>(LARGE((AA576,AD576,AG576,AJ576,AM576,AP576),1))-(LARGE((AA576,AD576,AG576,AJ576,AM576,AP576),2))</f>
        <v>5.8846372550379306E-2</v>
      </c>
      <c r="Y576" s="148">
        <f>(LARGE((AA576,AD576,AG576,AJ576,AM576,AP576),1))-(LARGE((AA576,AD576,AG576,AJ576,AM576,AP576),3))</f>
        <v>6.5260807456000436E-2</v>
      </c>
      <c r="Z576" s="234">
        <f>(LARGE((AA576,AD576,AG576,AJ576,AM576,AP576),1))-(LARGE((AA576,AD576,AG576,AJ576,AM576,AP576),4))</f>
        <v>0.20904123268102573</v>
      </c>
      <c r="AA576" s="236">
        <v>0.28450272526801934</v>
      </c>
      <c r="AB576" s="93">
        <v>0.2377323754550614</v>
      </c>
      <c r="AC576" s="95">
        <f>IF(Tabelle1[[#This Row],[CDU ES 2021]]="","",Tabelle1[[#This Row],[CDU ES 2021]]/Tabelle1[[#This Row],[CDU ZS 2021]])</f>
        <v>1.1967352983514816</v>
      </c>
      <c r="AD576" s="97">
        <v>0.2192419178120189</v>
      </c>
      <c r="AE576" s="106">
        <v>0.20923826529906012</v>
      </c>
      <c r="AF576" s="96">
        <f>IF(Tabelle1[[#This Row],[SPD ES 2021]]="","",Tabelle1[[#This Row],[SPD ES 2021]]/Tabelle1[[#This Row],[SPD ZS 2021]])</f>
        <v>1.0478098616362583</v>
      </c>
      <c r="AG576" s="99">
        <v>5.8839438026157029E-2</v>
      </c>
      <c r="AH576" s="107">
        <v>6.1507689326301511E-2</v>
      </c>
      <c r="AI576" s="98">
        <f>IF(Tabelle1[[#This Row],[AfD ES 2021]]="","",Tabelle1[[#This Row],[AfD ES 2021]]/Tabelle1[[#This Row],[AfD ZS 2021]])</f>
        <v>0.95661922388289911</v>
      </c>
      <c r="AJ576" s="100">
        <v>5.3576134141436554E-2</v>
      </c>
      <c r="AK576" s="108">
        <v>5.9708207023517847E-2</v>
      </c>
      <c r="AL576" s="101">
        <f>IF(Tabelle1[[#This Row],[Linke ES 2021]]="","",Tabelle1[[#This Row],[Linke ES 2021]]/Tabelle1[[#This Row],[Linke ZS 2021]])</f>
        <v>0.89729932972755333</v>
      </c>
      <c r="AM576" s="103">
        <v>0.22565635271764004</v>
      </c>
      <c r="AN576" s="109">
        <v>0.23569757623575988</v>
      </c>
      <c r="AO576" s="102">
        <f>IF(Tabelle1[[#This Row],[Grüne ES 2021]]="","",Tabelle1[[#This Row],[Grüne ES 2021]]/Tabelle1[[#This Row],[Grüne ZS 2021]])</f>
        <v>0.95739784991222832</v>
      </c>
      <c r="AP576" s="104">
        <v>7.5461492586993612E-2</v>
      </c>
      <c r="AQ576" s="105">
        <v>0.10168459227883671</v>
      </c>
      <c r="AR576" s="215">
        <f>IF(Tabelle1[[#This Row],[FDP ES 2021]]="","",Tabelle1[[#This Row],[FDP ES 2021]]/Tabelle1[[#This Row],[FDP ZS 2021]])</f>
        <v>0.74211334181352839</v>
      </c>
      <c r="AS576" s="216">
        <v>3385.6</v>
      </c>
      <c r="AT576" s="191">
        <v>60711</v>
      </c>
      <c r="AU576" s="191">
        <v>22748</v>
      </c>
      <c r="AV576" s="191">
        <v>6.7</v>
      </c>
      <c r="AW576" s="191">
        <v>476.2</v>
      </c>
      <c r="AX576" s="191">
        <v>8.1</v>
      </c>
      <c r="AY576" s="192">
        <v>10.8</v>
      </c>
      <c r="AZ576" s="115" t="s">
        <v>1559</v>
      </c>
      <c r="BA576" s="6"/>
      <c r="BB576" s="6"/>
      <c r="BC576" s="6"/>
      <c r="BD576" s="6"/>
      <c r="BE576" s="6"/>
      <c r="BF576" s="6"/>
      <c r="BG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</row>
    <row r="577" spans="1:84">
      <c r="A577" s="90">
        <f>SUBTOTAL(103,$B$2:$B577)</f>
        <v>576</v>
      </c>
      <c r="B577" s="48" t="s">
        <v>669</v>
      </c>
      <c r="C577" s="206" t="s">
        <v>1251</v>
      </c>
      <c r="D577" s="199" t="s">
        <v>1</v>
      </c>
      <c r="E577" s="195" t="s">
        <v>460</v>
      </c>
      <c r="F577" s="222" t="s">
        <v>260</v>
      </c>
      <c r="G577" s="223" t="s">
        <v>2184</v>
      </c>
      <c r="H577" s="8"/>
      <c r="I577" s="8"/>
      <c r="J577" s="8" t="s">
        <v>927</v>
      </c>
      <c r="K577" s="11"/>
      <c r="L577" s="11" t="s">
        <v>922</v>
      </c>
      <c r="M577" s="53"/>
      <c r="N577" s="53"/>
      <c r="O577" s="9"/>
      <c r="P577" s="54"/>
      <c r="Q577" s="121" t="str">
        <f>""</f>
        <v/>
      </c>
      <c r="R577" s="55"/>
      <c r="S577" s="57"/>
      <c r="T577" s="147" t="str">
        <f>IF(MAX((AA577,AD577,AG577,AJ577,AM577,AP577))=AA577,"CSU",IF(MAX(AA577,AD577,AG577,AJ577,AM577,AP577)=AD577,"SPD",IF(MAX(AA577,AD577,AG577,AJ577,AM577,AP577)=AG577,"AfD",IF(MAX(AA577,AD577,AG577,AJ577,AM577,AP577)=AJ577,"Linke",IF(MAX(AA577,AD577,AG577,AJ577,AM577,AP577)=AM577,"Grüne","FDP")))))</f>
        <v>CSU</v>
      </c>
      <c r="U577" s="148" t="str">
        <f>IF(LARGE((AA577,AD577,AG577,AJ577,AM577,AP577),2)=AA577,"CSU",IF(LARGE((AA577,AD577,AG577,AJ577,AM577,AP577),2)=AD577,"SPD",IF(LARGE((AA577,AD577,AG577,AJ577,AM577,AP577),2)=AG577,"AfD",IF(LARGE((AA577,AD577,AG577,AJ577,AM577,AP577),2)=AJ577,"Linke",IF(LARGE((AA577,AD577,AG577,AJ577,AM577,AP577),2)=AM577,"Grüne","FDP")))))</f>
        <v>Grüne</v>
      </c>
      <c r="V577" s="148" t="str">
        <f>IF(LARGE((AA577,AD577,AG577,AJ577,AM577,AP577),3)=AA577,"CSU",IF(LARGE((AA577,AD577,AG577,AJ577,AM577,AP577),3)=AD577,"SPD",IF(LARGE((AA577,AD577,AG577,AJ577,AM577,AP577),3)=AG577,"AfD",IF(LARGE((AA577,AD577,AG577,AJ577,AM577,AP577),3)=AJ577,"Linke",IF(LARGE((AA577,AD577,AG577,AJ577,AM577,AP577),3)=AM577,"Grüne","FDP")))))</f>
        <v>SPD</v>
      </c>
      <c r="W577" s="148" t="str">
        <f>IF(LARGE((AA577,AD577,AG577,AJ577,AM577,AP577),4)=AA577,"CSU",IF(LARGE((AA577,AD577,AG577,AJ577,AM577,AP577),4)=AD577,"SPD",IF(LARGE((AA577,AD577,AG577,AJ577,AM577,AP577),4)=AG577,"AfD",IF(LARGE((AA577,AD577,AG577,AJ577,AM577,AP577),4)=AJ577,"Linke",IF(LARGE((AA577,AD577,AG577,AJ577,AM577,AP577),4)=AM577,"Grüne","FDP")))))</f>
        <v>FDP</v>
      </c>
      <c r="X577" s="148">
        <f>(LARGE((AA577,AD577,AG577,AJ577,AM577,AP577),1))-(LARGE((AA577,AD577,AG577,AJ577,AM577,AP577),2))</f>
        <v>5.8846372550379306E-2</v>
      </c>
      <c r="Y577" s="148">
        <f>(LARGE((AA577,AD577,AG577,AJ577,AM577,AP577),1))-(LARGE((AA577,AD577,AG577,AJ577,AM577,AP577),3))</f>
        <v>6.5260807456000436E-2</v>
      </c>
      <c r="Z577" s="234">
        <f>(LARGE((AA577,AD577,AG577,AJ577,AM577,AP577),1))-(LARGE((AA577,AD577,AG577,AJ577,AM577,AP577),4))</f>
        <v>0.20904123268102573</v>
      </c>
      <c r="AA577" s="236">
        <v>0.28450272526801934</v>
      </c>
      <c r="AB577" s="93">
        <v>0.2377323754550614</v>
      </c>
      <c r="AC577" s="95">
        <f>IF(Tabelle1[[#This Row],[CDU ES 2021]]="","",Tabelle1[[#This Row],[CDU ES 2021]]/Tabelle1[[#This Row],[CDU ZS 2021]])</f>
        <v>1.1967352983514816</v>
      </c>
      <c r="AD577" s="97">
        <v>0.2192419178120189</v>
      </c>
      <c r="AE577" s="106">
        <v>0.20923826529906012</v>
      </c>
      <c r="AF577" s="96">
        <f>IF(Tabelle1[[#This Row],[SPD ES 2021]]="","",Tabelle1[[#This Row],[SPD ES 2021]]/Tabelle1[[#This Row],[SPD ZS 2021]])</f>
        <v>1.0478098616362583</v>
      </c>
      <c r="AG577" s="99">
        <v>5.8839438026157029E-2</v>
      </c>
      <c r="AH577" s="107">
        <v>6.1507689326301511E-2</v>
      </c>
      <c r="AI577" s="98">
        <f>IF(Tabelle1[[#This Row],[AfD ES 2021]]="","",Tabelle1[[#This Row],[AfD ES 2021]]/Tabelle1[[#This Row],[AfD ZS 2021]])</f>
        <v>0.95661922388289911</v>
      </c>
      <c r="AJ577" s="100">
        <v>5.3576134141436554E-2</v>
      </c>
      <c r="AK577" s="108">
        <v>5.9708207023517847E-2</v>
      </c>
      <c r="AL577" s="101">
        <f>IF(Tabelle1[[#This Row],[Linke ES 2021]]="","",Tabelle1[[#This Row],[Linke ES 2021]]/Tabelle1[[#This Row],[Linke ZS 2021]])</f>
        <v>0.89729932972755333</v>
      </c>
      <c r="AM577" s="103">
        <v>0.22565635271764004</v>
      </c>
      <c r="AN577" s="109">
        <v>0.23569757623575988</v>
      </c>
      <c r="AO577" s="102">
        <f>IF(Tabelle1[[#This Row],[Grüne ES 2021]]="","",Tabelle1[[#This Row],[Grüne ES 2021]]/Tabelle1[[#This Row],[Grüne ZS 2021]])</f>
        <v>0.95739784991222832</v>
      </c>
      <c r="AP577" s="104">
        <v>7.5461492586993612E-2</v>
      </c>
      <c r="AQ577" s="105">
        <v>0.10168459227883671</v>
      </c>
      <c r="AR577" s="215">
        <f>IF(Tabelle1[[#This Row],[FDP ES 2021]]="","",Tabelle1[[#This Row],[FDP ES 2021]]/Tabelle1[[#This Row],[FDP ZS 2021]])</f>
        <v>0.74211334181352839</v>
      </c>
      <c r="AS577" s="216">
        <v>3385.6</v>
      </c>
      <c r="AT577" s="191">
        <v>60711</v>
      </c>
      <c r="AU577" s="191">
        <v>22748</v>
      </c>
      <c r="AV577" s="191">
        <v>6.7</v>
      </c>
      <c r="AW577" s="191">
        <v>476.2</v>
      </c>
      <c r="AX577" s="191">
        <v>8.1</v>
      </c>
      <c r="AY577" s="192">
        <v>10.8</v>
      </c>
      <c r="AZ577" s="114" t="s">
        <v>1823</v>
      </c>
      <c r="BA577" s="6"/>
      <c r="BB577" s="6"/>
      <c r="BC577" s="6"/>
      <c r="BD577" s="6"/>
      <c r="BE577" s="6"/>
      <c r="BF577" s="6"/>
      <c r="BG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</row>
    <row r="578" spans="1:84">
      <c r="A578" s="90">
        <f>SUBTOTAL(103,$B$2:$B578)</f>
        <v>577</v>
      </c>
      <c r="B578" s="46" t="s">
        <v>930</v>
      </c>
      <c r="C578" s="204" t="s">
        <v>1252</v>
      </c>
      <c r="D578" s="199" t="s">
        <v>1</v>
      </c>
      <c r="E578" s="195" t="s">
        <v>460</v>
      </c>
      <c r="F578" s="222" t="s">
        <v>260</v>
      </c>
      <c r="G578" s="224" t="s">
        <v>2167</v>
      </c>
      <c r="H578" s="8"/>
      <c r="I578" s="8"/>
      <c r="J578" s="8" t="s">
        <v>927</v>
      </c>
      <c r="K578" s="11"/>
      <c r="L578" s="11" t="s">
        <v>922</v>
      </c>
      <c r="M578" s="53"/>
      <c r="N578" s="53"/>
      <c r="O578" s="9"/>
      <c r="P578" s="54"/>
      <c r="Q578" s="121" t="str">
        <f>""</f>
        <v/>
      </c>
      <c r="R578" s="55"/>
      <c r="S578" s="57"/>
      <c r="T578" s="147" t="str">
        <f>IF(MAX((AA578,AD578,AG578,AJ578,AM578,AP578))=AA578,"CSU",IF(MAX(AA578,AD578,AG578,AJ578,AM578,AP578)=AD578,"SPD",IF(MAX(AA578,AD578,AG578,AJ578,AM578,AP578)=AG578,"AfD",IF(MAX(AA578,AD578,AG578,AJ578,AM578,AP578)=AJ578,"Linke",IF(MAX(AA578,AD578,AG578,AJ578,AM578,AP578)=AM578,"Grüne","FDP")))))</f>
        <v>CSU</v>
      </c>
      <c r="U578" s="148" t="str">
        <f>IF(LARGE((AA578,AD578,AG578,AJ578,AM578,AP578),2)=AA578,"CSU",IF(LARGE((AA578,AD578,AG578,AJ578,AM578,AP578),2)=AD578,"SPD",IF(LARGE((AA578,AD578,AG578,AJ578,AM578,AP578),2)=AG578,"AfD",IF(LARGE((AA578,AD578,AG578,AJ578,AM578,AP578),2)=AJ578,"Linke",IF(LARGE((AA578,AD578,AG578,AJ578,AM578,AP578),2)=AM578,"Grüne","FDP")))))</f>
        <v>Grüne</v>
      </c>
      <c r="V578" s="148" t="str">
        <f>IF(LARGE((AA578,AD578,AG578,AJ578,AM578,AP578),3)=AA578,"CSU",IF(LARGE((AA578,AD578,AG578,AJ578,AM578,AP578),3)=AD578,"SPD",IF(LARGE((AA578,AD578,AG578,AJ578,AM578,AP578),3)=AG578,"AfD",IF(LARGE((AA578,AD578,AG578,AJ578,AM578,AP578),3)=AJ578,"Linke",IF(LARGE((AA578,AD578,AG578,AJ578,AM578,AP578),3)=AM578,"Grüne","FDP")))))</f>
        <v>SPD</v>
      </c>
      <c r="W578" s="148" t="str">
        <f>IF(LARGE((AA578,AD578,AG578,AJ578,AM578,AP578),4)=AA578,"CSU",IF(LARGE((AA578,AD578,AG578,AJ578,AM578,AP578),4)=AD578,"SPD",IF(LARGE((AA578,AD578,AG578,AJ578,AM578,AP578),4)=AG578,"AfD",IF(LARGE((AA578,AD578,AG578,AJ578,AM578,AP578),4)=AJ578,"Linke",IF(LARGE((AA578,AD578,AG578,AJ578,AM578,AP578),4)=AM578,"Grüne","FDP")))))</f>
        <v>FDP</v>
      </c>
      <c r="X578" s="148">
        <f>(LARGE((AA578,AD578,AG578,AJ578,AM578,AP578),1))-(LARGE((AA578,AD578,AG578,AJ578,AM578,AP578),2))</f>
        <v>5.8846372550379306E-2</v>
      </c>
      <c r="Y578" s="148">
        <f>(LARGE((AA578,AD578,AG578,AJ578,AM578,AP578),1))-(LARGE((AA578,AD578,AG578,AJ578,AM578,AP578),3))</f>
        <v>6.5260807456000436E-2</v>
      </c>
      <c r="Z578" s="234">
        <f>(LARGE((AA578,AD578,AG578,AJ578,AM578,AP578),1))-(LARGE((AA578,AD578,AG578,AJ578,AM578,AP578),4))</f>
        <v>0.20904123268102573</v>
      </c>
      <c r="AA578" s="236">
        <v>0.28450272526801934</v>
      </c>
      <c r="AB578" s="93">
        <v>0.2377323754550614</v>
      </c>
      <c r="AC578" s="95">
        <f>IF(Tabelle1[[#This Row],[CDU ES 2021]]="","",Tabelle1[[#This Row],[CDU ES 2021]]/Tabelle1[[#This Row],[CDU ZS 2021]])</f>
        <v>1.1967352983514816</v>
      </c>
      <c r="AD578" s="97">
        <v>0.2192419178120189</v>
      </c>
      <c r="AE578" s="106">
        <v>0.20923826529906012</v>
      </c>
      <c r="AF578" s="96">
        <f>IF(Tabelle1[[#This Row],[SPD ES 2021]]="","",Tabelle1[[#This Row],[SPD ES 2021]]/Tabelle1[[#This Row],[SPD ZS 2021]])</f>
        <v>1.0478098616362583</v>
      </c>
      <c r="AG578" s="99">
        <v>5.8839438026157029E-2</v>
      </c>
      <c r="AH578" s="107">
        <v>6.1507689326301511E-2</v>
      </c>
      <c r="AI578" s="98">
        <f>IF(Tabelle1[[#This Row],[AfD ES 2021]]="","",Tabelle1[[#This Row],[AfD ES 2021]]/Tabelle1[[#This Row],[AfD ZS 2021]])</f>
        <v>0.95661922388289911</v>
      </c>
      <c r="AJ578" s="100">
        <v>5.3576134141436554E-2</v>
      </c>
      <c r="AK578" s="108">
        <v>5.9708207023517847E-2</v>
      </c>
      <c r="AL578" s="101">
        <f>IF(Tabelle1[[#This Row],[Linke ES 2021]]="","",Tabelle1[[#This Row],[Linke ES 2021]]/Tabelle1[[#This Row],[Linke ZS 2021]])</f>
        <v>0.89729932972755333</v>
      </c>
      <c r="AM578" s="103">
        <v>0.22565635271764004</v>
      </c>
      <c r="AN578" s="109">
        <v>0.23569757623575988</v>
      </c>
      <c r="AO578" s="102">
        <f>IF(Tabelle1[[#This Row],[Grüne ES 2021]]="","",Tabelle1[[#This Row],[Grüne ES 2021]]/Tabelle1[[#This Row],[Grüne ZS 2021]])</f>
        <v>0.95739784991222832</v>
      </c>
      <c r="AP578" s="104">
        <v>7.5461492586993612E-2</v>
      </c>
      <c r="AQ578" s="105">
        <v>0.10168459227883671</v>
      </c>
      <c r="AR578" s="215">
        <f>IF(Tabelle1[[#This Row],[FDP ES 2021]]="","",Tabelle1[[#This Row],[FDP ES 2021]]/Tabelle1[[#This Row],[FDP ZS 2021]])</f>
        <v>0.74211334181352839</v>
      </c>
      <c r="AS578" s="216">
        <v>3385.6</v>
      </c>
      <c r="AT578" s="191">
        <v>60711</v>
      </c>
      <c r="AU578" s="191">
        <v>22748</v>
      </c>
      <c r="AV578" s="191">
        <v>6.7</v>
      </c>
      <c r="AW578" s="191">
        <v>476.2</v>
      </c>
      <c r="AX578" s="191">
        <v>8.1</v>
      </c>
      <c r="AY578" s="192">
        <v>10.8</v>
      </c>
      <c r="AZ578" s="114" t="s">
        <v>1833</v>
      </c>
      <c r="BA578" s="6"/>
      <c r="BB578" s="6"/>
      <c r="BC578" s="6"/>
      <c r="BD578" s="6"/>
      <c r="BE578" s="6"/>
      <c r="BF578" s="6"/>
      <c r="BG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</row>
    <row r="579" spans="1:84">
      <c r="A579" s="90">
        <f>SUBTOTAL(103,$B$2:$B579)</f>
        <v>578</v>
      </c>
      <c r="B579" s="47" t="s">
        <v>751</v>
      </c>
      <c r="C579" s="205" t="s">
        <v>1253</v>
      </c>
      <c r="D579" s="199" t="s">
        <v>1</v>
      </c>
      <c r="E579" s="195" t="s">
        <v>460</v>
      </c>
      <c r="F579" s="222" t="s">
        <v>260</v>
      </c>
      <c r="G579" s="219" t="str">
        <f>""</f>
        <v/>
      </c>
      <c r="H579" s="8"/>
      <c r="I579" s="8"/>
      <c r="J579" s="8" t="s">
        <v>927</v>
      </c>
      <c r="K579" s="11"/>
      <c r="L579" s="11" t="s">
        <v>922</v>
      </c>
      <c r="M579" s="53"/>
      <c r="N579" s="53"/>
      <c r="O579" s="9"/>
      <c r="P579" s="54"/>
      <c r="Q579" s="121" t="str">
        <f>""</f>
        <v/>
      </c>
      <c r="R579" s="55"/>
      <c r="S579" s="57"/>
      <c r="T579" s="147" t="str">
        <f>IF(MAX((AA579,AD579,AG579,AJ579,AM579,AP579))=AA579,"CSU",IF(MAX(AA579,AD579,AG579,AJ579,AM579,AP579)=AD579,"SPD",IF(MAX(AA579,AD579,AG579,AJ579,AM579,AP579)=AG579,"AfD",IF(MAX(AA579,AD579,AG579,AJ579,AM579,AP579)=AJ579,"Linke",IF(MAX(AA579,AD579,AG579,AJ579,AM579,AP579)=AM579,"Grüne","FDP")))))</f>
        <v>CSU</v>
      </c>
      <c r="U579" s="148" t="str">
        <f>IF(LARGE((AA579,AD579,AG579,AJ579,AM579,AP579),2)=AA579,"CSU",IF(LARGE((AA579,AD579,AG579,AJ579,AM579,AP579),2)=AD579,"SPD",IF(LARGE((AA579,AD579,AG579,AJ579,AM579,AP579),2)=AG579,"AfD",IF(LARGE((AA579,AD579,AG579,AJ579,AM579,AP579),2)=AJ579,"Linke",IF(LARGE((AA579,AD579,AG579,AJ579,AM579,AP579),2)=AM579,"Grüne","FDP")))))</f>
        <v>Grüne</v>
      </c>
      <c r="V579" s="148" t="str">
        <f>IF(LARGE((AA579,AD579,AG579,AJ579,AM579,AP579),3)=AA579,"CSU",IF(LARGE((AA579,AD579,AG579,AJ579,AM579,AP579),3)=AD579,"SPD",IF(LARGE((AA579,AD579,AG579,AJ579,AM579,AP579),3)=AG579,"AfD",IF(LARGE((AA579,AD579,AG579,AJ579,AM579,AP579),3)=AJ579,"Linke",IF(LARGE((AA579,AD579,AG579,AJ579,AM579,AP579),3)=AM579,"Grüne","FDP")))))</f>
        <v>SPD</v>
      </c>
      <c r="W579" s="148" t="str">
        <f>IF(LARGE((AA579,AD579,AG579,AJ579,AM579,AP579),4)=AA579,"CSU",IF(LARGE((AA579,AD579,AG579,AJ579,AM579,AP579),4)=AD579,"SPD",IF(LARGE((AA579,AD579,AG579,AJ579,AM579,AP579),4)=AG579,"AfD",IF(LARGE((AA579,AD579,AG579,AJ579,AM579,AP579),4)=AJ579,"Linke",IF(LARGE((AA579,AD579,AG579,AJ579,AM579,AP579),4)=AM579,"Grüne","FDP")))))</f>
        <v>FDP</v>
      </c>
      <c r="X579" s="148">
        <f>(LARGE((AA579,AD579,AG579,AJ579,AM579,AP579),1))-(LARGE((AA579,AD579,AG579,AJ579,AM579,AP579),2))</f>
        <v>5.8846372550379306E-2</v>
      </c>
      <c r="Y579" s="148">
        <f>(LARGE((AA579,AD579,AG579,AJ579,AM579,AP579),1))-(LARGE((AA579,AD579,AG579,AJ579,AM579,AP579),3))</f>
        <v>6.5260807456000436E-2</v>
      </c>
      <c r="Z579" s="234">
        <f>(LARGE((AA579,AD579,AG579,AJ579,AM579,AP579),1))-(LARGE((AA579,AD579,AG579,AJ579,AM579,AP579),4))</f>
        <v>0.20904123268102573</v>
      </c>
      <c r="AA579" s="236">
        <v>0.28450272526801934</v>
      </c>
      <c r="AB579" s="93">
        <v>0.2377323754550614</v>
      </c>
      <c r="AC579" s="95">
        <f>IF(Tabelle1[[#This Row],[CDU ES 2021]]="","",Tabelle1[[#This Row],[CDU ES 2021]]/Tabelle1[[#This Row],[CDU ZS 2021]])</f>
        <v>1.1967352983514816</v>
      </c>
      <c r="AD579" s="97">
        <v>0.2192419178120189</v>
      </c>
      <c r="AE579" s="106">
        <v>0.20923826529906012</v>
      </c>
      <c r="AF579" s="96">
        <f>IF(Tabelle1[[#This Row],[SPD ES 2021]]="","",Tabelle1[[#This Row],[SPD ES 2021]]/Tabelle1[[#This Row],[SPD ZS 2021]])</f>
        <v>1.0478098616362583</v>
      </c>
      <c r="AG579" s="99">
        <v>5.8839438026157029E-2</v>
      </c>
      <c r="AH579" s="107">
        <v>6.1507689326301511E-2</v>
      </c>
      <c r="AI579" s="98">
        <f>IF(Tabelle1[[#This Row],[AfD ES 2021]]="","",Tabelle1[[#This Row],[AfD ES 2021]]/Tabelle1[[#This Row],[AfD ZS 2021]])</f>
        <v>0.95661922388289911</v>
      </c>
      <c r="AJ579" s="100">
        <v>5.3576134141436554E-2</v>
      </c>
      <c r="AK579" s="108">
        <v>5.9708207023517847E-2</v>
      </c>
      <c r="AL579" s="101">
        <f>IF(Tabelle1[[#This Row],[Linke ES 2021]]="","",Tabelle1[[#This Row],[Linke ES 2021]]/Tabelle1[[#This Row],[Linke ZS 2021]])</f>
        <v>0.89729932972755333</v>
      </c>
      <c r="AM579" s="103">
        <v>0.22565635271764004</v>
      </c>
      <c r="AN579" s="109">
        <v>0.23569757623575988</v>
      </c>
      <c r="AO579" s="102">
        <f>IF(Tabelle1[[#This Row],[Grüne ES 2021]]="","",Tabelle1[[#This Row],[Grüne ES 2021]]/Tabelle1[[#This Row],[Grüne ZS 2021]])</f>
        <v>0.95739784991222832</v>
      </c>
      <c r="AP579" s="104">
        <v>7.5461492586993612E-2</v>
      </c>
      <c r="AQ579" s="105">
        <v>0.10168459227883671</v>
      </c>
      <c r="AR579" s="215">
        <f>IF(Tabelle1[[#This Row],[FDP ES 2021]]="","",Tabelle1[[#This Row],[FDP ES 2021]]/Tabelle1[[#This Row],[FDP ZS 2021]])</f>
        <v>0.74211334181352839</v>
      </c>
      <c r="AS579" s="216">
        <v>3385.6</v>
      </c>
      <c r="AT579" s="191">
        <v>60711</v>
      </c>
      <c r="AU579" s="191">
        <v>22748</v>
      </c>
      <c r="AV579" s="191">
        <v>6.7</v>
      </c>
      <c r="AW579" s="191">
        <v>476.2</v>
      </c>
      <c r="AX579" s="191">
        <v>8.1</v>
      </c>
      <c r="AY579" s="192">
        <v>10.8</v>
      </c>
      <c r="AZ579" s="114" t="s">
        <v>2051</v>
      </c>
      <c r="BA579" s="6"/>
      <c r="BB579" s="6"/>
      <c r="BC579" s="6"/>
      <c r="BD579" s="6"/>
      <c r="BE579" s="6"/>
      <c r="BF579" s="6"/>
      <c r="BG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</row>
    <row r="580" spans="1:84">
      <c r="A580" s="90">
        <f>SUBTOTAL(103,$B$2:$B580)</f>
        <v>579</v>
      </c>
      <c r="B580" s="44" t="s">
        <v>855</v>
      </c>
      <c r="C580" s="201" t="s">
        <v>878</v>
      </c>
      <c r="D580" s="199" t="s">
        <v>1</v>
      </c>
      <c r="E580" s="194" t="s">
        <v>461</v>
      </c>
      <c r="F580" s="198" t="s">
        <v>261</v>
      </c>
      <c r="G580" s="219" t="str">
        <f>""</f>
        <v/>
      </c>
      <c r="H580" s="8"/>
      <c r="I580" s="8"/>
      <c r="J580" s="8" t="s">
        <v>924</v>
      </c>
      <c r="K580" s="8"/>
      <c r="L580" s="8" t="s">
        <v>922</v>
      </c>
      <c r="M580" s="53"/>
      <c r="N580" s="53"/>
      <c r="O580" s="9"/>
      <c r="P580" s="54"/>
      <c r="Q580" s="121" t="str">
        <f>""</f>
        <v/>
      </c>
      <c r="R580" s="55"/>
      <c r="S580" s="57"/>
      <c r="T580" s="147" t="str">
        <f>IF(MAX((AA580,AD580,AG580,AJ580,AM580,AP580))=AA580,"CSU",IF(MAX(AA580,AD580,AG580,AJ580,AM580,AP580)=AD580,"SPD",IF(MAX(AA580,AD580,AG580,AJ580,AM580,AP580)=AG580,"AfD",IF(MAX(AA580,AD580,AG580,AJ580,AM580,AP580)=AJ580,"Linke",IF(MAX(AA580,AD580,AG580,AJ580,AM580,AP580)=AM580,"Grüne","FDP")))))</f>
        <v>CSU</v>
      </c>
      <c r="U580" s="148" t="str">
        <f>IF(LARGE((AA580,AD580,AG580,AJ580,AM580,AP580),2)=AA580,"CSU",IF(LARGE((AA580,AD580,AG580,AJ580,AM580,AP580),2)=AD580,"SPD",IF(LARGE((AA580,AD580,AG580,AJ580,AM580,AP580),2)=AG580,"AfD",IF(LARGE((AA580,AD580,AG580,AJ580,AM580,AP580),2)=AJ580,"Linke",IF(LARGE((AA580,AD580,AG580,AJ580,AM580,AP580),2)=AM580,"Grüne","FDP")))))</f>
        <v>SPD</v>
      </c>
      <c r="V580" s="148" t="str">
        <f>IF(LARGE((AA580,AD580,AG580,AJ580,AM580,AP580),3)=AA580,"CSU",IF(LARGE((AA580,AD580,AG580,AJ580,AM580,AP580),3)=AD580,"SPD",IF(LARGE((AA580,AD580,AG580,AJ580,AM580,AP580),3)=AG580,"AfD",IF(LARGE((AA580,AD580,AG580,AJ580,AM580,AP580),3)=AJ580,"Linke",IF(LARGE((AA580,AD580,AG580,AJ580,AM580,AP580),3)=AM580,"Grüne","FDP")))))</f>
        <v>Grüne</v>
      </c>
      <c r="W580" s="148" t="str">
        <f>IF(LARGE((AA580,AD580,AG580,AJ580,AM580,AP580),4)=AA580,"CSU",IF(LARGE((AA580,AD580,AG580,AJ580,AM580,AP580),4)=AD580,"SPD",IF(LARGE((AA580,AD580,AG580,AJ580,AM580,AP580),4)=AG580,"AfD",IF(LARGE((AA580,AD580,AG580,AJ580,AM580,AP580),4)=AJ580,"Linke",IF(LARGE((AA580,AD580,AG580,AJ580,AM580,AP580),4)=AM580,"Grüne","FDP")))))</f>
        <v>AfD</v>
      </c>
      <c r="X580" s="148">
        <f>(LARGE((AA580,AD580,AG580,AJ580,AM580,AP580),1))-(LARGE((AA580,AD580,AG580,AJ580,AM580,AP580),2))</f>
        <v>0.10195992929615413</v>
      </c>
      <c r="Y580" s="148">
        <f>(LARGE((AA580,AD580,AG580,AJ580,AM580,AP580),1))-(LARGE((AA580,AD580,AG580,AJ580,AM580,AP580),3))</f>
        <v>0.22290399694758728</v>
      </c>
      <c r="Z580" s="234">
        <f>(LARGE((AA580,AD580,AG580,AJ580,AM580,AP580),1))-(LARGE((AA580,AD580,AG580,AJ580,AM580,AP580),4))</f>
        <v>0.24192706913870571</v>
      </c>
      <c r="AA580" s="236">
        <v>0.3441128146827282</v>
      </c>
      <c r="AB580" s="93">
        <v>0.30038146884930039</v>
      </c>
      <c r="AC580" s="95">
        <f>IF(Tabelle1[[#This Row],[CDU ES 2021]]="","",Tabelle1[[#This Row],[CDU ES 2021]]/Tabelle1[[#This Row],[CDU ZS 2021]])</f>
        <v>1.1455860309923698</v>
      </c>
      <c r="AD580" s="97">
        <v>0.24215288538657406</v>
      </c>
      <c r="AE580" s="106">
        <v>0.22682246548522683</v>
      </c>
      <c r="AF580" s="96">
        <f>IF(Tabelle1[[#This Row],[SPD ES 2021]]="","",Tabelle1[[#This Row],[SPD ES 2021]]/Tabelle1[[#This Row],[SPD ZS 2021]])</f>
        <v>1.0675877491612298</v>
      </c>
      <c r="AG580" s="99">
        <v>0.10218574554402249</v>
      </c>
      <c r="AH580" s="107">
        <v>0.10023074592310023</v>
      </c>
      <c r="AI580" s="98">
        <f>IF(Tabelle1[[#This Row],[AfD ES 2021]]="","",Tabelle1[[#This Row],[AfD ES 2021]]/Tabelle1[[#This Row],[AfD ZS 2021]])</f>
        <v>1.019504989241746</v>
      </c>
      <c r="AJ580" s="100">
        <v>4.0366600998263551E-2</v>
      </c>
      <c r="AK580" s="108">
        <v>3.8014808139038014E-2</v>
      </c>
      <c r="AL580" s="101">
        <f>IF(Tabelle1[[#This Row],[Linke ES 2021]]="","",Tabelle1[[#This Row],[Linke ES 2021]]/Tabelle1[[#This Row],[Linke ZS 2021]])</f>
        <v>1.0618651776598194</v>
      </c>
      <c r="AM580" s="103">
        <v>0.1212088177351409</v>
      </c>
      <c r="AN580" s="109">
        <v>0.1374142472011374</v>
      </c>
      <c r="AO580" s="102">
        <f>IF(Tabelle1[[#This Row],[Grüne ES 2021]]="","",Tabelle1[[#This Row],[Grüne ES 2021]]/Tabelle1[[#This Row],[Grüne ZS 2021]])</f>
        <v>0.8820687825602529</v>
      </c>
      <c r="AP580" s="104">
        <v>6.8344455432438111E-2</v>
      </c>
      <c r="AQ580" s="105">
        <v>8.9307218385089301E-2</v>
      </c>
      <c r="AR580" s="215">
        <f>IF(Tabelle1[[#This Row],[FDP ES 2021]]="","",Tabelle1[[#This Row],[FDP ES 2021]]/Tabelle1[[#This Row],[FDP ZS 2021]])</f>
        <v>0.76527358782735166</v>
      </c>
      <c r="AS580" s="216">
        <v>1901.3</v>
      </c>
      <c r="AT580" s="191">
        <v>56969</v>
      </c>
      <c r="AU580" s="191">
        <v>23272</v>
      </c>
      <c r="AV580" s="191">
        <v>6.4</v>
      </c>
      <c r="AW580" s="191">
        <v>501.1</v>
      </c>
      <c r="AX580" s="191">
        <v>8</v>
      </c>
      <c r="AY580" s="192">
        <v>11</v>
      </c>
      <c r="AZ580" s="114" t="s">
        <v>1778</v>
      </c>
      <c r="BA580" s="6"/>
      <c r="BB580" s="6"/>
      <c r="BC580" s="6"/>
      <c r="BD580" s="6"/>
      <c r="BE580" s="6"/>
      <c r="BF580" s="6"/>
      <c r="BG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</row>
    <row r="581" spans="1:84">
      <c r="A581" s="90">
        <f>SUBTOTAL(103,$B$2:$B581)</f>
        <v>580</v>
      </c>
      <c r="B581" s="45" t="s">
        <v>932</v>
      </c>
      <c r="C581" s="203" t="s">
        <v>1254</v>
      </c>
      <c r="D581" s="199" t="s">
        <v>1</v>
      </c>
      <c r="E581" s="195" t="s">
        <v>461</v>
      </c>
      <c r="F581" s="198" t="s">
        <v>261</v>
      </c>
      <c r="G581" s="219" t="str">
        <f>""</f>
        <v/>
      </c>
      <c r="H581" s="16" t="s">
        <v>2187</v>
      </c>
      <c r="I581" s="16" t="s">
        <v>2201</v>
      </c>
      <c r="J581" s="8" t="s">
        <v>927</v>
      </c>
      <c r="K581" s="11"/>
      <c r="L581" s="11" t="s">
        <v>921</v>
      </c>
      <c r="M581" s="53"/>
      <c r="N581" s="53"/>
      <c r="O581" s="9"/>
      <c r="P581" s="54"/>
      <c r="Q581" s="121" t="str">
        <f>""</f>
        <v/>
      </c>
      <c r="R581" s="55"/>
      <c r="S581" s="57"/>
      <c r="T581" s="147" t="str">
        <f>IF(MAX((AA581,AD581,AG581,AJ581,AM581,AP581))=AA581,"CSU",IF(MAX(AA581,AD581,AG581,AJ581,AM581,AP581)=AD581,"SPD",IF(MAX(AA581,AD581,AG581,AJ581,AM581,AP581)=AG581,"AfD",IF(MAX(AA581,AD581,AG581,AJ581,AM581,AP581)=AJ581,"Linke",IF(MAX(AA581,AD581,AG581,AJ581,AM581,AP581)=AM581,"Grüne","FDP")))))</f>
        <v>CSU</v>
      </c>
      <c r="U581" s="148" t="str">
        <f>IF(LARGE((AA581,AD581,AG581,AJ581,AM581,AP581),2)=AA581,"CSU",IF(LARGE((AA581,AD581,AG581,AJ581,AM581,AP581),2)=AD581,"SPD",IF(LARGE((AA581,AD581,AG581,AJ581,AM581,AP581),2)=AG581,"AfD",IF(LARGE((AA581,AD581,AG581,AJ581,AM581,AP581),2)=AJ581,"Linke",IF(LARGE((AA581,AD581,AG581,AJ581,AM581,AP581),2)=AM581,"Grüne","FDP")))))</f>
        <v>SPD</v>
      </c>
      <c r="V581" s="148" t="str">
        <f>IF(LARGE((AA581,AD581,AG581,AJ581,AM581,AP581),3)=AA581,"CSU",IF(LARGE((AA581,AD581,AG581,AJ581,AM581,AP581),3)=AD581,"SPD",IF(LARGE((AA581,AD581,AG581,AJ581,AM581,AP581),3)=AG581,"AfD",IF(LARGE((AA581,AD581,AG581,AJ581,AM581,AP581),3)=AJ581,"Linke",IF(LARGE((AA581,AD581,AG581,AJ581,AM581,AP581),3)=AM581,"Grüne","FDP")))))</f>
        <v>Grüne</v>
      </c>
      <c r="W581" s="148" t="str">
        <f>IF(LARGE((AA581,AD581,AG581,AJ581,AM581,AP581),4)=AA581,"CSU",IF(LARGE((AA581,AD581,AG581,AJ581,AM581,AP581),4)=AD581,"SPD",IF(LARGE((AA581,AD581,AG581,AJ581,AM581,AP581),4)=AG581,"AfD",IF(LARGE((AA581,AD581,AG581,AJ581,AM581,AP581),4)=AJ581,"Linke",IF(LARGE((AA581,AD581,AG581,AJ581,AM581,AP581),4)=AM581,"Grüne","FDP")))))</f>
        <v>AfD</v>
      </c>
      <c r="X581" s="148">
        <f>(LARGE((AA581,AD581,AG581,AJ581,AM581,AP581),1))-(LARGE((AA581,AD581,AG581,AJ581,AM581,AP581),2))</f>
        <v>0.10195992929615413</v>
      </c>
      <c r="Y581" s="148">
        <f>(LARGE((AA581,AD581,AG581,AJ581,AM581,AP581),1))-(LARGE((AA581,AD581,AG581,AJ581,AM581,AP581),3))</f>
        <v>0.22290399694758728</v>
      </c>
      <c r="Z581" s="234">
        <f>(LARGE((AA581,AD581,AG581,AJ581,AM581,AP581),1))-(LARGE((AA581,AD581,AG581,AJ581,AM581,AP581),4))</f>
        <v>0.24192706913870571</v>
      </c>
      <c r="AA581" s="236">
        <v>0.3441128146827282</v>
      </c>
      <c r="AB581" s="93">
        <v>0.30038146884930039</v>
      </c>
      <c r="AC581" s="95">
        <f>IF(Tabelle1[[#This Row],[CDU ES 2021]]="","",Tabelle1[[#This Row],[CDU ES 2021]]/Tabelle1[[#This Row],[CDU ZS 2021]])</f>
        <v>1.1455860309923698</v>
      </c>
      <c r="AD581" s="97">
        <v>0.24215288538657406</v>
      </c>
      <c r="AE581" s="106">
        <v>0.22682246548522683</v>
      </c>
      <c r="AF581" s="96">
        <f>IF(Tabelle1[[#This Row],[SPD ES 2021]]="","",Tabelle1[[#This Row],[SPD ES 2021]]/Tabelle1[[#This Row],[SPD ZS 2021]])</f>
        <v>1.0675877491612298</v>
      </c>
      <c r="AG581" s="99">
        <v>0.10218574554402249</v>
      </c>
      <c r="AH581" s="107">
        <v>0.10023074592310023</v>
      </c>
      <c r="AI581" s="98">
        <f>IF(Tabelle1[[#This Row],[AfD ES 2021]]="","",Tabelle1[[#This Row],[AfD ES 2021]]/Tabelle1[[#This Row],[AfD ZS 2021]])</f>
        <v>1.019504989241746</v>
      </c>
      <c r="AJ581" s="100">
        <v>4.0366600998263551E-2</v>
      </c>
      <c r="AK581" s="108">
        <v>3.8014808139038014E-2</v>
      </c>
      <c r="AL581" s="101">
        <f>IF(Tabelle1[[#This Row],[Linke ES 2021]]="","",Tabelle1[[#This Row],[Linke ES 2021]]/Tabelle1[[#This Row],[Linke ZS 2021]])</f>
        <v>1.0618651776598194</v>
      </c>
      <c r="AM581" s="103">
        <v>0.1212088177351409</v>
      </c>
      <c r="AN581" s="109">
        <v>0.1374142472011374</v>
      </c>
      <c r="AO581" s="102">
        <f>IF(Tabelle1[[#This Row],[Grüne ES 2021]]="","",Tabelle1[[#This Row],[Grüne ES 2021]]/Tabelle1[[#This Row],[Grüne ZS 2021]])</f>
        <v>0.8820687825602529</v>
      </c>
      <c r="AP581" s="104">
        <v>6.8344455432438111E-2</v>
      </c>
      <c r="AQ581" s="105">
        <v>8.9307218385089301E-2</v>
      </c>
      <c r="AR581" s="215">
        <f>IF(Tabelle1[[#This Row],[FDP ES 2021]]="","",Tabelle1[[#This Row],[FDP ES 2021]]/Tabelle1[[#This Row],[FDP ZS 2021]])</f>
        <v>0.76527358782735166</v>
      </c>
      <c r="AS581" s="216">
        <v>1901.3</v>
      </c>
      <c r="AT581" s="191">
        <v>56969</v>
      </c>
      <c r="AU581" s="191">
        <v>23272</v>
      </c>
      <c r="AV581" s="191">
        <v>6.4</v>
      </c>
      <c r="AW581" s="191">
        <v>501.1</v>
      </c>
      <c r="AX581" s="191">
        <v>8</v>
      </c>
      <c r="AY581" s="192">
        <v>11</v>
      </c>
      <c r="AZ581" s="114" t="s">
        <v>1583</v>
      </c>
      <c r="BA581" s="6"/>
      <c r="BB581" s="6"/>
      <c r="BC581" s="6"/>
      <c r="BD581" s="6"/>
      <c r="BE581" s="6"/>
      <c r="BF581" s="6"/>
      <c r="BG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</row>
    <row r="582" spans="1:84">
      <c r="A582" s="90">
        <f>SUBTOTAL(103,$B$2:$B582)</f>
        <v>581</v>
      </c>
      <c r="B582" s="44" t="s">
        <v>855</v>
      </c>
      <c r="C582" s="201" t="s">
        <v>618</v>
      </c>
      <c r="D582" s="200" t="s">
        <v>1</v>
      </c>
      <c r="E582" s="193" t="s">
        <v>462</v>
      </c>
      <c r="F582" s="222" t="s">
        <v>17</v>
      </c>
      <c r="G582" s="219" t="str">
        <f>""</f>
        <v/>
      </c>
      <c r="H582" s="10"/>
      <c r="I582" s="10"/>
      <c r="J582" s="8" t="s">
        <v>924</v>
      </c>
      <c r="K582" s="10"/>
      <c r="L582" s="10" t="s">
        <v>921</v>
      </c>
      <c r="M582" s="59"/>
      <c r="N582" s="59"/>
      <c r="O582" s="59"/>
      <c r="P582" s="83"/>
      <c r="Q582" s="121" t="str">
        <f>""</f>
        <v/>
      </c>
      <c r="R582" s="60"/>
      <c r="S582" s="61"/>
      <c r="T582" s="147" t="str">
        <f>IF(MAX((AA582,AD582,AG582,AJ582,AM582,AP582))=AA582,"CSU",IF(MAX(AA582,AD582,AG582,AJ582,AM582,AP582)=AD582,"SPD",IF(MAX(AA582,AD582,AG582,AJ582,AM582,AP582)=AG582,"AfD",IF(MAX(AA582,AD582,AG582,AJ582,AM582,AP582)=AJ582,"Linke",IF(MAX(AA582,AD582,AG582,AJ582,AM582,AP582)=AM582,"Grüne","FDP")))))</f>
        <v>CSU</v>
      </c>
      <c r="U582" s="148" t="str">
        <f>IF(LARGE((AA582,AD582,AG582,AJ582,AM582,AP582),2)=AA582,"CSU",IF(LARGE((AA582,AD582,AG582,AJ582,AM582,AP582),2)=AD582,"SPD",IF(LARGE((AA582,AD582,AG582,AJ582,AM582,AP582),2)=AG582,"AfD",IF(LARGE((AA582,AD582,AG582,AJ582,AM582,AP582),2)=AJ582,"Linke",IF(LARGE((AA582,AD582,AG582,AJ582,AM582,AP582),2)=AM582,"Grüne","FDP")))))</f>
        <v>SPD</v>
      </c>
      <c r="V582" s="148" t="str">
        <f>IF(LARGE((AA582,AD582,AG582,AJ582,AM582,AP582),3)=AA582,"CSU",IF(LARGE((AA582,AD582,AG582,AJ582,AM582,AP582),3)=AD582,"SPD",IF(LARGE((AA582,AD582,AG582,AJ582,AM582,AP582),3)=AG582,"AfD",IF(LARGE((AA582,AD582,AG582,AJ582,AM582,AP582),3)=AJ582,"Linke",IF(LARGE((AA582,AD582,AG582,AJ582,AM582,AP582),3)=AM582,"Grüne","FDP")))))</f>
        <v>Grüne</v>
      </c>
      <c r="W582" s="148" t="str">
        <f>IF(LARGE((AA582,AD582,AG582,AJ582,AM582,AP582),4)=AA582,"CSU",IF(LARGE((AA582,AD582,AG582,AJ582,AM582,AP582),4)=AD582,"SPD",IF(LARGE((AA582,AD582,AG582,AJ582,AM582,AP582),4)=AG582,"AfD",IF(LARGE((AA582,AD582,AG582,AJ582,AM582,AP582),4)=AJ582,"Linke",IF(LARGE((AA582,AD582,AG582,AJ582,AM582,AP582),4)=AM582,"Grüne","FDP")))))</f>
        <v>AfD</v>
      </c>
      <c r="X582" s="148">
        <f>(LARGE((AA582,AD582,AG582,AJ582,AM582,AP582),1))-(LARGE((AA582,AD582,AG582,AJ582,AM582,AP582),2))</f>
        <v>0.21070409967973741</v>
      </c>
      <c r="Y582" s="148">
        <f>(LARGE((AA582,AD582,AG582,AJ582,AM582,AP582),1))-(LARGE((AA582,AD582,AG582,AJ582,AM582,AP582),3))</f>
        <v>0.24610825193989899</v>
      </c>
      <c r="Z582" s="234">
        <f>(LARGE((AA582,AD582,AG582,AJ582,AM582,AP582),1))-(LARGE((AA582,AD582,AG582,AJ582,AM582,AP582),4))</f>
        <v>0.30026077765916204</v>
      </c>
      <c r="AA582" s="236">
        <v>0.37963066235400966</v>
      </c>
      <c r="AB582" s="93">
        <v>0.32310708419435175</v>
      </c>
      <c r="AC582" s="95">
        <f>IF(Tabelle1[[#This Row],[CDU ES 2021]]="","",Tabelle1[[#This Row],[CDU ES 2021]]/Tabelle1[[#This Row],[CDU ZS 2021]])</f>
        <v>1.174937600952316</v>
      </c>
      <c r="AD582" s="97">
        <v>0.16892656267427225</v>
      </c>
      <c r="AE582" s="106">
        <v>0.20551051767074657</v>
      </c>
      <c r="AF582" s="96">
        <f>IF(Tabelle1[[#This Row],[SPD ES 2021]]="","",Tabelle1[[#This Row],[SPD ES 2021]]/Tabelle1[[#This Row],[SPD ZS 2021]])</f>
        <v>0.82198499905933586</v>
      </c>
      <c r="AG582" s="99">
        <v>7.9369884694847653E-2</v>
      </c>
      <c r="AH582" s="107">
        <v>8.5005033645949246E-2</v>
      </c>
      <c r="AI582" s="98">
        <f>IF(Tabelle1[[#This Row],[AfD ES 2021]]="","",Tabelle1[[#This Row],[AfD ES 2021]]/Tabelle1[[#This Row],[AfD ZS 2021]])</f>
        <v>0.93370805575382387</v>
      </c>
      <c r="AJ582" s="100">
        <v>2.6959417472634278E-2</v>
      </c>
      <c r="AK582" s="108">
        <v>2.6227944682880304E-2</v>
      </c>
      <c r="AL582" s="101">
        <f>IF(Tabelle1[[#This Row],[Linke ES 2021]]="","",Tabelle1[[#This Row],[Linke ES 2021]]/Tabelle1[[#This Row],[Linke ZS 2021]])</f>
        <v>1.0278890625475288</v>
      </c>
      <c r="AM582" s="103">
        <v>0.13352241041411067</v>
      </c>
      <c r="AN582" s="109">
        <v>0.13880676098129602</v>
      </c>
      <c r="AO582" s="102">
        <f>IF(Tabelle1[[#This Row],[Grüne ES 2021]]="","",Tabelle1[[#This Row],[Grüne ES 2021]]/Tabelle1[[#This Row],[Grüne ZS 2021]])</f>
        <v>0.96193016442551094</v>
      </c>
      <c r="AP582" s="104">
        <v>6.6899295209870244E-2</v>
      </c>
      <c r="AQ582" s="105">
        <v>8.9938006676204107E-2</v>
      </c>
      <c r="AR582" s="215">
        <f>IF(Tabelle1[[#This Row],[FDP ES 2021]]="","",Tabelle1[[#This Row],[FDP ES 2021]]/Tabelle1[[#This Row],[FDP ZS 2021]])</f>
        <v>0.74383786879691349</v>
      </c>
      <c r="AS582" s="216">
        <v>175.6</v>
      </c>
      <c r="AT582" s="191">
        <v>31080</v>
      </c>
      <c r="AU582" s="191">
        <v>25307</v>
      </c>
      <c r="AV582" s="191">
        <v>3.1</v>
      </c>
      <c r="AW582" s="191">
        <v>661.4</v>
      </c>
      <c r="AX582" s="191">
        <v>7.2</v>
      </c>
      <c r="AY582" s="192">
        <v>11.4</v>
      </c>
      <c r="AZ582" s="115" t="s">
        <v>1667</v>
      </c>
      <c r="BA582" s="6"/>
      <c r="BB582" s="6"/>
      <c r="BC582" s="6"/>
      <c r="BD582" s="6"/>
      <c r="BE582" s="6"/>
      <c r="BF582" s="6"/>
      <c r="BG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</row>
    <row r="583" spans="1:84">
      <c r="A583" s="90">
        <f>SUBTOTAL(103,$B$2:$B583)</f>
        <v>582</v>
      </c>
      <c r="B583" s="46" t="s">
        <v>930</v>
      </c>
      <c r="C583" s="204" t="s">
        <v>1255</v>
      </c>
      <c r="D583" s="199" t="s">
        <v>1</v>
      </c>
      <c r="E583" s="195" t="s">
        <v>462</v>
      </c>
      <c r="F583" s="222" t="s">
        <v>17</v>
      </c>
      <c r="G583" s="219" t="str">
        <f>""</f>
        <v/>
      </c>
      <c r="H583" s="8"/>
      <c r="I583" s="8"/>
      <c r="J583" s="8" t="s">
        <v>927</v>
      </c>
      <c r="K583" s="11"/>
      <c r="L583" s="11" t="s">
        <v>921</v>
      </c>
      <c r="M583" s="53"/>
      <c r="N583" s="53"/>
      <c r="O583" s="9"/>
      <c r="P583" s="54"/>
      <c r="Q583" s="121" t="str">
        <f>""</f>
        <v/>
      </c>
      <c r="R583" s="55"/>
      <c r="S583" s="57"/>
      <c r="T583" s="147" t="str">
        <f>IF(MAX((AA583,AD583,AG583,AJ583,AM583,AP583))=AA583,"CSU",IF(MAX(AA583,AD583,AG583,AJ583,AM583,AP583)=AD583,"SPD",IF(MAX(AA583,AD583,AG583,AJ583,AM583,AP583)=AG583,"AfD",IF(MAX(AA583,AD583,AG583,AJ583,AM583,AP583)=AJ583,"Linke",IF(MAX(AA583,AD583,AG583,AJ583,AM583,AP583)=AM583,"Grüne","FDP")))))</f>
        <v>CSU</v>
      </c>
      <c r="U583" s="148" t="str">
        <f>IF(LARGE((AA583,AD583,AG583,AJ583,AM583,AP583),2)=AA583,"CSU",IF(LARGE((AA583,AD583,AG583,AJ583,AM583,AP583),2)=AD583,"SPD",IF(LARGE((AA583,AD583,AG583,AJ583,AM583,AP583),2)=AG583,"AfD",IF(LARGE((AA583,AD583,AG583,AJ583,AM583,AP583),2)=AJ583,"Linke",IF(LARGE((AA583,AD583,AG583,AJ583,AM583,AP583),2)=AM583,"Grüne","FDP")))))</f>
        <v>SPD</v>
      </c>
      <c r="V583" s="148" t="str">
        <f>IF(LARGE((AA583,AD583,AG583,AJ583,AM583,AP583),3)=AA583,"CSU",IF(LARGE((AA583,AD583,AG583,AJ583,AM583,AP583),3)=AD583,"SPD",IF(LARGE((AA583,AD583,AG583,AJ583,AM583,AP583),3)=AG583,"AfD",IF(LARGE((AA583,AD583,AG583,AJ583,AM583,AP583),3)=AJ583,"Linke",IF(LARGE((AA583,AD583,AG583,AJ583,AM583,AP583),3)=AM583,"Grüne","FDP")))))</f>
        <v>Grüne</v>
      </c>
      <c r="W583" s="148" t="str">
        <f>IF(LARGE((AA583,AD583,AG583,AJ583,AM583,AP583),4)=AA583,"CSU",IF(LARGE((AA583,AD583,AG583,AJ583,AM583,AP583),4)=AD583,"SPD",IF(LARGE((AA583,AD583,AG583,AJ583,AM583,AP583),4)=AG583,"AfD",IF(LARGE((AA583,AD583,AG583,AJ583,AM583,AP583),4)=AJ583,"Linke",IF(LARGE((AA583,AD583,AG583,AJ583,AM583,AP583),4)=AM583,"Grüne","FDP")))))</f>
        <v>AfD</v>
      </c>
      <c r="X583" s="148">
        <f>(LARGE((AA583,AD583,AG583,AJ583,AM583,AP583),1))-(LARGE((AA583,AD583,AG583,AJ583,AM583,AP583),2))</f>
        <v>0.21070409967973741</v>
      </c>
      <c r="Y583" s="148">
        <f>(LARGE((AA583,AD583,AG583,AJ583,AM583,AP583),1))-(LARGE((AA583,AD583,AG583,AJ583,AM583,AP583),3))</f>
        <v>0.24610825193989899</v>
      </c>
      <c r="Z583" s="234">
        <f>(LARGE((AA583,AD583,AG583,AJ583,AM583,AP583),1))-(LARGE((AA583,AD583,AG583,AJ583,AM583,AP583),4))</f>
        <v>0.30026077765916204</v>
      </c>
      <c r="AA583" s="236">
        <v>0.37963066235400966</v>
      </c>
      <c r="AB583" s="93">
        <v>0.32310708419435175</v>
      </c>
      <c r="AC583" s="95">
        <f>IF(Tabelle1[[#This Row],[CDU ES 2021]]="","",Tabelle1[[#This Row],[CDU ES 2021]]/Tabelle1[[#This Row],[CDU ZS 2021]])</f>
        <v>1.174937600952316</v>
      </c>
      <c r="AD583" s="97">
        <v>0.16892656267427225</v>
      </c>
      <c r="AE583" s="106">
        <v>0.20551051767074657</v>
      </c>
      <c r="AF583" s="96">
        <f>IF(Tabelle1[[#This Row],[SPD ES 2021]]="","",Tabelle1[[#This Row],[SPD ES 2021]]/Tabelle1[[#This Row],[SPD ZS 2021]])</f>
        <v>0.82198499905933586</v>
      </c>
      <c r="AG583" s="99">
        <v>7.9369884694847653E-2</v>
      </c>
      <c r="AH583" s="107">
        <v>8.5005033645949246E-2</v>
      </c>
      <c r="AI583" s="98">
        <f>IF(Tabelle1[[#This Row],[AfD ES 2021]]="","",Tabelle1[[#This Row],[AfD ES 2021]]/Tabelle1[[#This Row],[AfD ZS 2021]])</f>
        <v>0.93370805575382387</v>
      </c>
      <c r="AJ583" s="100">
        <v>2.6959417472634278E-2</v>
      </c>
      <c r="AK583" s="108">
        <v>2.6227944682880304E-2</v>
      </c>
      <c r="AL583" s="101">
        <f>IF(Tabelle1[[#This Row],[Linke ES 2021]]="","",Tabelle1[[#This Row],[Linke ES 2021]]/Tabelle1[[#This Row],[Linke ZS 2021]])</f>
        <v>1.0278890625475288</v>
      </c>
      <c r="AM583" s="103">
        <v>0.13352241041411067</v>
      </c>
      <c r="AN583" s="109">
        <v>0.13880676098129602</v>
      </c>
      <c r="AO583" s="102">
        <f>IF(Tabelle1[[#This Row],[Grüne ES 2021]]="","",Tabelle1[[#This Row],[Grüne ES 2021]]/Tabelle1[[#This Row],[Grüne ZS 2021]])</f>
        <v>0.96193016442551094</v>
      </c>
      <c r="AP583" s="104">
        <v>6.6899295209870244E-2</v>
      </c>
      <c r="AQ583" s="105">
        <v>8.9938006676204107E-2</v>
      </c>
      <c r="AR583" s="215">
        <f>IF(Tabelle1[[#This Row],[FDP ES 2021]]="","",Tabelle1[[#This Row],[FDP ES 2021]]/Tabelle1[[#This Row],[FDP ZS 2021]])</f>
        <v>0.74383786879691349</v>
      </c>
      <c r="AS583" s="216">
        <v>175.6</v>
      </c>
      <c r="AT583" s="191">
        <v>31080</v>
      </c>
      <c r="AU583" s="191">
        <v>25307</v>
      </c>
      <c r="AV583" s="191">
        <v>3.1</v>
      </c>
      <c r="AW583" s="191">
        <v>661.4</v>
      </c>
      <c r="AX583" s="191">
        <v>7.2</v>
      </c>
      <c r="AY583" s="192">
        <v>11.4</v>
      </c>
      <c r="AZ583" s="115" t="s">
        <v>1620</v>
      </c>
      <c r="BA583" s="6"/>
      <c r="BB583" s="6"/>
      <c r="BC583" s="6"/>
      <c r="BD583" s="6"/>
      <c r="BE583" s="6"/>
      <c r="BF583" s="6"/>
      <c r="BG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</row>
    <row r="584" spans="1:84">
      <c r="A584" s="90">
        <f>SUBTOTAL(103,$B$2:$B584)</f>
        <v>583</v>
      </c>
      <c r="B584" s="48" t="s">
        <v>669</v>
      </c>
      <c r="C584" s="206" t="s">
        <v>1256</v>
      </c>
      <c r="D584" s="199" t="s">
        <v>1</v>
      </c>
      <c r="E584" s="195" t="s">
        <v>462</v>
      </c>
      <c r="F584" s="222" t="s">
        <v>17</v>
      </c>
      <c r="G584" s="219" t="str">
        <f>""</f>
        <v/>
      </c>
      <c r="H584" s="14" t="s">
        <v>2175</v>
      </c>
      <c r="I584" s="8"/>
      <c r="J584" s="8" t="s">
        <v>927</v>
      </c>
      <c r="K584" s="18" t="s">
        <v>631</v>
      </c>
      <c r="L584" s="11" t="s">
        <v>921</v>
      </c>
      <c r="M584" s="53"/>
      <c r="N584" s="53"/>
      <c r="O584" s="9"/>
      <c r="P584" s="54"/>
      <c r="Q584" s="121" t="str">
        <f>""</f>
        <v/>
      </c>
      <c r="R584" s="55"/>
      <c r="S584" s="57"/>
      <c r="T584" s="147" t="str">
        <f>IF(MAX((AA584,AD584,AG584,AJ584,AM584,AP584))=AA584,"CSU",IF(MAX(AA584,AD584,AG584,AJ584,AM584,AP584)=AD584,"SPD",IF(MAX(AA584,AD584,AG584,AJ584,AM584,AP584)=AG584,"AfD",IF(MAX(AA584,AD584,AG584,AJ584,AM584,AP584)=AJ584,"Linke",IF(MAX(AA584,AD584,AG584,AJ584,AM584,AP584)=AM584,"Grüne","FDP")))))</f>
        <v>CSU</v>
      </c>
      <c r="U584" s="148" t="str">
        <f>IF(LARGE((AA584,AD584,AG584,AJ584,AM584,AP584),2)=AA584,"CSU",IF(LARGE((AA584,AD584,AG584,AJ584,AM584,AP584),2)=AD584,"SPD",IF(LARGE((AA584,AD584,AG584,AJ584,AM584,AP584),2)=AG584,"AfD",IF(LARGE((AA584,AD584,AG584,AJ584,AM584,AP584),2)=AJ584,"Linke",IF(LARGE((AA584,AD584,AG584,AJ584,AM584,AP584),2)=AM584,"Grüne","FDP")))))</f>
        <v>SPD</v>
      </c>
      <c r="V584" s="148" t="str">
        <f>IF(LARGE((AA584,AD584,AG584,AJ584,AM584,AP584),3)=AA584,"CSU",IF(LARGE((AA584,AD584,AG584,AJ584,AM584,AP584),3)=AD584,"SPD",IF(LARGE((AA584,AD584,AG584,AJ584,AM584,AP584),3)=AG584,"AfD",IF(LARGE((AA584,AD584,AG584,AJ584,AM584,AP584),3)=AJ584,"Linke",IF(LARGE((AA584,AD584,AG584,AJ584,AM584,AP584),3)=AM584,"Grüne","FDP")))))</f>
        <v>Grüne</v>
      </c>
      <c r="W584" s="148" t="str">
        <f>IF(LARGE((AA584,AD584,AG584,AJ584,AM584,AP584),4)=AA584,"CSU",IF(LARGE((AA584,AD584,AG584,AJ584,AM584,AP584),4)=AD584,"SPD",IF(LARGE((AA584,AD584,AG584,AJ584,AM584,AP584),4)=AG584,"AfD",IF(LARGE((AA584,AD584,AG584,AJ584,AM584,AP584),4)=AJ584,"Linke",IF(LARGE((AA584,AD584,AG584,AJ584,AM584,AP584),4)=AM584,"Grüne","FDP")))))</f>
        <v>AfD</v>
      </c>
      <c r="X584" s="148">
        <f>(LARGE((AA584,AD584,AG584,AJ584,AM584,AP584),1))-(LARGE((AA584,AD584,AG584,AJ584,AM584,AP584),2))</f>
        <v>0.21070409967973741</v>
      </c>
      <c r="Y584" s="148">
        <f>(LARGE((AA584,AD584,AG584,AJ584,AM584,AP584),1))-(LARGE((AA584,AD584,AG584,AJ584,AM584,AP584),3))</f>
        <v>0.24610825193989899</v>
      </c>
      <c r="Z584" s="234">
        <f>(LARGE((AA584,AD584,AG584,AJ584,AM584,AP584),1))-(LARGE((AA584,AD584,AG584,AJ584,AM584,AP584),4))</f>
        <v>0.30026077765916204</v>
      </c>
      <c r="AA584" s="236">
        <v>0.37963066235400966</v>
      </c>
      <c r="AB584" s="93">
        <v>0.32310708419435175</v>
      </c>
      <c r="AC584" s="95">
        <f>IF(Tabelle1[[#This Row],[CDU ES 2021]]="","",Tabelle1[[#This Row],[CDU ES 2021]]/Tabelle1[[#This Row],[CDU ZS 2021]])</f>
        <v>1.174937600952316</v>
      </c>
      <c r="AD584" s="97">
        <v>0.16892656267427225</v>
      </c>
      <c r="AE584" s="106">
        <v>0.20551051767074657</v>
      </c>
      <c r="AF584" s="96">
        <f>IF(Tabelle1[[#This Row],[SPD ES 2021]]="","",Tabelle1[[#This Row],[SPD ES 2021]]/Tabelle1[[#This Row],[SPD ZS 2021]])</f>
        <v>0.82198499905933586</v>
      </c>
      <c r="AG584" s="99">
        <v>7.9369884694847653E-2</v>
      </c>
      <c r="AH584" s="107">
        <v>8.5005033645949246E-2</v>
      </c>
      <c r="AI584" s="98">
        <f>IF(Tabelle1[[#This Row],[AfD ES 2021]]="","",Tabelle1[[#This Row],[AfD ES 2021]]/Tabelle1[[#This Row],[AfD ZS 2021]])</f>
        <v>0.93370805575382387</v>
      </c>
      <c r="AJ584" s="100">
        <v>2.6959417472634278E-2</v>
      </c>
      <c r="AK584" s="108">
        <v>2.6227944682880304E-2</v>
      </c>
      <c r="AL584" s="101">
        <f>IF(Tabelle1[[#This Row],[Linke ES 2021]]="","",Tabelle1[[#This Row],[Linke ES 2021]]/Tabelle1[[#This Row],[Linke ZS 2021]])</f>
        <v>1.0278890625475288</v>
      </c>
      <c r="AM584" s="103">
        <v>0.13352241041411067</v>
      </c>
      <c r="AN584" s="109">
        <v>0.13880676098129602</v>
      </c>
      <c r="AO584" s="102">
        <f>IF(Tabelle1[[#This Row],[Grüne ES 2021]]="","",Tabelle1[[#This Row],[Grüne ES 2021]]/Tabelle1[[#This Row],[Grüne ZS 2021]])</f>
        <v>0.96193016442551094</v>
      </c>
      <c r="AP584" s="104">
        <v>6.6899295209870244E-2</v>
      </c>
      <c r="AQ584" s="105">
        <v>8.9938006676204107E-2</v>
      </c>
      <c r="AR584" s="215">
        <f>IF(Tabelle1[[#This Row],[FDP ES 2021]]="","",Tabelle1[[#This Row],[FDP ES 2021]]/Tabelle1[[#This Row],[FDP ZS 2021]])</f>
        <v>0.74383786879691349</v>
      </c>
      <c r="AS584" s="216">
        <v>175.6</v>
      </c>
      <c r="AT584" s="191">
        <v>31080</v>
      </c>
      <c r="AU584" s="191">
        <v>25307</v>
      </c>
      <c r="AV584" s="191">
        <v>3.1</v>
      </c>
      <c r="AW584" s="191">
        <v>661.4</v>
      </c>
      <c r="AX584" s="191">
        <v>7.2</v>
      </c>
      <c r="AY584" s="192">
        <v>11.4</v>
      </c>
      <c r="AZ584" s="115" t="s">
        <v>1505</v>
      </c>
      <c r="BA584" s="6"/>
      <c r="BB584" s="6"/>
      <c r="BC584" s="6"/>
      <c r="BD584" s="6"/>
      <c r="BE584" s="6"/>
      <c r="BF584" s="6"/>
      <c r="BG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</row>
    <row r="585" spans="1:84">
      <c r="A585" s="90">
        <f>SUBTOTAL(103,$B$2:$B585)</f>
        <v>584</v>
      </c>
      <c r="B585" s="46" t="s">
        <v>930</v>
      </c>
      <c r="C585" s="204" t="s">
        <v>1257</v>
      </c>
      <c r="D585" s="199" t="s">
        <v>1</v>
      </c>
      <c r="E585" s="195" t="s">
        <v>463</v>
      </c>
      <c r="F585" s="198" t="s">
        <v>262</v>
      </c>
      <c r="G585" s="219" t="str">
        <f>""</f>
        <v/>
      </c>
      <c r="H585" s="8"/>
      <c r="I585" s="8"/>
      <c r="J585" s="8" t="s">
        <v>927</v>
      </c>
      <c r="K585" s="11"/>
      <c r="L585" s="11" t="s">
        <v>922</v>
      </c>
      <c r="M585" s="53"/>
      <c r="N585" s="53"/>
      <c r="O585" s="9"/>
      <c r="P585" s="54"/>
      <c r="Q585" s="121" t="str">
        <f>""</f>
        <v/>
      </c>
      <c r="R585" s="55"/>
      <c r="S585" s="57"/>
      <c r="T585" s="147" t="str">
        <f>IF(MAX((AA585,AD585,AG585,AJ585,AM585,AP585))=AA585,"CSU",IF(MAX(AA585,AD585,AG585,AJ585,AM585,AP585)=AD585,"SPD",IF(MAX(AA585,AD585,AG585,AJ585,AM585,AP585)=AG585,"AfD",IF(MAX(AA585,AD585,AG585,AJ585,AM585,AP585)=AJ585,"Linke",IF(MAX(AA585,AD585,AG585,AJ585,AM585,AP585)=AM585,"Grüne","FDP")))))</f>
        <v>CSU</v>
      </c>
      <c r="U585" s="148" t="str">
        <f>IF(LARGE((AA585,AD585,AG585,AJ585,AM585,AP585),2)=AA585,"CSU",IF(LARGE((AA585,AD585,AG585,AJ585,AM585,AP585),2)=AD585,"SPD",IF(LARGE((AA585,AD585,AG585,AJ585,AM585,AP585),2)=AG585,"AfD",IF(LARGE((AA585,AD585,AG585,AJ585,AM585,AP585),2)=AJ585,"Linke",IF(LARGE((AA585,AD585,AG585,AJ585,AM585,AP585),2)=AM585,"Grüne","FDP")))))</f>
        <v>SPD</v>
      </c>
      <c r="V585" s="148" t="str">
        <f>IF(LARGE((AA585,AD585,AG585,AJ585,AM585,AP585),3)=AA585,"CSU",IF(LARGE((AA585,AD585,AG585,AJ585,AM585,AP585),3)=AD585,"SPD",IF(LARGE((AA585,AD585,AG585,AJ585,AM585,AP585),3)=AG585,"AfD",IF(LARGE((AA585,AD585,AG585,AJ585,AM585,AP585),3)=AJ585,"Linke",IF(LARGE((AA585,AD585,AG585,AJ585,AM585,AP585),3)=AM585,"Grüne","FDP")))))</f>
        <v>Grüne</v>
      </c>
      <c r="W585" s="148" t="str">
        <f>IF(LARGE((AA585,AD585,AG585,AJ585,AM585,AP585),4)=AA585,"CSU",IF(LARGE((AA585,AD585,AG585,AJ585,AM585,AP585),4)=AD585,"SPD",IF(LARGE((AA585,AD585,AG585,AJ585,AM585,AP585),4)=AG585,"AfD",IF(LARGE((AA585,AD585,AG585,AJ585,AM585,AP585),4)=AJ585,"Linke",IF(LARGE((AA585,AD585,AG585,AJ585,AM585,AP585),4)=AM585,"Grüne","FDP")))))</f>
        <v>AfD</v>
      </c>
      <c r="X585" s="148">
        <f>(LARGE((AA585,AD585,AG585,AJ585,AM585,AP585),1))-(LARGE((AA585,AD585,AG585,AJ585,AM585,AP585),2))</f>
        <v>0.23619948054803555</v>
      </c>
      <c r="Y585" s="148">
        <f>(LARGE((AA585,AD585,AG585,AJ585,AM585,AP585),1))-(LARGE((AA585,AD585,AG585,AJ585,AM585,AP585),3))</f>
        <v>0.2726504418090121</v>
      </c>
      <c r="Z585" s="234">
        <f>(LARGE((AA585,AD585,AG585,AJ585,AM585,AP585),1))-(LARGE((AA585,AD585,AG585,AJ585,AM585,AP585),4))</f>
        <v>0.31136198106336488</v>
      </c>
      <c r="AA585" s="236">
        <v>0.40724072063653477</v>
      </c>
      <c r="AB585" s="93">
        <v>0.3138827889102388</v>
      </c>
      <c r="AC585" s="95">
        <f>IF(Tabelle1[[#This Row],[CDU ES 2021]]="","",Tabelle1[[#This Row],[CDU ES 2021]]/Tabelle1[[#This Row],[CDU ZS 2021]])</f>
        <v>1.2974292794148505</v>
      </c>
      <c r="AD585" s="97">
        <v>0.17104124008849922</v>
      </c>
      <c r="AE585" s="106">
        <v>0.20746637386769146</v>
      </c>
      <c r="AF585" s="96">
        <f>IF(Tabelle1[[#This Row],[SPD ES 2021]]="","",Tabelle1[[#This Row],[SPD ES 2021]]/Tabelle1[[#This Row],[SPD ZS 2021]])</f>
        <v>0.82442873464197231</v>
      </c>
      <c r="AG585" s="99">
        <v>9.5878739573169891E-2</v>
      </c>
      <c r="AH585" s="107">
        <v>9.4125720559978046E-2</v>
      </c>
      <c r="AI585" s="98">
        <f>IF(Tabelle1[[#This Row],[AfD ES 2021]]="","",Tabelle1[[#This Row],[AfD ES 2021]]/Tabelle1[[#This Row],[AfD ZS 2021]])</f>
        <v>1.0186242294110759</v>
      </c>
      <c r="AJ585" s="100">
        <v>2.4296060135497257E-2</v>
      </c>
      <c r="AK585" s="108">
        <v>2.7916552292066979E-2</v>
      </c>
      <c r="AL585" s="101">
        <f>IF(Tabelle1[[#This Row],[Linke ES 2021]]="","",Tabelle1[[#This Row],[Linke ES 2021]]/Tabelle1[[#This Row],[Linke ZS 2021]])</f>
        <v>0.87031019738069326</v>
      </c>
      <c r="AM585" s="103">
        <v>0.1345902788275227</v>
      </c>
      <c r="AN585" s="109">
        <v>0.14165522920669776</v>
      </c>
      <c r="AO585" s="102">
        <f>IF(Tabelle1[[#This Row],[Grüne ES 2021]]="","",Tabelle1[[#This Row],[Grüne ES 2021]]/Tabelle1[[#This Row],[Grüne ZS 2021]])</f>
        <v>0.95012573543002665</v>
      </c>
      <c r="AP585" s="104">
        <v>8.0274567466915858E-2</v>
      </c>
      <c r="AQ585" s="105">
        <v>0.11116524842163053</v>
      </c>
      <c r="AR585" s="215">
        <f>IF(Tabelle1[[#This Row],[FDP ES 2021]]="","",Tabelle1[[#This Row],[FDP ES 2021]]/Tabelle1[[#This Row],[FDP ZS 2021]])</f>
        <v>0.7221192648483844</v>
      </c>
      <c r="AS585" s="216">
        <v>322.10000000000002</v>
      </c>
      <c r="AT585" s="191">
        <v>45382</v>
      </c>
      <c r="AU585" s="191">
        <v>24564</v>
      </c>
      <c r="AV585" s="191">
        <v>4.5999999999999996</v>
      </c>
      <c r="AW585" s="191">
        <v>656</v>
      </c>
      <c r="AX585" s="191">
        <v>7.1</v>
      </c>
      <c r="AY585" s="192">
        <v>11</v>
      </c>
      <c r="AZ585" s="114" t="s">
        <v>1877</v>
      </c>
      <c r="BA585" s="6"/>
      <c r="BB585" s="6"/>
      <c r="BC585" s="6"/>
      <c r="BD585" s="6"/>
      <c r="BE585" s="6"/>
      <c r="BF585" s="6"/>
      <c r="BG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</row>
    <row r="586" spans="1:84">
      <c r="A586" s="90">
        <f>SUBTOTAL(103,$B$2:$B586)</f>
        <v>585</v>
      </c>
      <c r="B586" s="44" t="s">
        <v>855</v>
      </c>
      <c r="C586" s="201" t="s">
        <v>879</v>
      </c>
      <c r="D586" s="199" t="s">
        <v>1</v>
      </c>
      <c r="E586" s="194" t="s">
        <v>463</v>
      </c>
      <c r="F586" s="198" t="s">
        <v>262</v>
      </c>
      <c r="G586" s="226" t="s">
        <v>2184</v>
      </c>
      <c r="H586" s="8"/>
      <c r="I586" s="8"/>
      <c r="J586" s="8" t="s">
        <v>924</v>
      </c>
      <c r="K586" s="8"/>
      <c r="L586" s="8" t="s">
        <v>922</v>
      </c>
      <c r="M586" s="53"/>
      <c r="N586" s="53"/>
      <c r="O586" s="9"/>
      <c r="P586" s="54"/>
      <c r="Q586" s="121" t="str">
        <f>""</f>
        <v/>
      </c>
      <c r="R586" s="55"/>
      <c r="S586" s="57"/>
      <c r="T586" s="147" t="str">
        <f>IF(MAX((AA586,AD586,AG586,AJ586,AM586,AP586))=AA586,"CSU",IF(MAX(AA586,AD586,AG586,AJ586,AM586,AP586)=AD586,"SPD",IF(MAX(AA586,AD586,AG586,AJ586,AM586,AP586)=AG586,"AfD",IF(MAX(AA586,AD586,AG586,AJ586,AM586,AP586)=AJ586,"Linke",IF(MAX(AA586,AD586,AG586,AJ586,AM586,AP586)=AM586,"Grüne","FDP")))))</f>
        <v>CSU</v>
      </c>
      <c r="U586" s="148" t="str">
        <f>IF(LARGE((AA586,AD586,AG586,AJ586,AM586,AP586),2)=AA586,"CSU",IF(LARGE((AA586,AD586,AG586,AJ586,AM586,AP586),2)=AD586,"SPD",IF(LARGE((AA586,AD586,AG586,AJ586,AM586,AP586),2)=AG586,"AfD",IF(LARGE((AA586,AD586,AG586,AJ586,AM586,AP586),2)=AJ586,"Linke",IF(LARGE((AA586,AD586,AG586,AJ586,AM586,AP586),2)=AM586,"Grüne","FDP")))))</f>
        <v>SPD</v>
      </c>
      <c r="V586" s="148" t="str">
        <f>IF(LARGE((AA586,AD586,AG586,AJ586,AM586,AP586),3)=AA586,"CSU",IF(LARGE((AA586,AD586,AG586,AJ586,AM586,AP586),3)=AD586,"SPD",IF(LARGE((AA586,AD586,AG586,AJ586,AM586,AP586),3)=AG586,"AfD",IF(LARGE((AA586,AD586,AG586,AJ586,AM586,AP586),3)=AJ586,"Linke",IF(LARGE((AA586,AD586,AG586,AJ586,AM586,AP586),3)=AM586,"Grüne","FDP")))))</f>
        <v>Grüne</v>
      </c>
      <c r="W586" s="148" t="str">
        <f>IF(LARGE((AA586,AD586,AG586,AJ586,AM586,AP586),4)=AA586,"CSU",IF(LARGE((AA586,AD586,AG586,AJ586,AM586,AP586),4)=AD586,"SPD",IF(LARGE((AA586,AD586,AG586,AJ586,AM586,AP586),4)=AG586,"AfD",IF(LARGE((AA586,AD586,AG586,AJ586,AM586,AP586),4)=AJ586,"Linke",IF(LARGE((AA586,AD586,AG586,AJ586,AM586,AP586),4)=AM586,"Grüne","FDP")))))</f>
        <v>AfD</v>
      </c>
      <c r="X586" s="148">
        <f>(LARGE((AA586,AD586,AG586,AJ586,AM586,AP586),1))-(LARGE((AA586,AD586,AG586,AJ586,AM586,AP586),2))</f>
        <v>0.23619948054803555</v>
      </c>
      <c r="Y586" s="148">
        <f>(LARGE((AA586,AD586,AG586,AJ586,AM586,AP586),1))-(LARGE((AA586,AD586,AG586,AJ586,AM586,AP586),3))</f>
        <v>0.2726504418090121</v>
      </c>
      <c r="Z586" s="234">
        <f>(LARGE((AA586,AD586,AG586,AJ586,AM586,AP586),1))-(LARGE((AA586,AD586,AG586,AJ586,AM586,AP586),4))</f>
        <v>0.31136198106336488</v>
      </c>
      <c r="AA586" s="236">
        <v>0.40724072063653477</v>
      </c>
      <c r="AB586" s="93">
        <v>0.3138827889102388</v>
      </c>
      <c r="AC586" s="95">
        <f>IF(Tabelle1[[#This Row],[CDU ES 2021]]="","",Tabelle1[[#This Row],[CDU ES 2021]]/Tabelle1[[#This Row],[CDU ZS 2021]])</f>
        <v>1.2974292794148505</v>
      </c>
      <c r="AD586" s="97">
        <v>0.17104124008849922</v>
      </c>
      <c r="AE586" s="106">
        <v>0.20746637386769146</v>
      </c>
      <c r="AF586" s="96">
        <f>IF(Tabelle1[[#This Row],[SPD ES 2021]]="","",Tabelle1[[#This Row],[SPD ES 2021]]/Tabelle1[[#This Row],[SPD ZS 2021]])</f>
        <v>0.82442873464197231</v>
      </c>
      <c r="AG586" s="99">
        <v>9.5878739573169891E-2</v>
      </c>
      <c r="AH586" s="107">
        <v>9.4125720559978046E-2</v>
      </c>
      <c r="AI586" s="98">
        <f>IF(Tabelle1[[#This Row],[AfD ES 2021]]="","",Tabelle1[[#This Row],[AfD ES 2021]]/Tabelle1[[#This Row],[AfD ZS 2021]])</f>
        <v>1.0186242294110759</v>
      </c>
      <c r="AJ586" s="100">
        <v>2.4296060135497257E-2</v>
      </c>
      <c r="AK586" s="108">
        <v>2.7916552292066979E-2</v>
      </c>
      <c r="AL586" s="101">
        <f>IF(Tabelle1[[#This Row],[Linke ES 2021]]="","",Tabelle1[[#This Row],[Linke ES 2021]]/Tabelle1[[#This Row],[Linke ZS 2021]])</f>
        <v>0.87031019738069326</v>
      </c>
      <c r="AM586" s="103">
        <v>0.1345902788275227</v>
      </c>
      <c r="AN586" s="109">
        <v>0.14165522920669776</v>
      </c>
      <c r="AO586" s="102">
        <f>IF(Tabelle1[[#This Row],[Grüne ES 2021]]="","",Tabelle1[[#This Row],[Grüne ES 2021]]/Tabelle1[[#This Row],[Grüne ZS 2021]])</f>
        <v>0.95012573543002665</v>
      </c>
      <c r="AP586" s="104">
        <v>8.0274567466915858E-2</v>
      </c>
      <c r="AQ586" s="105">
        <v>0.11116524842163053</v>
      </c>
      <c r="AR586" s="215">
        <f>IF(Tabelle1[[#This Row],[FDP ES 2021]]="","",Tabelle1[[#This Row],[FDP ES 2021]]/Tabelle1[[#This Row],[FDP ZS 2021]])</f>
        <v>0.7221192648483844</v>
      </c>
      <c r="AS586" s="216">
        <v>322.10000000000002</v>
      </c>
      <c r="AT586" s="191">
        <v>45382</v>
      </c>
      <c r="AU586" s="191">
        <v>24564</v>
      </c>
      <c r="AV586" s="191">
        <v>4.5999999999999996</v>
      </c>
      <c r="AW586" s="191">
        <v>656</v>
      </c>
      <c r="AX586" s="191">
        <v>7.1</v>
      </c>
      <c r="AY586" s="192">
        <v>11</v>
      </c>
      <c r="AZ586" s="114" t="s">
        <v>1919</v>
      </c>
      <c r="BA586" s="6"/>
      <c r="BB586" s="6"/>
      <c r="BC586" s="6"/>
      <c r="BD586" s="6"/>
      <c r="BE586" s="6"/>
      <c r="BF586" s="6"/>
      <c r="BG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</row>
    <row r="587" spans="1:84">
      <c r="A587" s="90">
        <f>SUBTOTAL(103,$B$2:$B587)</f>
        <v>586</v>
      </c>
      <c r="B587" s="45" t="s">
        <v>932</v>
      </c>
      <c r="C587" s="203" t="s">
        <v>1258</v>
      </c>
      <c r="D587" s="199" t="s">
        <v>1</v>
      </c>
      <c r="E587" s="195" t="s">
        <v>463</v>
      </c>
      <c r="F587" s="198" t="s">
        <v>262</v>
      </c>
      <c r="G587" s="219" t="str">
        <f>""</f>
        <v/>
      </c>
      <c r="H587" s="8"/>
      <c r="I587" s="8"/>
      <c r="J587" s="8" t="s">
        <v>927</v>
      </c>
      <c r="K587" s="17" t="s">
        <v>631</v>
      </c>
      <c r="L587" s="11" t="s">
        <v>921</v>
      </c>
      <c r="M587" s="53"/>
      <c r="N587" s="53"/>
      <c r="O587" s="9"/>
      <c r="P587" s="54"/>
      <c r="Q587" s="121" t="str">
        <f>""</f>
        <v/>
      </c>
      <c r="R587" s="55"/>
      <c r="S587" s="57"/>
      <c r="T587" s="147" t="str">
        <f>IF(MAX((AA587,AD587,AG587,AJ587,AM587,AP587))=AA587,"CSU",IF(MAX(AA587,AD587,AG587,AJ587,AM587,AP587)=AD587,"SPD",IF(MAX(AA587,AD587,AG587,AJ587,AM587,AP587)=AG587,"AfD",IF(MAX(AA587,AD587,AG587,AJ587,AM587,AP587)=AJ587,"Linke",IF(MAX(AA587,AD587,AG587,AJ587,AM587,AP587)=AM587,"Grüne","FDP")))))</f>
        <v>CSU</v>
      </c>
      <c r="U587" s="148" t="str">
        <f>IF(LARGE((AA587,AD587,AG587,AJ587,AM587,AP587),2)=AA587,"CSU",IF(LARGE((AA587,AD587,AG587,AJ587,AM587,AP587),2)=AD587,"SPD",IF(LARGE((AA587,AD587,AG587,AJ587,AM587,AP587),2)=AG587,"AfD",IF(LARGE((AA587,AD587,AG587,AJ587,AM587,AP587),2)=AJ587,"Linke",IF(LARGE((AA587,AD587,AG587,AJ587,AM587,AP587),2)=AM587,"Grüne","FDP")))))</f>
        <v>SPD</v>
      </c>
      <c r="V587" s="148" t="str">
        <f>IF(LARGE((AA587,AD587,AG587,AJ587,AM587,AP587),3)=AA587,"CSU",IF(LARGE((AA587,AD587,AG587,AJ587,AM587,AP587),3)=AD587,"SPD",IF(LARGE((AA587,AD587,AG587,AJ587,AM587,AP587),3)=AG587,"AfD",IF(LARGE((AA587,AD587,AG587,AJ587,AM587,AP587),3)=AJ587,"Linke",IF(LARGE((AA587,AD587,AG587,AJ587,AM587,AP587),3)=AM587,"Grüne","FDP")))))</f>
        <v>Grüne</v>
      </c>
      <c r="W587" s="148" t="str">
        <f>IF(LARGE((AA587,AD587,AG587,AJ587,AM587,AP587),4)=AA587,"CSU",IF(LARGE((AA587,AD587,AG587,AJ587,AM587,AP587),4)=AD587,"SPD",IF(LARGE((AA587,AD587,AG587,AJ587,AM587,AP587),4)=AG587,"AfD",IF(LARGE((AA587,AD587,AG587,AJ587,AM587,AP587),4)=AJ587,"Linke",IF(LARGE((AA587,AD587,AG587,AJ587,AM587,AP587),4)=AM587,"Grüne","FDP")))))</f>
        <v>AfD</v>
      </c>
      <c r="X587" s="148">
        <f>(LARGE((AA587,AD587,AG587,AJ587,AM587,AP587),1))-(LARGE((AA587,AD587,AG587,AJ587,AM587,AP587),2))</f>
        <v>0.23619948054803555</v>
      </c>
      <c r="Y587" s="148">
        <f>(LARGE((AA587,AD587,AG587,AJ587,AM587,AP587),1))-(LARGE((AA587,AD587,AG587,AJ587,AM587,AP587),3))</f>
        <v>0.2726504418090121</v>
      </c>
      <c r="Z587" s="234">
        <f>(LARGE((AA587,AD587,AG587,AJ587,AM587,AP587),1))-(LARGE((AA587,AD587,AG587,AJ587,AM587,AP587),4))</f>
        <v>0.31136198106336488</v>
      </c>
      <c r="AA587" s="236">
        <v>0.40724072063653477</v>
      </c>
      <c r="AB587" s="93">
        <v>0.3138827889102388</v>
      </c>
      <c r="AC587" s="95">
        <f>IF(Tabelle1[[#This Row],[CDU ES 2021]]="","",Tabelle1[[#This Row],[CDU ES 2021]]/Tabelle1[[#This Row],[CDU ZS 2021]])</f>
        <v>1.2974292794148505</v>
      </c>
      <c r="AD587" s="97">
        <v>0.17104124008849922</v>
      </c>
      <c r="AE587" s="106">
        <v>0.20746637386769146</v>
      </c>
      <c r="AF587" s="96">
        <f>IF(Tabelle1[[#This Row],[SPD ES 2021]]="","",Tabelle1[[#This Row],[SPD ES 2021]]/Tabelle1[[#This Row],[SPD ZS 2021]])</f>
        <v>0.82442873464197231</v>
      </c>
      <c r="AG587" s="99">
        <v>9.5878739573169891E-2</v>
      </c>
      <c r="AH587" s="107">
        <v>9.4125720559978046E-2</v>
      </c>
      <c r="AI587" s="98">
        <f>IF(Tabelle1[[#This Row],[AfD ES 2021]]="","",Tabelle1[[#This Row],[AfD ES 2021]]/Tabelle1[[#This Row],[AfD ZS 2021]])</f>
        <v>1.0186242294110759</v>
      </c>
      <c r="AJ587" s="100">
        <v>2.4296060135497257E-2</v>
      </c>
      <c r="AK587" s="108">
        <v>2.7916552292066979E-2</v>
      </c>
      <c r="AL587" s="101">
        <f>IF(Tabelle1[[#This Row],[Linke ES 2021]]="","",Tabelle1[[#This Row],[Linke ES 2021]]/Tabelle1[[#This Row],[Linke ZS 2021]])</f>
        <v>0.87031019738069326</v>
      </c>
      <c r="AM587" s="103">
        <v>0.1345902788275227</v>
      </c>
      <c r="AN587" s="109">
        <v>0.14165522920669776</v>
      </c>
      <c r="AO587" s="102">
        <f>IF(Tabelle1[[#This Row],[Grüne ES 2021]]="","",Tabelle1[[#This Row],[Grüne ES 2021]]/Tabelle1[[#This Row],[Grüne ZS 2021]])</f>
        <v>0.95012573543002665</v>
      </c>
      <c r="AP587" s="104">
        <v>8.0274567466915858E-2</v>
      </c>
      <c r="AQ587" s="105">
        <v>0.11116524842163053</v>
      </c>
      <c r="AR587" s="215">
        <f>IF(Tabelle1[[#This Row],[FDP ES 2021]]="","",Tabelle1[[#This Row],[FDP ES 2021]]/Tabelle1[[#This Row],[FDP ZS 2021]])</f>
        <v>0.7221192648483844</v>
      </c>
      <c r="AS587" s="216">
        <v>322.10000000000002</v>
      </c>
      <c r="AT587" s="191">
        <v>45382</v>
      </c>
      <c r="AU587" s="191">
        <v>24564</v>
      </c>
      <c r="AV587" s="191">
        <v>4.5999999999999996</v>
      </c>
      <c r="AW587" s="191">
        <v>656</v>
      </c>
      <c r="AX587" s="191">
        <v>7.1</v>
      </c>
      <c r="AY587" s="192">
        <v>11</v>
      </c>
      <c r="AZ587" s="114" t="s">
        <v>1602</v>
      </c>
      <c r="BA587" s="6"/>
      <c r="BB587" s="6"/>
      <c r="BC587" s="6"/>
      <c r="BD587" s="6"/>
      <c r="BE587" s="6"/>
      <c r="BF587" s="6"/>
      <c r="BG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</row>
    <row r="588" spans="1:84">
      <c r="A588" s="90">
        <f>SUBTOTAL(103,$B$2:$B588)</f>
        <v>587</v>
      </c>
      <c r="B588" s="44" t="s">
        <v>855</v>
      </c>
      <c r="C588" s="201" t="s">
        <v>640</v>
      </c>
      <c r="D588" s="200" t="s">
        <v>1</v>
      </c>
      <c r="E588" s="193" t="s">
        <v>464</v>
      </c>
      <c r="F588" s="222" t="s">
        <v>263</v>
      </c>
      <c r="G588" s="226" t="s">
        <v>2184</v>
      </c>
      <c r="H588" s="10"/>
      <c r="I588" s="10"/>
      <c r="J588" s="8" t="s">
        <v>924</v>
      </c>
      <c r="K588" s="10"/>
      <c r="L588" s="8" t="s">
        <v>922</v>
      </c>
      <c r="M588" s="67"/>
      <c r="N588" s="67"/>
      <c r="O588" s="59"/>
      <c r="P588" s="83"/>
      <c r="Q588" s="121" t="str">
        <f>""</f>
        <v/>
      </c>
      <c r="R588" s="60"/>
      <c r="S588" s="61"/>
      <c r="T588" s="147" t="str">
        <f>IF(MAX((AA588,AD588,AG588,AJ588,AM588,AP588))=AA588,"CSU",IF(MAX(AA588,AD588,AG588,AJ588,AM588,AP588)=AD588,"SPD",IF(MAX(AA588,AD588,AG588,AJ588,AM588,AP588)=AG588,"AfD",IF(MAX(AA588,AD588,AG588,AJ588,AM588,AP588)=AJ588,"Linke",IF(MAX(AA588,AD588,AG588,AJ588,AM588,AP588)=AM588,"Grüne","FDP")))))</f>
        <v>CSU</v>
      </c>
      <c r="U588" s="148" t="str">
        <f>IF(LARGE((AA588,AD588,AG588,AJ588,AM588,AP588),2)=AA588,"CSU",IF(LARGE((AA588,AD588,AG588,AJ588,AM588,AP588),2)=AD588,"SPD",IF(LARGE((AA588,AD588,AG588,AJ588,AM588,AP588),2)=AG588,"AfD",IF(LARGE((AA588,AD588,AG588,AJ588,AM588,AP588),2)=AJ588,"Linke",IF(LARGE((AA588,AD588,AG588,AJ588,AM588,AP588),2)=AM588,"Grüne","FDP")))))</f>
        <v>SPD</v>
      </c>
      <c r="V588" s="148" t="str">
        <f>IF(LARGE((AA588,AD588,AG588,AJ588,AM588,AP588),3)=AA588,"CSU",IF(LARGE((AA588,AD588,AG588,AJ588,AM588,AP588),3)=AD588,"SPD",IF(LARGE((AA588,AD588,AG588,AJ588,AM588,AP588),3)=AG588,"AfD",IF(LARGE((AA588,AD588,AG588,AJ588,AM588,AP588),3)=AJ588,"Linke",IF(LARGE((AA588,AD588,AG588,AJ588,AM588,AP588),3)=AM588,"Grüne","FDP")))))</f>
        <v>AfD</v>
      </c>
      <c r="W588" s="148" t="str">
        <f>IF(LARGE((AA588,AD588,AG588,AJ588,AM588,AP588),4)=AA588,"CSU",IF(LARGE((AA588,AD588,AG588,AJ588,AM588,AP588),4)=AD588,"SPD",IF(LARGE((AA588,AD588,AG588,AJ588,AM588,AP588),4)=AG588,"AfD",IF(LARGE((AA588,AD588,AG588,AJ588,AM588,AP588),4)=AJ588,"Linke",IF(LARGE((AA588,AD588,AG588,AJ588,AM588,AP588),4)=AM588,"Grüne","FDP")))))</f>
        <v>Grüne</v>
      </c>
      <c r="X588" s="148">
        <f>(LARGE((AA588,AD588,AG588,AJ588,AM588,AP588),1))-(LARGE((AA588,AD588,AG588,AJ588,AM588,AP588),2))</f>
        <v>0.20061435029558367</v>
      </c>
      <c r="Y588" s="148">
        <f>(LARGE((AA588,AD588,AG588,AJ588,AM588,AP588),1))-(LARGE((AA588,AD588,AG588,AJ588,AM588,AP588),3))</f>
        <v>0.29168888373710444</v>
      </c>
      <c r="Z588" s="234">
        <f>(LARGE((AA588,AD588,AG588,AJ588,AM588,AP588),1))-(LARGE((AA588,AD588,AG588,AJ588,AM588,AP588),4))</f>
        <v>0.29553147096325494</v>
      </c>
      <c r="AA588" s="236">
        <v>0.39097020980642172</v>
      </c>
      <c r="AB588" s="93">
        <v>0.37585858294098956</v>
      </c>
      <c r="AC588" s="95">
        <f>IF(Tabelle1[[#This Row],[CDU ES 2021]]="","",Tabelle1[[#This Row],[CDU ES 2021]]/Tabelle1[[#This Row],[CDU ZS 2021]])</f>
        <v>1.0402056186855915</v>
      </c>
      <c r="AD588" s="97">
        <v>0.19035585951083805</v>
      </c>
      <c r="AE588" s="106">
        <v>0.17642471332428294</v>
      </c>
      <c r="AF588" s="96">
        <f>IF(Tabelle1[[#This Row],[SPD ES 2021]]="","",Tabelle1[[#This Row],[SPD ES 2021]]/Tabelle1[[#This Row],[SPD ZS 2021]])</f>
        <v>1.0789636889529672</v>
      </c>
      <c r="AG588" s="99">
        <v>9.9281326069317263E-2</v>
      </c>
      <c r="AH588" s="107">
        <v>0.10649028046561336</v>
      </c>
      <c r="AI588" s="98">
        <f>IF(Tabelle1[[#This Row],[AfD ES 2021]]="","",Tabelle1[[#This Row],[AfD ES 2021]]/Tabelle1[[#This Row],[AfD ZS 2021]])</f>
        <v>0.93230410921282214</v>
      </c>
      <c r="AJ588" s="100">
        <v>2.5936014837139212E-2</v>
      </c>
      <c r="AK588" s="108">
        <v>2.7844371913000779E-2</v>
      </c>
      <c r="AL588" s="101">
        <f>IF(Tabelle1[[#This Row],[Linke ES 2021]]="","",Tabelle1[[#This Row],[Linke ES 2021]]/Tabelle1[[#This Row],[Linke ZS 2021]])</f>
        <v>0.93146345402136588</v>
      </c>
      <c r="AM588" s="103">
        <v>9.5438738843166795E-2</v>
      </c>
      <c r="AN588" s="109">
        <v>9.1701568412235354E-2</v>
      </c>
      <c r="AO588" s="102">
        <f>IF(Tabelle1[[#This Row],[Grüne ES 2021]]="","",Tabelle1[[#This Row],[Grüne ES 2021]]/Tabelle1[[#This Row],[Grüne ZS 2021]])</f>
        <v>1.040753615184981</v>
      </c>
      <c r="AP588" s="104">
        <v>7.0743016112205862E-2</v>
      </c>
      <c r="AQ588" s="105">
        <v>8.7871523064036283E-2</v>
      </c>
      <c r="AR588" s="215">
        <f>IF(Tabelle1[[#This Row],[FDP ES 2021]]="","",Tabelle1[[#This Row],[FDP ES 2021]]/Tabelle1[[#This Row],[FDP ZS 2021]])</f>
        <v>0.80507328933688749</v>
      </c>
      <c r="AS588" s="216">
        <v>85.8</v>
      </c>
      <c r="AT588" s="191">
        <v>34936</v>
      </c>
      <c r="AU588" s="191">
        <v>22733</v>
      </c>
      <c r="AV588" s="191">
        <v>3.6</v>
      </c>
      <c r="AW588" s="191">
        <v>683.3</v>
      </c>
      <c r="AX588" s="191">
        <v>7.1</v>
      </c>
      <c r="AY588" s="192">
        <v>11.6</v>
      </c>
      <c r="AZ588" s="114" t="s">
        <v>1693</v>
      </c>
      <c r="BA588" s="6"/>
      <c r="BB588" s="6"/>
      <c r="BC588" s="6"/>
      <c r="BD588" s="6"/>
      <c r="BE588" s="6"/>
      <c r="BF588" s="6"/>
      <c r="BG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</row>
    <row r="589" spans="1:84">
      <c r="A589" s="90">
        <f>SUBTOTAL(103,$B$2:$B589)</f>
        <v>588</v>
      </c>
      <c r="B589" s="48" t="s">
        <v>669</v>
      </c>
      <c r="C589" s="206" t="s">
        <v>1259</v>
      </c>
      <c r="D589" s="199" t="s">
        <v>1</v>
      </c>
      <c r="E589" s="195" t="s">
        <v>464</v>
      </c>
      <c r="F589" s="222" t="s">
        <v>263</v>
      </c>
      <c r="G589" s="223" t="s">
        <v>2167</v>
      </c>
      <c r="H589" s="8"/>
      <c r="I589" s="8"/>
      <c r="J589" s="8" t="s">
        <v>927</v>
      </c>
      <c r="K589" s="11"/>
      <c r="L589" s="8" t="s">
        <v>922</v>
      </c>
      <c r="M589" s="53"/>
      <c r="N589" s="53"/>
      <c r="O589" s="9"/>
      <c r="P589" s="54"/>
      <c r="Q589" s="121" t="str">
        <f>""</f>
        <v/>
      </c>
      <c r="R589" s="55"/>
      <c r="S589" s="57"/>
      <c r="T589" s="147" t="str">
        <f>IF(MAX((AA589,AD589,AG589,AJ589,AM589,AP589))=AA589,"CSU",IF(MAX(AA589,AD589,AG589,AJ589,AM589,AP589)=AD589,"SPD",IF(MAX(AA589,AD589,AG589,AJ589,AM589,AP589)=AG589,"AfD",IF(MAX(AA589,AD589,AG589,AJ589,AM589,AP589)=AJ589,"Linke",IF(MAX(AA589,AD589,AG589,AJ589,AM589,AP589)=AM589,"Grüne","FDP")))))</f>
        <v>CSU</v>
      </c>
      <c r="U589" s="148" t="str">
        <f>IF(LARGE((AA589,AD589,AG589,AJ589,AM589,AP589),2)=AA589,"CSU",IF(LARGE((AA589,AD589,AG589,AJ589,AM589,AP589),2)=AD589,"SPD",IF(LARGE((AA589,AD589,AG589,AJ589,AM589,AP589),2)=AG589,"AfD",IF(LARGE((AA589,AD589,AG589,AJ589,AM589,AP589),2)=AJ589,"Linke",IF(LARGE((AA589,AD589,AG589,AJ589,AM589,AP589),2)=AM589,"Grüne","FDP")))))</f>
        <v>SPD</v>
      </c>
      <c r="V589" s="148" t="str">
        <f>IF(LARGE((AA589,AD589,AG589,AJ589,AM589,AP589),3)=AA589,"CSU",IF(LARGE((AA589,AD589,AG589,AJ589,AM589,AP589),3)=AD589,"SPD",IF(LARGE((AA589,AD589,AG589,AJ589,AM589,AP589),3)=AG589,"AfD",IF(LARGE((AA589,AD589,AG589,AJ589,AM589,AP589),3)=AJ589,"Linke",IF(LARGE((AA589,AD589,AG589,AJ589,AM589,AP589),3)=AM589,"Grüne","FDP")))))</f>
        <v>AfD</v>
      </c>
      <c r="W589" s="148" t="str">
        <f>IF(LARGE((AA589,AD589,AG589,AJ589,AM589,AP589),4)=AA589,"CSU",IF(LARGE((AA589,AD589,AG589,AJ589,AM589,AP589),4)=AD589,"SPD",IF(LARGE((AA589,AD589,AG589,AJ589,AM589,AP589),4)=AG589,"AfD",IF(LARGE((AA589,AD589,AG589,AJ589,AM589,AP589),4)=AJ589,"Linke",IF(LARGE((AA589,AD589,AG589,AJ589,AM589,AP589),4)=AM589,"Grüne","FDP")))))</f>
        <v>Grüne</v>
      </c>
      <c r="X589" s="148">
        <f>(LARGE((AA589,AD589,AG589,AJ589,AM589,AP589),1))-(LARGE((AA589,AD589,AG589,AJ589,AM589,AP589),2))</f>
        <v>0.20061435029558367</v>
      </c>
      <c r="Y589" s="148">
        <f>(LARGE((AA589,AD589,AG589,AJ589,AM589,AP589),1))-(LARGE((AA589,AD589,AG589,AJ589,AM589,AP589),3))</f>
        <v>0.29168888373710444</v>
      </c>
      <c r="Z589" s="234">
        <f>(LARGE((AA589,AD589,AG589,AJ589,AM589,AP589),1))-(LARGE((AA589,AD589,AG589,AJ589,AM589,AP589),4))</f>
        <v>0.29553147096325494</v>
      </c>
      <c r="AA589" s="236">
        <v>0.39097020980642172</v>
      </c>
      <c r="AB589" s="93">
        <v>0.37585858294098956</v>
      </c>
      <c r="AC589" s="95">
        <f>IF(Tabelle1[[#This Row],[CDU ES 2021]]="","",Tabelle1[[#This Row],[CDU ES 2021]]/Tabelle1[[#This Row],[CDU ZS 2021]])</f>
        <v>1.0402056186855915</v>
      </c>
      <c r="AD589" s="97">
        <v>0.19035585951083805</v>
      </c>
      <c r="AE589" s="106">
        <v>0.17642471332428294</v>
      </c>
      <c r="AF589" s="96">
        <f>IF(Tabelle1[[#This Row],[SPD ES 2021]]="","",Tabelle1[[#This Row],[SPD ES 2021]]/Tabelle1[[#This Row],[SPD ZS 2021]])</f>
        <v>1.0789636889529672</v>
      </c>
      <c r="AG589" s="99">
        <v>9.9281326069317263E-2</v>
      </c>
      <c r="AH589" s="107">
        <v>0.10649028046561336</v>
      </c>
      <c r="AI589" s="98">
        <f>IF(Tabelle1[[#This Row],[AfD ES 2021]]="","",Tabelle1[[#This Row],[AfD ES 2021]]/Tabelle1[[#This Row],[AfD ZS 2021]])</f>
        <v>0.93230410921282214</v>
      </c>
      <c r="AJ589" s="100">
        <v>2.5936014837139212E-2</v>
      </c>
      <c r="AK589" s="108">
        <v>2.7844371913000779E-2</v>
      </c>
      <c r="AL589" s="101">
        <f>IF(Tabelle1[[#This Row],[Linke ES 2021]]="","",Tabelle1[[#This Row],[Linke ES 2021]]/Tabelle1[[#This Row],[Linke ZS 2021]])</f>
        <v>0.93146345402136588</v>
      </c>
      <c r="AM589" s="103">
        <v>9.5438738843166795E-2</v>
      </c>
      <c r="AN589" s="109">
        <v>9.1701568412235354E-2</v>
      </c>
      <c r="AO589" s="102">
        <f>IF(Tabelle1[[#This Row],[Grüne ES 2021]]="","",Tabelle1[[#This Row],[Grüne ES 2021]]/Tabelle1[[#This Row],[Grüne ZS 2021]])</f>
        <v>1.040753615184981</v>
      </c>
      <c r="AP589" s="104">
        <v>7.0743016112205862E-2</v>
      </c>
      <c r="AQ589" s="105">
        <v>8.7871523064036283E-2</v>
      </c>
      <c r="AR589" s="215">
        <f>IF(Tabelle1[[#This Row],[FDP ES 2021]]="","",Tabelle1[[#This Row],[FDP ES 2021]]/Tabelle1[[#This Row],[FDP ZS 2021]])</f>
        <v>0.80507328933688749</v>
      </c>
      <c r="AS589" s="216">
        <v>85.8</v>
      </c>
      <c r="AT589" s="191">
        <v>34936</v>
      </c>
      <c r="AU589" s="191">
        <v>22733</v>
      </c>
      <c r="AV589" s="191">
        <v>3.6</v>
      </c>
      <c r="AW589" s="191">
        <v>683.3</v>
      </c>
      <c r="AX589" s="191">
        <v>7.1</v>
      </c>
      <c r="AY589" s="192">
        <v>11.6</v>
      </c>
      <c r="AZ589" s="114" t="s">
        <v>1748</v>
      </c>
      <c r="BA589" s="6"/>
      <c r="BB589" s="6"/>
      <c r="BC589" s="6"/>
      <c r="BD589" s="6"/>
      <c r="BE589" s="6"/>
      <c r="BF589" s="6"/>
      <c r="BG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</row>
    <row r="590" spans="1:84">
      <c r="A590" s="90">
        <f>SUBTOTAL(103,$B$2:$B590)</f>
        <v>589</v>
      </c>
      <c r="B590" s="45" t="s">
        <v>932</v>
      </c>
      <c r="C590" s="203" t="s">
        <v>1260</v>
      </c>
      <c r="D590" s="199" t="s">
        <v>1</v>
      </c>
      <c r="E590" s="195" t="s">
        <v>464</v>
      </c>
      <c r="F590" s="222" t="s">
        <v>263</v>
      </c>
      <c r="G590" s="225" t="s">
        <v>2167</v>
      </c>
      <c r="H590" s="8"/>
      <c r="I590" s="8"/>
      <c r="J590" s="8" t="s">
        <v>927</v>
      </c>
      <c r="K590" s="11"/>
      <c r="L590" s="8" t="s">
        <v>922</v>
      </c>
      <c r="M590" s="53"/>
      <c r="N590" s="53"/>
      <c r="O590" s="9"/>
      <c r="P590" s="54"/>
      <c r="Q590" s="121" t="str">
        <f>""</f>
        <v/>
      </c>
      <c r="R590" s="55"/>
      <c r="S590" s="57"/>
      <c r="T590" s="147" t="str">
        <f>IF(MAX((AA590,AD590,AG590,AJ590,AM590,AP590))=AA590,"CSU",IF(MAX(AA590,AD590,AG590,AJ590,AM590,AP590)=AD590,"SPD",IF(MAX(AA590,AD590,AG590,AJ590,AM590,AP590)=AG590,"AfD",IF(MAX(AA590,AD590,AG590,AJ590,AM590,AP590)=AJ590,"Linke",IF(MAX(AA590,AD590,AG590,AJ590,AM590,AP590)=AM590,"Grüne","FDP")))))</f>
        <v>CSU</v>
      </c>
      <c r="U590" s="148" t="str">
        <f>IF(LARGE((AA590,AD590,AG590,AJ590,AM590,AP590),2)=AA590,"CSU",IF(LARGE((AA590,AD590,AG590,AJ590,AM590,AP590),2)=AD590,"SPD",IF(LARGE((AA590,AD590,AG590,AJ590,AM590,AP590),2)=AG590,"AfD",IF(LARGE((AA590,AD590,AG590,AJ590,AM590,AP590),2)=AJ590,"Linke",IF(LARGE((AA590,AD590,AG590,AJ590,AM590,AP590),2)=AM590,"Grüne","FDP")))))</f>
        <v>SPD</v>
      </c>
      <c r="V590" s="148" t="str">
        <f>IF(LARGE((AA590,AD590,AG590,AJ590,AM590,AP590),3)=AA590,"CSU",IF(LARGE((AA590,AD590,AG590,AJ590,AM590,AP590),3)=AD590,"SPD",IF(LARGE((AA590,AD590,AG590,AJ590,AM590,AP590),3)=AG590,"AfD",IF(LARGE((AA590,AD590,AG590,AJ590,AM590,AP590),3)=AJ590,"Linke",IF(LARGE((AA590,AD590,AG590,AJ590,AM590,AP590),3)=AM590,"Grüne","FDP")))))</f>
        <v>AfD</v>
      </c>
      <c r="W590" s="148" t="str">
        <f>IF(LARGE((AA590,AD590,AG590,AJ590,AM590,AP590),4)=AA590,"CSU",IF(LARGE((AA590,AD590,AG590,AJ590,AM590,AP590),4)=AD590,"SPD",IF(LARGE((AA590,AD590,AG590,AJ590,AM590,AP590),4)=AG590,"AfD",IF(LARGE((AA590,AD590,AG590,AJ590,AM590,AP590),4)=AJ590,"Linke",IF(LARGE((AA590,AD590,AG590,AJ590,AM590,AP590),4)=AM590,"Grüne","FDP")))))</f>
        <v>Grüne</v>
      </c>
      <c r="X590" s="148">
        <f>(LARGE((AA590,AD590,AG590,AJ590,AM590,AP590),1))-(LARGE((AA590,AD590,AG590,AJ590,AM590,AP590),2))</f>
        <v>0.20061435029558367</v>
      </c>
      <c r="Y590" s="148">
        <f>(LARGE((AA590,AD590,AG590,AJ590,AM590,AP590),1))-(LARGE((AA590,AD590,AG590,AJ590,AM590,AP590),3))</f>
        <v>0.29168888373710444</v>
      </c>
      <c r="Z590" s="234">
        <f>(LARGE((AA590,AD590,AG590,AJ590,AM590,AP590),1))-(LARGE((AA590,AD590,AG590,AJ590,AM590,AP590),4))</f>
        <v>0.29553147096325494</v>
      </c>
      <c r="AA590" s="236">
        <v>0.39097020980642172</v>
      </c>
      <c r="AB590" s="93">
        <v>0.37585858294098956</v>
      </c>
      <c r="AC590" s="95">
        <f>IF(Tabelle1[[#This Row],[CDU ES 2021]]="","",Tabelle1[[#This Row],[CDU ES 2021]]/Tabelle1[[#This Row],[CDU ZS 2021]])</f>
        <v>1.0402056186855915</v>
      </c>
      <c r="AD590" s="97">
        <v>0.19035585951083805</v>
      </c>
      <c r="AE590" s="106">
        <v>0.17642471332428294</v>
      </c>
      <c r="AF590" s="96">
        <f>IF(Tabelle1[[#This Row],[SPD ES 2021]]="","",Tabelle1[[#This Row],[SPD ES 2021]]/Tabelle1[[#This Row],[SPD ZS 2021]])</f>
        <v>1.0789636889529672</v>
      </c>
      <c r="AG590" s="99">
        <v>9.9281326069317263E-2</v>
      </c>
      <c r="AH590" s="107">
        <v>0.10649028046561336</v>
      </c>
      <c r="AI590" s="98">
        <f>IF(Tabelle1[[#This Row],[AfD ES 2021]]="","",Tabelle1[[#This Row],[AfD ES 2021]]/Tabelle1[[#This Row],[AfD ZS 2021]])</f>
        <v>0.93230410921282214</v>
      </c>
      <c r="AJ590" s="100">
        <v>2.5936014837139212E-2</v>
      </c>
      <c r="AK590" s="108">
        <v>2.7844371913000779E-2</v>
      </c>
      <c r="AL590" s="101">
        <f>IF(Tabelle1[[#This Row],[Linke ES 2021]]="","",Tabelle1[[#This Row],[Linke ES 2021]]/Tabelle1[[#This Row],[Linke ZS 2021]])</f>
        <v>0.93146345402136588</v>
      </c>
      <c r="AM590" s="103">
        <v>9.5438738843166795E-2</v>
      </c>
      <c r="AN590" s="109">
        <v>9.1701568412235354E-2</v>
      </c>
      <c r="AO590" s="102">
        <f>IF(Tabelle1[[#This Row],[Grüne ES 2021]]="","",Tabelle1[[#This Row],[Grüne ES 2021]]/Tabelle1[[#This Row],[Grüne ZS 2021]])</f>
        <v>1.040753615184981</v>
      </c>
      <c r="AP590" s="104">
        <v>7.0743016112205862E-2</v>
      </c>
      <c r="AQ590" s="105">
        <v>8.7871523064036283E-2</v>
      </c>
      <c r="AR590" s="215">
        <f>IF(Tabelle1[[#This Row],[FDP ES 2021]]="","",Tabelle1[[#This Row],[FDP ES 2021]]/Tabelle1[[#This Row],[FDP ZS 2021]])</f>
        <v>0.80507328933688749</v>
      </c>
      <c r="AS590" s="216">
        <v>85.8</v>
      </c>
      <c r="AT590" s="191">
        <v>34936</v>
      </c>
      <c r="AU590" s="191">
        <v>22733</v>
      </c>
      <c r="AV590" s="191">
        <v>3.6</v>
      </c>
      <c r="AW590" s="191">
        <v>683.3</v>
      </c>
      <c r="AX590" s="191">
        <v>7.1</v>
      </c>
      <c r="AY590" s="192">
        <v>11.6</v>
      </c>
      <c r="AZ590" s="114" t="s">
        <v>2011</v>
      </c>
      <c r="BA590" s="6"/>
      <c r="BB590" s="6"/>
      <c r="BC590" s="6"/>
      <c r="BD590" s="6"/>
      <c r="BE590" s="6"/>
      <c r="BF590" s="6"/>
      <c r="BG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</row>
    <row r="591" spans="1:84">
      <c r="A591" s="90">
        <f>SUBTOTAL(103,$B$2:$B591)</f>
        <v>590</v>
      </c>
      <c r="B591" s="44" t="s">
        <v>855</v>
      </c>
      <c r="C591" s="201" t="s">
        <v>880</v>
      </c>
      <c r="D591" s="199" t="s">
        <v>1</v>
      </c>
      <c r="E591" s="194" t="s">
        <v>465</v>
      </c>
      <c r="F591" s="198" t="s">
        <v>264</v>
      </c>
      <c r="G591" s="219" t="str">
        <f>""</f>
        <v/>
      </c>
      <c r="H591" s="8"/>
      <c r="I591" s="8"/>
      <c r="J591" s="8" t="s">
        <v>924</v>
      </c>
      <c r="K591" s="8"/>
      <c r="L591" s="8" t="s">
        <v>922</v>
      </c>
      <c r="M591" s="53"/>
      <c r="N591" s="53"/>
      <c r="O591" s="9"/>
      <c r="P591" s="54"/>
      <c r="Q591" s="121" t="str">
        <f>""</f>
        <v/>
      </c>
      <c r="R591" s="55"/>
      <c r="S591" s="57"/>
      <c r="T591" s="147" t="str">
        <f>IF(MAX((AA591,AD591,AG591,AJ591,AM591,AP591))=AA591,"CSU",IF(MAX(AA591,AD591,AG591,AJ591,AM591,AP591)=AD591,"SPD",IF(MAX(AA591,AD591,AG591,AJ591,AM591,AP591)=AG591,"AfD",IF(MAX(AA591,AD591,AG591,AJ591,AM591,AP591)=AJ591,"Linke",IF(MAX(AA591,AD591,AG591,AJ591,AM591,AP591)=AM591,"Grüne","FDP")))))</f>
        <v>CSU</v>
      </c>
      <c r="U591" s="148" t="str">
        <f>IF(LARGE((AA591,AD591,AG591,AJ591,AM591,AP591),2)=AA591,"CSU",IF(LARGE((AA591,AD591,AG591,AJ591,AM591,AP591),2)=AD591,"SPD",IF(LARGE((AA591,AD591,AG591,AJ591,AM591,AP591),2)=AG591,"AfD",IF(LARGE((AA591,AD591,AG591,AJ591,AM591,AP591),2)=AJ591,"Linke",IF(LARGE((AA591,AD591,AG591,AJ591,AM591,AP591),2)=AM591,"Grüne","FDP")))))</f>
        <v>SPD</v>
      </c>
      <c r="V591" s="148" t="str">
        <f>IF(LARGE((AA591,AD591,AG591,AJ591,AM591,AP591),3)=AA591,"CSU",IF(LARGE((AA591,AD591,AG591,AJ591,AM591,AP591),3)=AD591,"SPD",IF(LARGE((AA591,AD591,AG591,AJ591,AM591,AP591),3)=AG591,"AfD",IF(LARGE((AA591,AD591,AG591,AJ591,AM591,AP591),3)=AJ591,"Linke",IF(LARGE((AA591,AD591,AG591,AJ591,AM591,AP591),3)=AM591,"Grüne","FDP")))))</f>
        <v>Grüne</v>
      </c>
      <c r="W591" s="148" t="str">
        <f>IF(LARGE((AA591,AD591,AG591,AJ591,AM591,AP591),4)=AA591,"CSU",IF(LARGE((AA591,AD591,AG591,AJ591,AM591,AP591),4)=AD591,"SPD",IF(LARGE((AA591,AD591,AG591,AJ591,AM591,AP591),4)=AG591,"AfD",IF(LARGE((AA591,AD591,AG591,AJ591,AM591,AP591),4)=AJ591,"Linke",IF(LARGE((AA591,AD591,AG591,AJ591,AM591,AP591),4)=AM591,"Grüne","FDP")))))</f>
        <v>AfD</v>
      </c>
      <c r="X591" s="148">
        <f>(LARGE((AA591,AD591,AG591,AJ591,AM591,AP591),1))-(LARGE((AA591,AD591,AG591,AJ591,AM591,AP591),2))</f>
        <v>0.17086455974742482</v>
      </c>
      <c r="Y591" s="148">
        <f>(LARGE((AA591,AD591,AG591,AJ591,AM591,AP591),1))-(LARGE((AA591,AD591,AG591,AJ591,AM591,AP591),3))</f>
        <v>0.28495072870491439</v>
      </c>
      <c r="Z591" s="234">
        <f>(LARGE((AA591,AD591,AG591,AJ591,AM591,AP591),1))-(LARGE((AA591,AD591,AG591,AJ591,AM591,AP591),4))</f>
        <v>0.30559683643205665</v>
      </c>
      <c r="AA591" s="236">
        <v>0.38580859138310425</v>
      </c>
      <c r="AB591" s="93">
        <v>0.34441989724130467</v>
      </c>
      <c r="AC591" s="95">
        <f>IF(Tabelle1[[#This Row],[CDU ES 2021]]="","",Tabelle1[[#This Row],[CDU ES 2021]]/Tabelle1[[#This Row],[CDU ZS 2021]])</f>
        <v>1.1201692889211978</v>
      </c>
      <c r="AD591" s="97">
        <v>0.21494403163567943</v>
      </c>
      <c r="AE591" s="106">
        <v>0.20864344515397887</v>
      </c>
      <c r="AF591" s="96">
        <f>IF(Tabelle1[[#This Row],[SPD ES 2021]]="","",Tabelle1[[#This Row],[SPD ES 2021]]/Tabelle1[[#This Row],[SPD ZS 2021]])</f>
        <v>1.0301978644814398</v>
      </c>
      <c r="AG591" s="99">
        <v>8.0211754951047612E-2</v>
      </c>
      <c r="AH591" s="107">
        <v>8.8611866273628451E-2</v>
      </c>
      <c r="AI591" s="98">
        <f>IF(Tabelle1[[#This Row],[AfD ES 2021]]="","",Tabelle1[[#This Row],[AfD ES 2021]]/Tabelle1[[#This Row],[AfD ZS 2021]])</f>
        <v>0.90520331332779103</v>
      </c>
      <c r="AJ591" s="100">
        <v>2.5959115986860987E-2</v>
      </c>
      <c r="AK591" s="108">
        <v>2.3461325421635353E-2</v>
      </c>
      <c r="AL591" s="101">
        <f>IF(Tabelle1[[#This Row],[Linke ES 2021]]="","",Tabelle1[[#This Row],[Linke ES 2021]]/Tabelle1[[#This Row],[Linke ZS 2021]])</f>
        <v>1.1064641711555752</v>
      </c>
      <c r="AM591" s="103">
        <v>0.10085786267818987</v>
      </c>
      <c r="AN591" s="109">
        <v>0.11336563377412187</v>
      </c>
      <c r="AO591" s="102">
        <f>IF(Tabelle1[[#This Row],[Grüne ES 2021]]="","",Tabelle1[[#This Row],[Grüne ES 2021]]/Tabelle1[[#This Row],[Grüne ZS 2021]])</f>
        <v>0.88966875869230866</v>
      </c>
      <c r="AP591" s="104">
        <v>6.0681825429728609E-2</v>
      </c>
      <c r="AQ591" s="105">
        <v>9.0095309644928595E-2</v>
      </c>
      <c r="AR591" s="215">
        <f>IF(Tabelle1[[#This Row],[FDP ES 2021]]="","",Tabelle1[[#This Row],[FDP ES 2021]]/Tabelle1[[#This Row],[FDP ZS 2021]])</f>
        <v>0.67352923996687042</v>
      </c>
      <c r="AS591" s="216">
        <v>125.1</v>
      </c>
      <c r="AT591" s="191">
        <v>35706</v>
      </c>
      <c r="AU591" s="191">
        <v>23464</v>
      </c>
      <c r="AV591" s="191">
        <v>3.4</v>
      </c>
      <c r="AW591" s="191">
        <v>665.6</v>
      </c>
      <c r="AX591" s="191">
        <v>7.2</v>
      </c>
      <c r="AY591" s="192">
        <v>11.5</v>
      </c>
      <c r="AZ591" s="114" t="s">
        <v>1840</v>
      </c>
      <c r="BA591" s="6"/>
      <c r="BB591" s="6"/>
      <c r="BC591" s="6"/>
      <c r="BD591" s="6"/>
      <c r="BE591" s="6"/>
      <c r="BF591" s="6"/>
      <c r="BG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</row>
    <row r="592" spans="1:84">
      <c r="A592" s="90">
        <f>SUBTOTAL(103,$B$2:$B592)</f>
        <v>591</v>
      </c>
      <c r="B592" s="48" t="s">
        <v>669</v>
      </c>
      <c r="C592" s="206" t="s">
        <v>1261</v>
      </c>
      <c r="D592" s="199" t="s">
        <v>1</v>
      </c>
      <c r="E592" s="195" t="s">
        <v>465</v>
      </c>
      <c r="F592" s="198" t="s">
        <v>264</v>
      </c>
      <c r="G592" s="219" t="str">
        <f>""</f>
        <v/>
      </c>
      <c r="H592" s="8"/>
      <c r="I592" s="8"/>
      <c r="J592" s="8" t="s">
        <v>927</v>
      </c>
      <c r="K592" s="11"/>
      <c r="L592" s="8" t="s">
        <v>922</v>
      </c>
      <c r="M592" s="53"/>
      <c r="N592" s="53"/>
      <c r="O592" s="9"/>
      <c r="P592" s="54"/>
      <c r="Q592" s="121" t="str">
        <f>""</f>
        <v/>
      </c>
      <c r="R592" s="55"/>
      <c r="S592" s="57"/>
      <c r="T592" s="147" t="str">
        <f>IF(MAX((AA592,AD592,AG592,AJ592,AM592,AP592))=AA592,"CSU",IF(MAX(AA592,AD592,AG592,AJ592,AM592,AP592)=AD592,"SPD",IF(MAX(AA592,AD592,AG592,AJ592,AM592,AP592)=AG592,"AfD",IF(MAX(AA592,AD592,AG592,AJ592,AM592,AP592)=AJ592,"Linke",IF(MAX(AA592,AD592,AG592,AJ592,AM592,AP592)=AM592,"Grüne","FDP")))))</f>
        <v>CSU</v>
      </c>
      <c r="U592" s="148" t="str">
        <f>IF(LARGE((AA592,AD592,AG592,AJ592,AM592,AP592),2)=AA592,"CSU",IF(LARGE((AA592,AD592,AG592,AJ592,AM592,AP592),2)=AD592,"SPD",IF(LARGE((AA592,AD592,AG592,AJ592,AM592,AP592),2)=AG592,"AfD",IF(LARGE((AA592,AD592,AG592,AJ592,AM592,AP592),2)=AJ592,"Linke",IF(LARGE((AA592,AD592,AG592,AJ592,AM592,AP592),2)=AM592,"Grüne","FDP")))))</f>
        <v>SPD</v>
      </c>
      <c r="V592" s="148" t="str">
        <f>IF(LARGE((AA592,AD592,AG592,AJ592,AM592,AP592),3)=AA592,"CSU",IF(LARGE((AA592,AD592,AG592,AJ592,AM592,AP592),3)=AD592,"SPD",IF(LARGE((AA592,AD592,AG592,AJ592,AM592,AP592),3)=AG592,"AfD",IF(LARGE((AA592,AD592,AG592,AJ592,AM592,AP592),3)=AJ592,"Linke",IF(LARGE((AA592,AD592,AG592,AJ592,AM592,AP592),3)=AM592,"Grüne","FDP")))))</f>
        <v>Grüne</v>
      </c>
      <c r="W592" s="148" t="str">
        <f>IF(LARGE((AA592,AD592,AG592,AJ592,AM592,AP592),4)=AA592,"CSU",IF(LARGE((AA592,AD592,AG592,AJ592,AM592,AP592),4)=AD592,"SPD",IF(LARGE((AA592,AD592,AG592,AJ592,AM592,AP592),4)=AG592,"AfD",IF(LARGE((AA592,AD592,AG592,AJ592,AM592,AP592),4)=AJ592,"Linke",IF(LARGE((AA592,AD592,AG592,AJ592,AM592,AP592),4)=AM592,"Grüne","FDP")))))</f>
        <v>AfD</v>
      </c>
      <c r="X592" s="148">
        <f>(LARGE((AA592,AD592,AG592,AJ592,AM592,AP592),1))-(LARGE((AA592,AD592,AG592,AJ592,AM592,AP592),2))</f>
        <v>0.17086455974742482</v>
      </c>
      <c r="Y592" s="148">
        <f>(LARGE((AA592,AD592,AG592,AJ592,AM592,AP592),1))-(LARGE((AA592,AD592,AG592,AJ592,AM592,AP592),3))</f>
        <v>0.28495072870491439</v>
      </c>
      <c r="Z592" s="234">
        <f>(LARGE((AA592,AD592,AG592,AJ592,AM592,AP592),1))-(LARGE((AA592,AD592,AG592,AJ592,AM592,AP592),4))</f>
        <v>0.30559683643205665</v>
      </c>
      <c r="AA592" s="236">
        <v>0.38580859138310425</v>
      </c>
      <c r="AB592" s="93">
        <v>0.34441989724130467</v>
      </c>
      <c r="AC592" s="95">
        <f>IF(Tabelle1[[#This Row],[CDU ES 2021]]="","",Tabelle1[[#This Row],[CDU ES 2021]]/Tabelle1[[#This Row],[CDU ZS 2021]])</f>
        <v>1.1201692889211978</v>
      </c>
      <c r="AD592" s="97">
        <v>0.21494403163567943</v>
      </c>
      <c r="AE592" s="106">
        <v>0.20864344515397887</v>
      </c>
      <c r="AF592" s="96">
        <f>IF(Tabelle1[[#This Row],[SPD ES 2021]]="","",Tabelle1[[#This Row],[SPD ES 2021]]/Tabelle1[[#This Row],[SPD ZS 2021]])</f>
        <v>1.0301978644814398</v>
      </c>
      <c r="AG592" s="99">
        <v>8.0211754951047612E-2</v>
      </c>
      <c r="AH592" s="107">
        <v>8.8611866273628451E-2</v>
      </c>
      <c r="AI592" s="98">
        <f>IF(Tabelle1[[#This Row],[AfD ES 2021]]="","",Tabelle1[[#This Row],[AfD ES 2021]]/Tabelle1[[#This Row],[AfD ZS 2021]])</f>
        <v>0.90520331332779103</v>
      </c>
      <c r="AJ592" s="100">
        <v>2.5959115986860987E-2</v>
      </c>
      <c r="AK592" s="108">
        <v>2.3461325421635353E-2</v>
      </c>
      <c r="AL592" s="101">
        <f>IF(Tabelle1[[#This Row],[Linke ES 2021]]="","",Tabelle1[[#This Row],[Linke ES 2021]]/Tabelle1[[#This Row],[Linke ZS 2021]])</f>
        <v>1.1064641711555752</v>
      </c>
      <c r="AM592" s="103">
        <v>0.10085786267818987</v>
      </c>
      <c r="AN592" s="109">
        <v>0.11336563377412187</v>
      </c>
      <c r="AO592" s="102">
        <f>IF(Tabelle1[[#This Row],[Grüne ES 2021]]="","",Tabelle1[[#This Row],[Grüne ES 2021]]/Tabelle1[[#This Row],[Grüne ZS 2021]])</f>
        <v>0.88966875869230866</v>
      </c>
      <c r="AP592" s="104">
        <v>6.0681825429728609E-2</v>
      </c>
      <c r="AQ592" s="105">
        <v>9.0095309644928595E-2</v>
      </c>
      <c r="AR592" s="215">
        <f>IF(Tabelle1[[#This Row],[FDP ES 2021]]="","",Tabelle1[[#This Row],[FDP ES 2021]]/Tabelle1[[#This Row],[FDP ZS 2021]])</f>
        <v>0.67352923996687042</v>
      </c>
      <c r="AS592" s="216">
        <v>125.1</v>
      </c>
      <c r="AT592" s="191">
        <v>35706</v>
      </c>
      <c r="AU592" s="191">
        <v>23464</v>
      </c>
      <c r="AV592" s="191">
        <v>3.4</v>
      </c>
      <c r="AW592" s="191">
        <v>665.6</v>
      </c>
      <c r="AX592" s="191">
        <v>7.2</v>
      </c>
      <c r="AY592" s="192">
        <v>11.5</v>
      </c>
      <c r="AZ592" s="114" t="s">
        <v>2016</v>
      </c>
      <c r="BA592" s="6"/>
      <c r="BB592" s="6"/>
      <c r="BC592" s="6"/>
      <c r="BD592" s="6"/>
      <c r="BE592" s="6"/>
      <c r="BF592" s="6"/>
      <c r="BG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</row>
    <row r="593" spans="1:84">
      <c r="A593" s="90">
        <f>SUBTOTAL(103,$B$2:$B593)</f>
        <v>592</v>
      </c>
      <c r="B593" s="49" t="s">
        <v>941</v>
      </c>
      <c r="C593" s="207" t="s">
        <v>1262</v>
      </c>
      <c r="D593" s="199" t="s">
        <v>1</v>
      </c>
      <c r="E593" s="195" t="s">
        <v>466</v>
      </c>
      <c r="F593" s="222" t="s">
        <v>265</v>
      </c>
      <c r="G593" s="219" t="str">
        <f>""</f>
        <v/>
      </c>
      <c r="H593" s="185" t="s">
        <v>2171</v>
      </c>
      <c r="I593" s="8"/>
      <c r="J593" s="8" t="s">
        <v>927</v>
      </c>
      <c r="K593" s="11"/>
      <c r="L593" s="8" t="s">
        <v>922</v>
      </c>
      <c r="M593" s="53"/>
      <c r="N593" s="53"/>
      <c r="O593" s="9"/>
      <c r="P593" s="54"/>
      <c r="Q593" s="121" t="str">
        <f>""</f>
        <v/>
      </c>
      <c r="R593" s="55"/>
      <c r="S593" s="57"/>
      <c r="T593" s="147" t="str">
        <f>IF(MAX((AA593,AD593,AG593,AJ593,AM593,AP593))=AA593,"CSU",IF(MAX(AA593,AD593,AG593,AJ593,AM593,AP593)=AD593,"SPD",IF(MAX(AA593,AD593,AG593,AJ593,AM593,AP593)=AG593,"AfD",IF(MAX(AA593,AD593,AG593,AJ593,AM593,AP593)=AJ593,"Linke",IF(MAX(AA593,AD593,AG593,AJ593,AM593,AP593)=AM593,"Grüne","FDP")))))</f>
        <v>CSU</v>
      </c>
      <c r="U593" s="148" t="str">
        <f>IF(LARGE((AA593,AD593,AG593,AJ593,AM593,AP593),2)=AA593,"CSU",IF(LARGE((AA593,AD593,AG593,AJ593,AM593,AP593),2)=AD593,"SPD",IF(LARGE((AA593,AD593,AG593,AJ593,AM593,AP593),2)=AG593,"AfD",IF(LARGE((AA593,AD593,AG593,AJ593,AM593,AP593),2)=AJ593,"Linke",IF(LARGE((AA593,AD593,AG593,AJ593,AM593,AP593),2)=AM593,"Grüne","FDP")))))</f>
        <v>SPD</v>
      </c>
      <c r="V593" s="148" t="str">
        <f>IF(LARGE((AA593,AD593,AG593,AJ593,AM593,AP593),3)=AA593,"CSU",IF(LARGE((AA593,AD593,AG593,AJ593,AM593,AP593),3)=AD593,"SPD",IF(LARGE((AA593,AD593,AG593,AJ593,AM593,AP593),3)=AG593,"AfD",IF(LARGE((AA593,AD593,AG593,AJ593,AM593,AP593),3)=AJ593,"Linke",IF(LARGE((AA593,AD593,AG593,AJ593,AM593,AP593),3)=AM593,"Grüne","FDP")))))</f>
        <v>AfD</v>
      </c>
      <c r="W593" s="148" t="str">
        <f>IF(LARGE((AA593,AD593,AG593,AJ593,AM593,AP593),4)=AA593,"CSU",IF(LARGE((AA593,AD593,AG593,AJ593,AM593,AP593),4)=AD593,"SPD",IF(LARGE((AA593,AD593,AG593,AJ593,AM593,AP593),4)=AG593,"AfD",IF(LARGE((AA593,AD593,AG593,AJ593,AM593,AP593),4)=AJ593,"Linke",IF(LARGE((AA593,AD593,AG593,AJ593,AM593,AP593),4)=AM593,"Grüne","FDP")))))</f>
        <v>Grüne</v>
      </c>
      <c r="X593" s="148">
        <f>(LARGE((AA593,AD593,AG593,AJ593,AM593,AP593),1))-(LARGE((AA593,AD593,AG593,AJ593,AM593,AP593),2))</f>
        <v>0.22246041475452977</v>
      </c>
      <c r="Y593" s="148">
        <f>(LARGE((AA593,AD593,AG593,AJ593,AM593,AP593),1))-(LARGE((AA593,AD593,AG593,AJ593,AM593,AP593),3))</f>
        <v>0.30955116396988502</v>
      </c>
      <c r="Z593" s="234">
        <f>(LARGE((AA593,AD593,AG593,AJ593,AM593,AP593),1))-(LARGE((AA593,AD593,AG593,AJ593,AM593,AP593),4))</f>
        <v>0.31417880271881798</v>
      </c>
      <c r="AA593" s="236">
        <v>0.40883038195670174</v>
      </c>
      <c r="AB593" s="93">
        <v>0.34819509823986899</v>
      </c>
      <c r="AC593" s="95">
        <f>IF(Tabelle1[[#This Row],[CDU ES 2021]]="","",Tabelle1[[#This Row],[CDU ES 2021]]/Tabelle1[[#This Row],[CDU ZS 2021]])</f>
        <v>1.1741416924688053</v>
      </c>
      <c r="AD593" s="97">
        <v>0.18636996720217197</v>
      </c>
      <c r="AE593" s="106">
        <v>0.19495753172329103</v>
      </c>
      <c r="AF593" s="96">
        <f>IF(Tabelle1[[#This Row],[SPD ES 2021]]="","",Tabelle1[[#This Row],[SPD ES 2021]]/Tabelle1[[#This Row],[SPD ZS 2021]])</f>
        <v>0.95595161446079635</v>
      </c>
      <c r="AG593" s="99">
        <v>9.9279217986816687E-2</v>
      </c>
      <c r="AH593" s="107">
        <v>0.10033130372492836</v>
      </c>
      <c r="AI593" s="98">
        <f>IF(Tabelle1[[#This Row],[AfD ES 2021]]="","",Tabelle1[[#This Row],[AfD ES 2021]]/Tabelle1[[#This Row],[AfD ZS 2021]])</f>
        <v>0.98951388351340364</v>
      </c>
      <c r="AJ593" s="100">
        <v>4.2053105524283874E-2</v>
      </c>
      <c r="AK593" s="108">
        <v>3.151862464183381E-2</v>
      </c>
      <c r="AL593" s="101">
        <f>IF(Tabelle1[[#This Row],[Linke ES 2021]]="","",Tabelle1[[#This Row],[Linke ES 2021]]/Tabelle1[[#This Row],[Linke ZS 2021]])</f>
        <v>1.3342303479977338</v>
      </c>
      <c r="AM593" s="103">
        <v>9.465157923788374E-2</v>
      </c>
      <c r="AN593" s="109">
        <v>0.10927266680311093</v>
      </c>
      <c r="AO593" s="102">
        <f>IF(Tabelle1[[#This Row],[Grüne ES 2021]]="","",Tabelle1[[#This Row],[Grüne ES 2021]]/Tabelle1[[#This Row],[Grüne ZS 2021]])</f>
        <v>0.86619629599072867</v>
      </c>
      <c r="AP593" s="104">
        <v>7.9639031340859937E-2</v>
      </c>
      <c r="AQ593" s="105">
        <v>9.6186809250921004E-2</v>
      </c>
      <c r="AR593" s="215">
        <f>IF(Tabelle1[[#This Row],[FDP ES 2021]]="","",Tabelle1[[#This Row],[FDP ES 2021]]/Tabelle1[[#This Row],[FDP ZS 2021]])</f>
        <v>0.82796208712056196</v>
      </c>
      <c r="AS593" s="216">
        <v>166.6</v>
      </c>
      <c r="AT593" s="191">
        <v>44202</v>
      </c>
      <c r="AU593" s="191">
        <v>22848</v>
      </c>
      <c r="AV593" s="191">
        <v>3.7</v>
      </c>
      <c r="AW593" s="191">
        <v>647.29999999999995</v>
      </c>
      <c r="AX593" s="191">
        <v>7.5</v>
      </c>
      <c r="AY593" s="192">
        <v>11.4</v>
      </c>
      <c r="AZ593" s="114" t="s">
        <v>1760</v>
      </c>
      <c r="BA593" s="6"/>
      <c r="BB593" s="6"/>
      <c r="BC593" s="6"/>
      <c r="BD593" s="6"/>
      <c r="BE593" s="6"/>
      <c r="BF593" s="6"/>
      <c r="BG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</row>
    <row r="594" spans="1:84">
      <c r="A594" s="90">
        <f>SUBTOTAL(103,$B$2:$B594)</f>
        <v>593</v>
      </c>
      <c r="B594" s="48" t="s">
        <v>669</v>
      </c>
      <c r="C594" s="206" t="s">
        <v>1263</v>
      </c>
      <c r="D594" s="199" t="s">
        <v>1</v>
      </c>
      <c r="E594" s="195" t="s">
        <v>466</v>
      </c>
      <c r="F594" s="222" t="s">
        <v>265</v>
      </c>
      <c r="G594" s="219" t="str">
        <f>""</f>
        <v/>
      </c>
      <c r="H594" s="14" t="s">
        <v>2171</v>
      </c>
      <c r="I594" s="8"/>
      <c r="J594" s="8" t="s">
        <v>927</v>
      </c>
      <c r="K594" s="18" t="s">
        <v>631</v>
      </c>
      <c r="L594" s="11" t="s">
        <v>921</v>
      </c>
      <c r="M594" s="53"/>
      <c r="N594" s="53"/>
      <c r="O594" s="9"/>
      <c r="P594" s="54"/>
      <c r="Q594" s="121" t="str">
        <f>""</f>
        <v/>
      </c>
      <c r="R594" s="55"/>
      <c r="S594" s="57"/>
      <c r="T594" s="147" t="str">
        <f>IF(MAX((AA594,AD594,AG594,AJ594,AM594,AP594))=AA594,"CSU",IF(MAX(AA594,AD594,AG594,AJ594,AM594,AP594)=AD594,"SPD",IF(MAX(AA594,AD594,AG594,AJ594,AM594,AP594)=AG594,"AfD",IF(MAX(AA594,AD594,AG594,AJ594,AM594,AP594)=AJ594,"Linke",IF(MAX(AA594,AD594,AG594,AJ594,AM594,AP594)=AM594,"Grüne","FDP")))))</f>
        <v>CSU</v>
      </c>
      <c r="U594" s="148" t="str">
        <f>IF(LARGE((AA594,AD594,AG594,AJ594,AM594,AP594),2)=AA594,"CSU",IF(LARGE((AA594,AD594,AG594,AJ594,AM594,AP594),2)=AD594,"SPD",IF(LARGE((AA594,AD594,AG594,AJ594,AM594,AP594),2)=AG594,"AfD",IF(LARGE((AA594,AD594,AG594,AJ594,AM594,AP594),2)=AJ594,"Linke",IF(LARGE((AA594,AD594,AG594,AJ594,AM594,AP594),2)=AM594,"Grüne","FDP")))))</f>
        <v>SPD</v>
      </c>
      <c r="V594" s="148" t="str">
        <f>IF(LARGE((AA594,AD594,AG594,AJ594,AM594,AP594),3)=AA594,"CSU",IF(LARGE((AA594,AD594,AG594,AJ594,AM594,AP594),3)=AD594,"SPD",IF(LARGE((AA594,AD594,AG594,AJ594,AM594,AP594),3)=AG594,"AfD",IF(LARGE((AA594,AD594,AG594,AJ594,AM594,AP594),3)=AJ594,"Linke",IF(LARGE((AA594,AD594,AG594,AJ594,AM594,AP594),3)=AM594,"Grüne","FDP")))))</f>
        <v>AfD</v>
      </c>
      <c r="W594" s="148" t="str">
        <f>IF(LARGE((AA594,AD594,AG594,AJ594,AM594,AP594),4)=AA594,"CSU",IF(LARGE((AA594,AD594,AG594,AJ594,AM594,AP594),4)=AD594,"SPD",IF(LARGE((AA594,AD594,AG594,AJ594,AM594,AP594),4)=AG594,"AfD",IF(LARGE((AA594,AD594,AG594,AJ594,AM594,AP594),4)=AJ594,"Linke",IF(LARGE((AA594,AD594,AG594,AJ594,AM594,AP594),4)=AM594,"Grüne","FDP")))))</f>
        <v>Grüne</v>
      </c>
      <c r="X594" s="148">
        <f>(LARGE((AA594,AD594,AG594,AJ594,AM594,AP594),1))-(LARGE((AA594,AD594,AG594,AJ594,AM594,AP594),2))</f>
        <v>0.22246041475452977</v>
      </c>
      <c r="Y594" s="148">
        <f>(LARGE((AA594,AD594,AG594,AJ594,AM594,AP594),1))-(LARGE((AA594,AD594,AG594,AJ594,AM594,AP594),3))</f>
        <v>0.30955116396988502</v>
      </c>
      <c r="Z594" s="234">
        <f>(LARGE((AA594,AD594,AG594,AJ594,AM594,AP594),1))-(LARGE((AA594,AD594,AG594,AJ594,AM594,AP594),4))</f>
        <v>0.31417880271881798</v>
      </c>
      <c r="AA594" s="236">
        <v>0.40883038195670174</v>
      </c>
      <c r="AB594" s="93">
        <v>0.34819509823986899</v>
      </c>
      <c r="AC594" s="95">
        <f>IF(Tabelle1[[#This Row],[CDU ES 2021]]="","",Tabelle1[[#This Row],[CDU ES 2021]]/Tabelle1[[#This Row],[CDU ZS 2021]])</f>
        <v>1.1741416924688053</v>
      </c>
      <c r="AD594" s="97">
        <v>0.18636996720217197</v>
      </c>
      <c r="AE594" s="106">
        <v>0.19495753172329103</v>
      </c>
      <c r="AF594" s="96">
        <f>IF(Tabelle1[[#This Row],[SPD ES 2021]]="","",Tabelle1[[#This Row],[SPD ES 2021]]/Tabelle1[[#This Row],[SPD ZS 2021]])</f>
        <v>0.95595161446079635</v>
      </c>
      <c r="AG594" s="99">
        <v>9.9279217986816687E-2</v>
      </c>
      <c r="AH594" s="107">
        <v>0.10033130372492836</v>
      </c>
      <c r="AI594" s="98">
        <f>IF(Tabelle1[[#This Row],[AfD ES 2021]]="","",Tabelle1[[#This Row],[AfD ES 2021]]/Tabelle1[[#This Row],[AfD ZS 2021]])</f>
        <v>0.98951388351340364</v>
      </c>
      <c r="AJ594" s="100">
        <v>4.2053105524283874E-2</v>
      </c>
      <c r="AK594" s="108">
        <v>3.151862464183381E-2</v>
      </c>
      <c r="AL594" s="101">
        <f>IF(Tabelle1[[#This Row],[Linke ES 2021]]="","",Tabelle1[[#This Row],[Linke ES 2021]]/Tabelle1[[#This Row],[Linke ZS 2021]])</f>
        <v>1.3342303479977338</v>
      </c>
      <c r="AM594" s="103">
        <v>9.465157923788374E-2</v>
      </c>
      <c r="AN594" s="109">
        <v>0.10927266680311093</v>
      </c>
      <c r="AO594" s="102">
        <f>IF(Tabelle1[[#This Row],[Grüne ES 2021]]="","",Tabelle1[[#This Row],[Grüne ES 2021]]/Tabelle1[[#This Row],[Grüne ZS 2021]])</f>
        <v>0.86619629599072867</v>
      </c>
      <c r="AP594" s="104">
        <v>7.9639031340859937E-2</v>
      </c>
      <c r="AQ594" s="105">
        <v>9.6186809250921004E-2</v>
      </c>
      <c r="AR594" s="215">
        <f>IF(Tabelle1[[#This Row],[FDP ES 2021]]="","",Tabelle1[[#This Row],[FDP ES 2021]]/Tabelle1[[#This Row],[FDP ZS 2021]])</f>
        <v>0.82796208712056196</v>
      </c>
      <c r="AS594" s="216">
        <v>166.6</v>
      </c>
      <c r="AT594" s="191">
        <v>44202</v>
      </c>
      <c r="AU594" s="191">
        <v>22848</v>
      </c>
      <c r="AV594" s="191">
        <v>3.7</v>
      </c>
      <c r="AW594" s="191">
        <v>647.29999999999995</v>
      </c>
      <c r="AX594" s="191">
        <v>7.5</v>
      </c>
      <c r="AY594" s="192">
        <v>11.4</v>
      </c>
      <c r="AZ594" s="115" t="s">
        <v>1467</v>
      </c>
      <c r="BA594" s="6"/>
      <c r="BB594" s="6"/>
      <c r="BC594" s="6"/>
      <c r="BD594" s="6"/>
      <c r="BE594" s="6"/>
      <c r="BF594" s="6"/>
      <c r="BG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</row>
    <row r="595" spans="1:84">
      <c r="A595" s="90">
        <f>SUBTOTAL(103,$B$2:$B595)</f>
        <v>594</v>
      </c>
      <c r="B595" s="44" t="s">
        <v>855</v>
      </c>
      <c r="C595" s="201" t="s">
        <v>1372</v>
      </c>
      <c r="D595" s="200" t="s">
        <v>1</v>
      </c>
      <c r="E595" s="193" t="s">
        <v>466</v>
      </c>
      <c r="F595" s="222" t="s">
        <v>265</v>
      </c>
      <c r="G595" s="219" t="str">
        <f>""</f>
        <v/>
      </c>
      <c r="H595" s="12" t="s">
        <v>2173</v>
      </c>
      <c r="I595" s="12" t="s">
        <v>2173</v>
      </c>
      <c r="J595" s="8" t="s">
        <v>924</v>
      </c>
      <c r="K595" s="10"/>
      <c r="L595" s="10" t="s">
        <v>922</v>
      </c>
      <c r="M595" s="158"/>
      <c r="N595" s="67"/>
      <c r="O595" s="59"/>
      <c r="P595" s="83"/>
      <c r="Q595" s="121" t="str">
        <f>""</f>
        <v/>
      </c>
      <c r="R595" s="60"/>
      <c r="S595" s="78" t="s">
        <v>615</v>
      </c>
      <c r="T595" s="147" t="str">
        <f>IF(MAX((AA595,AD595,AG595,AJ595,AM595,AP595))=AA595,"CSU",IF(MAX(AA595,AD595,AG595,AJ595,AM595,AP595)=AD595,"SPD",IF(MAX(AA595,AD595,AG595,AJ595,AM595,AP595)=AG595,"AfD",IF(MAX(AA595,AD595,AG595,AJ595,AM595,AP595)=AJ595,"Linke",IF(MAX(AA595,AD595,AG595,AJ595,AM595,AP595)=AM595,"Grüne","FDP")))))</f>
        <v>CSU</v>
      </c>
      <c r="U595" s="148" t="str">
        <f>IF(LARGE((AA595,AD595,AG595,AJ595,AM595,AP595),2)=AA595,"CSU",IF(LARGE((AA595,AD595,AG595,AJ595,AM595,AP595),2)=AD595,"SPD",IF(LARGE((AA595,AD595,AG595,AJ595,AM595,AP595),2)=AG595,"AfD",IF(LARGE((AA595,AD595,AG595,AJ595,AM595,AP595),2)=AJ595,"Linke",IF(LARGE((AA595,AD595,AG595,AJ595,AM595,AP595),2)=AM595,"Grüne","FDP")))))</f>
        <v>SPD</v>
      </c>
      <c r="V595" s="148" t="str">
        <f>IF(LARGE((AA595,AD595,AG595,AJ595,AM595,AP595),3)=AA595,"CSU",IF(LARGE((AA595,AD595,AG595,AJ595,AM595,AP595),3)=AD595,"SPD",IF(LARGE((AA595,AD595,AG595,AJ595,AM595,AP595),3)=AG595,"AfD",IF(LARGE((AA595,AD595,AG595,AJ595,AM595,AP595),3)=AJ595,"Linke",IF(LARGE((AA595,AD595,AG595,AJ595,AM595,AP595),3)=AM595,"Grüne","FDP")))))</f>
        <v>AfD</v>
      </c>
      <c r="W595" s="148" t="str">
        <f>IF(LARGE((AA595,AD595,AG595,AJ595,AM595,AP595),4)=AA595,"CSU",IF(LARGE((AA595,AD595,AG595,AJ595,AM595,AP595),4)=AD595,"SPD",IF(LARGE((AA595,AD595,AG595,AJ595,AM595,AP595),4)=AG595,"AfD",IF(LARGE((AA595,AD595,AG595,AJ595,AM595,AP595),4)=AJ595,"Linke",IF(LARGE((AA595,AD595,AG595,AJ595,AM595,AP595),4)=AM595,"Grüne","FDP")))))</f>
        <v>Grüne</v>
      </c>
      <c r="X595" s="148">
        <f>(LARGE((AA595,AD595,AG595,AJ595,AM595,AP595),1))-(LARGE((AA595,AD595,AG595,AJ595,AM595,AP595),2))</f>
        <v>0.22246041475452977</v>
      </c>
      <c r="Y595" s="148">
        <f>(LARGE((AA595,AD595,AG595,AJ595,AM595,AP595),1))-(LARGE((AA595,AD595,AG595,AJ595,AM595,AP595),3))</f>
        <v>0.30955116396988502</v>
      </c>
      <c r="Z595" s="234">
        <f>(LARGE((AA595,AD595,AG595,AJ595,AM595,AP595),1))-(LARGE((AA595,AD595,AG595,AJ595,AM595,AP595),4))</f>
        <v>0.31417880271881798</v>
      </c>
      <c r="AA595" s="236">
        <v>0.40883038195670174</v>
      </c>
      <c r="AB595" s="93">
        <v>0.34819509823986899</v>
      </c>
      <c r="AC595" s="95">
        <f>IF(Tabelle1[[#This Row],[CDU ES 2021]]="","",Tabelle1[[#This Row],[CDU ES 2021]]/Tabelle1[[#This Row],[CDU ZS 2021]])</f>
        <v>1.1741416924688053</v>
      </c>
      <c r="AD595" s="97">
        <v>0.18636996720217197</v>
      </c>
      <c r="AE595" s="106">
        <v>0.19495753172329103</v>
      </c>
      <c r="AF595" s="96">
        <f>IF(Tabelle1[[#This Row],[SPD ES 2021]]="","",Tabelle1[[#This Row],[SPD ES 2021]]/Tabelle1[[#This Row],[SPD ZS 2021]])</f>
        <v>0.95595161446079635</v>
      </c>
      <c r="AG595" s="99">
        <v>9.9279217986816687E-2</v>
      </c>
      <c r="AH595" s="107">
        <v>0.10033130372492836</v>
      </c>
      <c r="AI595" s="98">
        <f>IF(Tabelle1[[#This Row],[AfD ES 2021]]="","",Tabelle1[[#This Row],[AfD ES 2021]]/Tabelle1[[#This Row],[AfD ZS 2021]])</f>
        <v>0.98951388351340364</v>
      </c>
      <c r="AJ595" s="100">
        <v>4.2053105524283874E-2</v>
      </c>
      <c r="AK595" s="108">
        <v>3.151862464183381E-2</v>
      </c>
      <c r="AL595" s="101">
        <f>IF(Tabelle1[[#This Row],[Linke ES 2021]]="","",Tabelle1[[#This Row],[Linke ES 2021]]/Tabelle1[[#This Row],[Linke ZS 2021]])</f>
        <v>1.3342303479977338</v>
      </c>
      <c r="AM595" s="103">
        <v>9.465157923788374E-2</v>
      </c>
      <c r="AN595" s="109">
        <v>0.10927266680311093</v>
      </c>
      <c r="AO595" s="102">
        <f>IF(Tabelle1[[#This Row],[Grüne ES 2021]]="","",Tabelle1[[#This Row],[Grüne ES 2021]]/Tabelle1[[#This Row],[Grüne ZS 2021]])</f>
        <v>0.86619629599072867</v>
      </c>
      <c r="AP595" s="104">
        <v>7.9639031340859937E-2</v>
      </c>
      <c r="AQ595" s="105">
        <v>9.6186809250921004E-2</v>
      </c>
      <c r="AR595" s="215">
        <f>IF(Tabelle1[[#This Row],[FDP ES 2021]]="","",Tabelle1[[#This Row],[FDP ES 2021]]/Tabelle1[[#This Row],[FDP ZS 2021]])</f>
        <v>0.82796208712056196</v>
      </c>
      <c r="AS595" s="216">
        <v>166.6</v>
      </c>
      <c r="AT595" s="191">
        <v>44202</v>
      </c>
      <c r="AU595" s="191">
        <v>22848</v>
      </c>
      <c r="AV595" s="191">
        <v>3.7</v>
      </c>
      <c r="AW595" s="191">
        <v>647.29999999999995</v>
      </c>
      <c r="AX595" s="191">
        <v>7.5</v>
      </c>
      <c r="AY595" s="192">
        <v>11.4</v>
      </c>
      <c r="AZ595" s="114" t="s">
        <v>2108</v>
      </c>
      <c r="BA595" s="6"/>
      <c r="BB595" s="6"/>
      <c r="BC595" s="6"/>
      <c r="BD595" s="6"/>
      <c r="BE595" s="6"/>
      <c r="BF595" s="6"/>
      <c r="BG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</row>
    <row r="596" spans="1:84">
      <c r="A596" s="90">
        <f>SUBTOTAL(103,$B$2:$B596)</f>
        <v>595</v>
      </c>
      <c r="B596" s="44" t="s">
        <v>855</v>
      </c>
      <c r="C596" s="201" t="s">
        <v>881</v>
      </c>
      <c r="D596" s="199" t="s">
        <v>1</v>
      </c>
      <c r="E596" s="194" t="s">
        <v>467</v>
      </c>
      <c r="F596" s="198" t="s">
        <v>266</v>
      </c>
      <c r="G596" s="219" t="str">
        <f>""</f>
        <v/>
      </c>
      <c r="H596" s="8"/>
      <c r="I596" s="8"/>
      <c r="J596" s="8" t="s">
        <v>924</v>
      </c>
      <c r="K596" s="8"/>
      <c r="L596" s="8" t="s">
        <v>922</v>
      </c>
      <c r="M596" s="53"/>
      <c r="N596" s="53"/>
      <c r="O596" s="9"/>
      <c r="P596" s="54"/>
      <c r="Q596" s="121" t="str">
        <f>""</f>
        <v/>
      </c>
      <c r="R596" s="55"/>
      <c r="S596" s="57"/>
      <c r="T596" s="147" t="str">
        <f>IF(MAX((AA596,AD596,AG596,AJ596,AM596,AP596))=AA596,"CSU",IF(MAX(AA596,AD596,AG596,AJ596,AM596,AP596)=AD596,"SPD",IF(MAX(AA596,AD596,AG596,AJ596,AM596,AP596)=AG596,"AfD",IF(MAX(AA596,AD596,AG596,AJ596,AM596,AP596)=AJ596,"Linke",IF(MAX(AA596,AD596,AG596,AJ596,AM596,AP596)=AM596,"Grüne","FDP")))))</f>
        <v>CSU</v>
      </c>
      <c r="U596" s="148" t="str">
        <f>IF(LARGE((AA596,AD596,AG596,AJ596,AM596,AP596),2)=AA596,"CSU",IF(LARGE((AA596,AD596,AG596,AJ596,AM596,AP596),2)=AD596,"SPD",IF(LARGE((AA596,AD596,AG596,AJ596,AM596,AP596),2)=AG596,"AfD",IF(LARGE((AA596,AD596,AG596,AJ596,AM596,AP596),2)=AJ596,"Linke",IF(LARGE((AA596,AD596,AG596,AJ596,AM596,AP596),2)=AM596,"Grüne","FDP")))))</f>
        <v>Grüne</v>
      </c>
      <c r="V596" s="148" t="str">
        <f>IF(LARGE((AA596,AD596,AG596,AJ596,AM596,AP596),3)=AA596,"CSU",IF(LARGE((AA596,AD596,AG596,AJ596,AM596,AP596),3)=AD596,"SPD",IF(LARGE((AA596,AD596,AG596,AJ596,AM596,AP596),3)=AG596,"AfD",IF(LARGE((AA596,AD596,AG596,AJ596,AM596,AP596),3)=AJ596,"Linke",IF(LARGE((AA596,AD596,AG596,AJ596,AM596,AP596),3)=AM596,"Grüne","FDP")))))</f>
        <v>SPD</v>
      </c>
      <c r="W596" s="148" t="str">
        <f>IF(LARGE((AA596,AD596,AG596,AJ596,AM596,AP596),4)=AA596,"CSU",IF(LARGE((AA596,AD596,AG596,AJ596,AM596,AP596),4)=AD596,"SPD",IF(LARGE((AA596,AD596,AG596,AJ596,AM596,AP596),4)=AG596,"AfD",IF(LARGE((AA596,AD596,AG596,AJ596,AM596,AP596),4)=AJ596,"Linke",IF(LARGE((AA596,AD596,AG596,AJ596,AM596,AP596),4)=AM596,"Grüne","FDP")))))</f>
        <v>FDP</v>
      </c>
      <c r="X596" s="148">
        <f>(LARGE((AA596,AD596,AG596,AJ596,AM596,AP596),1))-(LARGE((AA596,AD596,AG596,AJ596,AM596,AP596),2))</f>
        <v>0.17087365942976721</v>
      </c>
      <c r="Y596" s="148">
        <f>(LARGE((AA596,AD596,AG596,AJ596,AM596,AP596),1))-(LARGE((AA596,AD596,AG596,AJ596,AM596,AP596),3))</f>
        <v>0.18814848722643648</v>
      </c>
      <c r="Z596" s="234">
        <f>(LARGE((AA596,AD596,AG596,AJ596,AM596,AP596),1))-(LARGE((AA596,AD596,AG596,AJ596,AM596,AP596),4))</f>
        <v>0.26286620455139942</v>
      </c>
      <c r="AA596" s="236">
        <v>0.36866226349289388</v>
      </c>
      <c r="AB596" s="93">
        <v>0.30295827874089071</v>
      </c>
      <c r="AC596" s="95">
        <f>IF(Tabelle1[[#This Row],[CDU ES 2021]]="","",Tabelle1[[#This Row],[CDU ES 2021]]/Tabelle1[[#This Row],[CDU ZS 2021]])</f>
        <v>1.2168746964931016</v>
      </c>
      <c r="AD596" s="97">
        <v>0.1805137762664574</v>
      </c>
      <c r="AE596" s="106">
        <v>0.2007503979383006</v>
      </c>
      <c r="AF596" s="96">
        <f>IF(Tabelle1[[#This Row],[SPD ES 2021]]="","",Tabelle1[[#This Row],[SPD ES 2021]]/Tabelle1[[#This Row],[SPD ZS 2021]])</f>
        <v>0.89919511054686529</v>
      </c>
      <c r="AG596" s="99">
        <v>0</v>
      </c>
      <c r="AH596" s="107">
        <v>6.616062630615803E-2</v>
      </c>
      <c r="AI596" s="98">
        <f>IF(Tabelle1[[#This Row],[AfD ES 2021]]="","",Tabelle1[[#This Row],[AfD ES 2021]]/Tabelle1[[#This Row],[AfD ZS 2021]])</f>
        <v>0</v>
      </c>
      <c r="AJ596" s="100">
        <v>4.0990932077774871E-2</v>
      </c>
      <c r="AK596" s="108">
        <v>3.8045067189310347E-2</v>
      </c>
      <c r="AL596" s="101">
        <f>IF(Tabelle1[[#This Row],[Linke ES 2021]]="","",Tabelle1[[#This Row],[Linke ES 2021]]/Tabelle1[[#This Row],[Linke ZS 2021]])</f>
        <v>1.0774309287931088</v>
      </c>
      <c r="AM596" s="103">
        <v>0.19778860406312668</v>
      </c>
      <c r="AN596" s="109">
        <v>0.19292698508949552</v>
      </c>
      <c r="AO596" s="102">
        <f>IF(Tabelle1[[#This Row],[Grüne ES 2021]]="","",Tabelle1[[#This Row],[Grüne ES 2021]]/Tabelle1[[#This Row],[Grüne ZS 2021]])</f>
        <v>1.0251992688911609</v>
      </c>
      <c r="AP596" s="104">
        <v>0.10579605894149446</v>
      </c>
      <c r="AQ596" s="105">
        <v>0.10411365334430596</v>
      </c>
      <c r="AR596" s="215">
        <f>IF(Tabelle1[[#This Row],[FDP ES 2021]]="","",Tabelle1[[#This Row],[FDP ES 2021]]/Tabelle1[[#This Row],[FDP ZS 2021]])</f>
        <v>1.0161593176605257</v>
      </c>
      <c r="AS596" s="216">
        <v>274.89999999999998</v>
      </c>
      <c r="AT596" s="191">
        <v>44469</v>
      </c>
      <c r="AU596" s="191">
        <v>23974</v>
      </c>
      <c r="AV596" s="191">
        <v>3.4</v>
      </c>
      <c r="AW596" s="191">
        <v>586.6</v>
      </c>
      <c r="AX596" s="191">
        <v>9.6</v>
      </c>
      <c r="AY596" s="192">
        <v>10.9</v>
      </c>
      <c r="AZ596" s="114" t="s">
        <v>1912</v>
      </c>
      <c r="BA596" s="6"/>
      <c r="BB596" s="6"/>
      <c r="BC596" s="6"/>
      <c r="BD596" s="6"/>
      <c r="BE596" s="6"/>
      <c r="BF596" s="6"/>
      <c r="BG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</row>
    <row r="597" spans="1:84">
      <c r="A597" s="90">
        <f>SUBTOTAL(103,$B$2:$B597)</f>
        <v>596</v>
      </c>
      <c r="B597" s="46" t="s">
        <v>930</v>
      </c>
      <c r="C597" s="204" t="s">
        <v>1264</v>
      </c>
      <c r="D597" s="199" t="s">
        <v>1</v>
      </c>
      <c r="E597" s="195" t="s">
        <v>467</v>
      </c>
      <c r="F597" s="198" t="s">
        <v>266</v>
      </c>
      <c r="G597" s="219" t="str">
        <f>""</f>
        <v/>
      </c>
      <c r="H597" s="8"/>
      <c r="I597" s="8"/>
      <c r="J597" s="8" t="s">
        <v>927</v>
      </c>
      <c r="K597" s="11"/>
      <c r="L597" s="11" t="s">
        <v>922</v>
      </c>
      <c r="M597" s="53"/>
      <c r="N597" s="53"/>
      <c r="O597" s="9"/>
      <c r="P597" s="54"/>
      <c r="Q597" s="121" t="str">
        <f>""</f>
        <v/>
      </c>
      <c r="R597" s="55"/>
      <c r="S597" s="57"/>
      <c r="T597" s="147" t="str">
        <f>IF(MAX((AA597,AD597,AG597,AJ597,AM597,AP597))=AA597,"CSU",IF(MAX(AA597,AD597,AG597,AJ597,AM597,AP597)=AD597,"SPD",IF(MAX(AA597,AD597,AG597,AJ597,AM597,AP597)=AG597,"AfD",IF(MAX(AA597,AD597,AG597,AJ597,AM597,AP597)=AJ597,"Linke",IF(MAX(AA597,AD597,AG597,AJ597,AM597,AP597)=AM597,"Grüne","FDP")))))</f>
        <v>CSU</v>
      </c>
      <c r="U597" s="148" t="str">
        <f>IF(LARGE((AA597,AD597,AG597,AJ597,AM597,AP597),2)=AA597,"CSU",IF(LARGE((AA597,AD597,AG597,AJ597,AM597,AP597),2)=AD597,"SPD",IF(LARGE((AA597,AD597,AG597,AJ597,AM597,AP597),2)=AG597,"AfD",IF(LARGE((AA597,AD597,AG597,AJ597,AM597,AP597),2)=AJ597,"Linke",IF(LARGE((AA597,AD597,AG597,AJ597,AM597,AP597),2)=AM597,"Grüne","FDP")))))</f>
        <v>Grüne</v>
      </c>
      <c r="V597" s="148" t="str">
        <f>IF(LARGE((AA597,AD597,AG597,AJ597,AM597,AP597),3)=AA597,"CSU",IF(LARGE((AA597,AD597,AG597,AJ597,AM597,AP597),3)=AD597,"SPD",IF(LARGE((AA597,AD597,AG597,AJ597,AM597,AP597),3)=AG597,"AfD",IF(LARGE((AA597,AD597,AG597,AJ597,AM597,AP597),3)=AJ597,"Linke",IF(LARGE((AA597,AD597,AG597,AJ597,AM597,AP597),3)=AM597,"Grüne","FDP")))))</f>
        <v>SPD</v>
      </c>
      <c r="W597" s="148" t="str">
        <f>IF(LARGE((AA597,AD597,AG597,AJ597,AM597,AP597),4)=AA597,"CSU",IF(LARGE((AA597,AD597,AG597,AJ597,AM597,AP597),4)=AD597,"SPD",IF(LARGE((AA597,AD597,AG597,AJ597,AM597,AP597),4)=AG597,"AfD",IF(LARGE((AA597,AD597,AG597,AJ597,AM597,AP597),4)=AJ597,"Linke",IF(LARGE((AA597,AD597,AG597,AJ597,AM597,AP597),4)=AM597,"Grüne","FDP")))))</f>
        <v>FDP</v>
      </c>
      <c r="X597" s="148">
        <f>(LARGE((AA597,AD597,AG597,AJ597,AM597,AP597),1))-(LARGE((AA597,AD597,AG597,AJ597,AM597,AP597),2))</f>
        <v>0.17087365942976721</v>
      </c>
      <c r="Y597" s="148">
        <f>(LARGE((AA597,AD597,AG597,AJ597,AM597,AP597),1))-(LARGE((AA597,AD597,AG597,AJ597,AM597,AP597),3))</f>
        <v>0.18814848722643648</v>
      </c>
      <c r="Z597" s="234">
        <f>(LARGE((AA597,AD597,AG597,AJ597,AM597,AP597),1))-(LARGE((AA597,AD597,AG597,AJ597,AM597,AP597),4))</f>
        <v>0.26286620455139942</v>
      </c>
      <c r="AA597" s="236">
        <v>0.36866226349289388</v>
      </c>
      <c r="AB597" s="93">
        <v>0.30295827874089071</v>
      </c>
      <c r="AC597" s="95">
        <f>IF(Tabelle1[[#This Row],[CDU ES 2021]]="","",Tabelle1[[#This Row],[CDU ES 2021]]/Tabelle1[[#This Row],[CDU ZS 2021]])</f>
        <v>1.2168746964931016</v>
      </c>
      <c r="AD597" s="97">
        <v>0.1805137762664574</v>
      </c>
      <c r="AE597" s="106">
        <v>0.2007503979383006</v>
      </c>
      <c r="AF597" s="96">
        <f>IF(Tabelle1[[#This Row],[SPD ES 2021]]="","",Tabelle1[[#This Row],[SPD ES 2021]]/Tabelle1[[#This Row],[SPD ZS 2021]])</f>
        <v>0.89919511054686529</v>
      </c>
      <c r="AG597" s="99">
        <v>0</v>
      </c>
      <c r="AH597" s="107">
        <v>6.616062630615803E-2</v>
      </c>
      <c r="AI597" s="98">
        <f>IF(Tabelle1[[#This Row],[AfD ES 2021]]="","",Tabelle1[[#This Row],[AfD ES 2021]]/Tabelle1[[#This Row],[AfD ZS 2021]])</f>
        <v>0</v>
      </c>
      <c r="AJ597" s="100">
        <v>4.0990932077774871E-2</v>
      </c>
      <c r="AK597" s="108">
        <v>3.8045067189310347E-2</v>
      </c>
      <c r="AL597" s="101">
        <f>IF(Tabelle1[[#This Row],[Linke ES 2021]]="","",Tabelle1[[#This Row],[Linke ES 2021]]/Tabelle1[[#This Row],[Linke ZS 2021]])</f>
        <v>1.0774309287931088</v>
      </c>
      <c r="AM597" s="103">
        <v>0.19778860406312668</v>
      </c>
      <c r="AN597" s="109">
        <v>0.19292698508949552</v>
      </c>
      <c r="AO597" s="102">
        <f>IF(Tabelle1[[#This Row],[Grüne ES 2021]]="","",Tabelle1[[#This Row],[Grüne ES 2021]]/Tabelle1[[#This Row],[Grüne ZS 2021]])</f>
        <v>1.0251992688911609</v>
      </c>
      <c r="AP597" s="104">
        <v>0.10579605894149446</v>
      </c>
      <c r="AQ597" s="105">
        <v>0.10411365334430596</v>
      </c>
      <c r="AR597" s="215">
        <f>IF(Tabelle1[[#This Row],[FDP ES 2021]]="","",Tabelle1[[#This Row],[FDP ES 2021]]/Tabelle1[[#This Row],[FDP ZS 2021]])</f>
        <v>1.0161593176605257</v>
      </c>
      <c r="AS597" s="216">
        <v>274.89999999999998</v>
      </c>
      <c r="AT597" s="191">
        <v>44469</v>
      </c>
      <c r="AU597" s="191">
        <v>23974</v>
      </c>
      <c r="AV597" s="191">
        <v>3.4</v>
      </c>
      <c r="AW597" s="191">
        <v>586.6</v>
      </c>
      <c r="AX597" s="191">
        <v>9.6</v>
      </c>
      <c r="AY597" s="192">
        <v>10.9</v>
      </c>
      <c r="AZ597" s="114" t="s">
        <v>2092</v>
      </c>
      <c r="BA597" s="6"/>
      <c r="BB597" s="6"/>
      <c r="BC597" s="6"/>
      <c r="BD597" s="6"/>
      <c r="BE597" s="6"/>
      <c r="BF597" s="6"/>
      <c r="BG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</row>
    <row r="598" spans="1:84">
      <c r="A598" s="90">
        <f>SUBTOTAL(103,$B$2:$B598)</f>
        <v>597</v>
      </c>
      <c r="B598" s="48" t="s">
        <v>669</v>
      </c>
      <c r="C598" s="206" t="s">
        <v>1265</v>
      </c>
      <c r="D598" s="199" t="s">
        <v>1</v>
      </c>
      <c r="E598" s="195" t="s">
        <v>468</v>
      </c>
      <c r="F598" s="222" t="s">
        <v>267</v>
      </c>
      <c r="G598" s="219" t="str">
        <f>""</f>
        <v/>
      </c>
      <c r="H598" s="8"/>
      <c r="I598" s="8"/>
      <c r="J598" s="8" t="s">
        <v>927</v>
      </c>
      <c r="K598" s="11"/>
      <c r="L598" s="8" t="s">
        <v>922</v>
      </c>
      <c r="M598" s="53"/>
      <c r="N598" s="53"/>
      <c r="O598" s="9"/>
      <c r="P598" s="54"/>
      <c r="Q598" s="121" t="str">
        <f>""</f>
        <v/>
      </c>
      <c r="R598" s="55"/>
      <c r="S598" s="57"/>
      <c r="T598" s="147" t="str">
        <f>IF(MAX((AA598,AD598,AG598,AJ598,AM598,AP598))=AA598,"CSU",IF(MAX(AA598,AD598,AG598,AJ598,AM598,AP598)=AD598,"SPD",IF(MAX(AA598,AD598,AG598,AJ598,AM598,AP598)=AG598,"AfD",IF(MAX(AA598,AD598,AG598,AJ598,AM598,AP598)=AJ598,"Linke",IF(MAX(AA598,AD598,AG598,AJ598,AM598,AP598)=AM598,"Grüne","FDP")))))</f>
        <v>CSU</v>
      </c>
      <c r="U598" s="148" t="str">
        <f>IF(LARGE((AA598,AD598,AG598,AJ598,AM598,AP598),2)=AA598,"CSU",IF(LARGE((AA598,AD598,AG598,AJ598,AM598,AP598),2)=AD598,"SPD",IF(LARGE((AA598,AD598,AG598,AJ598,AM598,AP598),2)=AG598,"AfD",IF(LARGE((AA598,AD598,AG598,AJ598,AM598,AP598),2)=AJ598,"Linke",IF(LARGE((AA598,AD598,AG598,AJ598,AM598,AP598),2)=AM598,"Grüne","FDP")))))</f>
        <v>Grüne</v>
      </c>
      <c r="V598" s="148" t="str">
        <f>IF(LARGE((AA598,AD598,AG598,AJ598,AM598,AP598),3)=AA598,"CSU",IF(LARGE((AA598,AD598,AG598,AJ598,AM598,AP598),3)=AD598,"SPD",IF(LARGE((AA598,AD598,AG598,AJ598,AM598,AP598),3)=AG598,"AfD",IF(LARGE((AA598,AD598,AG598,AJ598,AM598,AP598),3)=AJ598,"Linke",IF(LARGE((AA598,AD598,AG598,AJ598,AM598,AP598),3)=AM598,"Grüne","FDP")))))</f>
        <v>SPD</v>
      </c>
      <c r="W598" s="148" t="str">
        <f>IF(LARGE((AA598,AD598,AG598,AJ598,AM598,AP598),4)=AA598,"CSU",IF(LARGE((AA598,AD598,AG598,AJ598,AM598,AP598),4)=AD598,"SPD",IF(LARGE((AA598,AD598,AG598,AJ598,AM598,AP598),4)=AG598,"AfD",IF(LARGE((AA598,AD598,AG598,AJ598,AM598,AP598),4)=AJ598,"Linke",IF(LARGE((AA598,AD598,AG598,AJ598,AM598,AP598),4)=AM598,"Grüne","FDP")))))</f>
        <v>AfD</v>
      </c>
      <c r="X598" s="148">
        <f>(LARGE((AA598,AD598,AG598,AJ598,AM598,AP598),1))-(LARGE((AA598,AD598,AG598,AJ598,AM598,AP598),2))</f>
        <v>7.5063521347768697E-2</v>
      </c>
      <c r="Y598" s="148">
        <f>(LARGE((AA598,AD598,AG598,AJ598,AM598,AP598),1))-(LARGE((AA598,AD598,AG598,AJ598,AM598,AP598),3))</f>
        <v>0.100629632790803</v>
      </c>
      <c r="Z598" s="234">
        <f>(LARGE((AA598,AD598,AG598,AJ598,AM598,AP598),1))-(LARGE((AA598,AD598,AG598,AJ598,AM598,AP598),4))</f>
        <v>0.19269126983605911</v>
      </c>
      <c r="AA598" s="236">
        <v>0.28087268811838934</v>
      </c>
      <c r="AB598" s="93">
        <v>0.25352879443788534</v>
      </c>
      <c r="AC598" s="95">
        <f>IF(Tabelle1[[#This Row],[CDU ES 2021]]="","",Tabelle1[[#This Row],[CDU ES 2021]]/Tabelle1[[#This Row],[CDU ZS 2021]])</f>
        <v>1.1078532075267027</v>
      </c>
      <c r="AD598" s="97">
        <v>0.18024305532758633</v>
      </c>
      <c r="AE598" s="106">
        <v>0.19152564607110062</v>
      </c>
      <c r="AF598" s="96">
        <f>IF(Tabelle1[[#This Row],[SPD ES 2021]]="","",Tabelle1[[#This Row],[SPD ES 2021]]/Tabelle1[[#This Row],[SPD ZS 2021]])</f>
        <v>0.94109096627547306</v>
      </c>
      <c r="AG598" s="99">
        <v>8.8181418282330226E-2</v>
      </c>
      <c r="AH598" s="107">
        <v>9.109274563820019E-2</v>
      </c>
      <c r="AI598" s="98">
        <f>IF(Tabelle1[[#This Row],[AfD ES 2021]]="","",Tabelle1[[#This Row],[AfD ES 2021]]/Tabelle1[[#This Row],[AfD ZS 2021]])</f>
        <v>0.96803996481308074</v>
      </c>
      <c r="AJ598" s="100">
        <v>4.7061604217686182E-2</v>
      </c>
      <c r="AK598" s="108">
        <v>4.5598845598845597E-2</v>
      </c>
      <c r="AL598" s="101">
        <f>IF(Tabelle1[[#This Row],[Linke ES 2021]]="","",Tabelle1[[#This Row],[Linke ES 2021]]/Tabelle1[[#This Row],[Linke ZS 2021]])</f>
        <v>1.0320788519891306</v>
      </c>
      <c r="AM598" s="103">
        <v>0.20580916677062064</v>
      </c>
      <c r="AN598" s="109">
        <v>0.19002361275088547</v>
      </c>
      <c r="AO598" s="102">
        <f>IF(Tabelle1[[#This Row],[Grüne ES 2021]]="","",Tabelle1[[#This Row],[Grüne ES 2021]]/Tabelle1[[#This Row],[Grüne ZS 2021]])</f>
        <v>1.0830715393272177</v>
      </c>
      <c r="AP598" s="104">
        <v>8.4563820078654858E-2</v>
      </c>
      <c r="AQ598" s="105">
        <v>0.11130132493768857</v>
      </c>
      <c r="AR598" s="215">
        <f>IF(Tabelle1[[#This Row],[FDP ES 2021]]="","",Tabelle1[[#This Row],[FDP ES 2021]]/Tabelle1[[#This Row],[FDP ZS 2021]])</f>
        <v>0.75977370553313217</v>
      </c>
      <c r="AS598" s="216">
        <v>1964.4</v>
      </c>
      <c r="AT598" s="191">
        <v>47808</v>
      </c>
      <c r="AU598" s="191">
        <v>20487</v>
      </c>
      <c r="AV598" s="191">
        <v>6.4</v>
      </c>
      <c r="AW598" s="191">
        <v>482.5</v>
      </c>
      <c r="AX598" s="191">
        <v>9</v>
      </c>
      <c r="AY598" s="192">
        <v>10.6</v>
      </c>
      <c r="AZ598" s="114" t="s">
        <v>1692</v>
      </c>
      <c r="BA598" s="6"/>
      <c r="BB598" s="6"/>
      <c r="BC598" s="6"/>
      <c r="BD598" s="6"/>
      <c r="BE598" s="6"/>
      <c r="BF598" s="6"/>
      <c r="BG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</row>
    <row r="599" spans="1:84">
      <c r="A599" s="90">
        <f>SUBTOTAL(103,$B$2:$B599)</f>
        <v>598</v>
      </c>
      <c r="B599" s="45" t="s">
        <v>932</v>
      </c>
      <c r="C599" s="203" t="s">
        <v>1266</v>
      </c>
      <c r="D599" s="199" t="s">
        <v>1</v>
      </c>
      <c r="E599" s="195" t="s">
        <v>468</v>
      </c>
      <c r="F599" s="222" t="s">
        <v>267</v>
      </c>
      <c r="G599" s="225" t="s">
        <v>2167</v>
      </c>
      <c r="H599" s="8"/>
      <c r="I599" s="8"/>
      <c r="J599" s="8" t="s">
        <v>927</v>
      </c>
      <c r="K599" s="11"/>
      <c r="L599" s="8" t="s">
        <v>922</v>
      </c>
      <c r="M599" s="53"/>
      <c r="N599" s="53"/>
      <c r="O599" s="9"/>
      <c r="P599" s="54"/>
      <c r="Q599" s="121" t="str">
        <f>""</f>
        <v/>
      </c>
      <c r="R599" s="55"/>
      <c r="S599" s="57"/>
      <c r="T599" s="147" t="str">
        <f>IF(MAX((AA599,AD599,AG599,AJ599,AM599,AP599))=AA599,"CSU",IF(MAX(AA599,AD599,AG599,AJ599,AM599,AP599)=AD599,"SPD",IF(MAX(AA599,AD599,AG599,AJ599,AM599,AP599)=AG599,"AfD",IF(MAX(AA599,AD599,AG599,AJ599,AM599,AP599)=AJ599,"Linke",IF(MAX(AA599,AD599,AG599,AJ599,AM599,AP599)=AM599,"Grüne","FDP")))))</f>
        <v>CSU</v>
      </c>
      <c r="U599" s="148" t="str">
        <f>IF(LARGE((AA599,AD599,AG599,AJ599,AM599,AP599),2)=AA599,"CSU",IF(LARGE((AA599,AD599,AG599,AJ599,AM599,AP599),2)=AD599,"SPD",IF(LARGE((AA599,AD599,AG599,AJ599,AM599,AP599),2)=AG599,"AfD",IF(LARGE((AA599,AD599,AG599,AJ599,AM599,AP599),2)=AJ599,"Linke",IF(LARGE((AA599,AD599,AG599,AJ599,AM599,AP599),2)=AM599,"Grüne","FDP")))))</f>
        <v>Grüne</v>
      </c>
      <c r="V599" s="148" t="str">
        <f>IF(LARGE((AA599,AD599,AG599,AJ599,AM599,AP599),3)=AA599,"CSU",IF(LARGE((AA599,AD599,AG599,AJ599,AM599,AP599),3)=AD599,"SPD",IF(LARGE((AA599,AD599,AG599,AJ599,AM599,AP599),3)=AG599,"AfD",IF(LARGE((AA599,AD599,AG599,AJ599,AM599,AP599),3)=AJ599,"Linke",IF(LARGE((AA599,AD599,AG599,AJ599,AM599,AP599),3)=AM599,"Grüne","FDP")))))</f>
        <v>SPD</v>
      </c>
      <c r="W599" s="148" t="str">
        <f>IF(LARGE((AA599,AD599,AG599,AJ599,AM599,AP599),4)=AA599,"CSU",IF(LARGE((AA599,AD599,AG599,AJ599,AM599,AP599),4)=AD599,"SPD",IF(LARGE((AA599,AD599,AG599,AJ599,AM599,AP599),4)=AG599,"AfD",IF(LARGE((AA599,AD599,AG599,AJ599,AM599,AP599),4)=AJ599,"Linke",IF(LARGE((AA599,AD599,AG599,AJ599,AM599,AP599),4)=AM599,"Grüne","FDP")))))</f>
        <v>AfD</v>
      </c>
      <c r="X599" s="148">
        <f>(LARGE((AA599,AD599,AG599,AJ599,AM599,AP599),1))-(LARGE((AA599,AD599,AG599,AJ599,AM599,AP599),2))</f>
        <v>7.5063521347768697E-2</v>
      </c>
      <c r="Y599" s="148">
        <f>(LARGE((AA599,AD599,AG599,AJ599,AM599,AP599),1))-(LARGE((AA599,AD599,AG599,AJ599,AM599,AP599),3))</f>
        <v>0.100629632790803</v>
      </c>
      <c r="Z599" s="234">
        <f>(LARGE((AA599,AD599,AG599,AJ599,AM599,AP599),1))-(LARGE((AA599,AD599,AG599,AJ599,AM599,AP599),4))</f>
        <v>0.19269126983605911</v>
      </c>
      <c r="AA599" s="236">
        <v>0.28087268811838934</v>
      </c>
      <c r="AB599" s="93">
        <v>0.25352879443788534</v>
      </c>
      <c r="AC599" s="95">
        <f>IF(Tabelle1[[#This Row],[CDU ES 2021]]="","",Tabelle1[[#This Row],[CDU ES 2021]]/Tabelle1[[#This Row],[CDU ZS 2021]])</f>
        <v>1.1078532075267027</v>
      </c>
      <c r="AD599" s="97">
        <v>0.18024305532758633</v>
      </c>
      <c r="AE599" s="106">
        <v>0.19152564607110062</v>
      </c>
      <c r="AF599" s="96">
        <f>IF(Tabelle1[[#This Row],[SPD ES 2021]]="","",Tabelle1[[#This Row],[SPD ES 2021]]/Tabelle1[[#This Row],[SPD ZS 2021]])</f>
        <v>0.94109096627547306</v>
      </c>
      <c r="AG599" s="99">
        <v>8.8181418282330226E-2</v>
      </c>
      <c r="AH599" s="107">
        <v>9.109274563820019E-2</v>
      </c>
      <c r="AI599" s="98">
        <f>IF(Tabelle1[[#This Row],[AfD ES 2021]]="","",Tabelle1[[#This Row],[AfD ES 2021]]/Tabelle1[[#This Row],[AfD ZS 2021]])</f>
        <v>0.96803996481308074</v>
      </c>
      <c r="AJ599" s="100">
        <v>4.7061604217686182E-2</v>
      </c>
      <c r="AK599" s="108">
        <v>4.5598845598845597E-2</v>
      </c>
      <c r="AL599" s="101">
        <f>IF(Tabelle1[[#This Row],[Linke ES 2021]]="","",Tabelle1[[#This Row],[Linke ES 2021]]/Tabelle1[[#This Row],[Linke ZS 2021]])</f>
        <v>1.0320788519891306</v>
      </c>
      <c r="AM599" s="103">
        <v>0.20580916677062064</v>
      </c>
      <c r="AN599" s="109">
        <v>0.19002361275088547</v>
      </c>
      <c r="AO599" s="102">
        <f>IF(Tabelle1[[#This Row],[Grüne ES 2021]]="","",Tabelle1[[#This Row],[Grüne ES 2021]]/Tabelle1[[#This Row],[Grüne ZS 2021]])</f>
        <v>1.0830715393272177</v>
      </c>
      <c r="AP599" s="104">
        <v>8.4563820078654858E-2</v>
      </c>
      <c r="AQ599" s="105">
        <v>0.11130132493768857</v>
      </c>
      <c r="AR599" s="215">
        <f>IF(Tabelle1[[#This Row],[FDP ES 2021]]="","",Tabelle1[[#This Row],[FDP ES 2021]]/Tabelle1[[#This Row],[FDP ZS 2021]])</f>
        <v>0.75977370553313217</v>
      </c>
      <c r="AS599" s="216">
        <v>1964.4</v>
      </c>
      <c r="AT599" s="191">
        <v>47808</v>
      </c>
      <c r="AU599" s="191">
        <v>20487</v>
      </c>
      <c r="AV599" s="191">
        <v>6.4</v>
      </c>
      <c r="AW599" s="191">
        <v>482.5</v>
      </c>
      <c r="AX599" s="191">
        <v>9</v>
      </c>
      <c r="AY599" s="192">
        <v>10.6</v>
      </c>
      <c r="AZ599" s="114" t="s">
        <v>2008</v>
      </c>
      <c r="BA599" s="6"/>
      <c r="BB599" s="6"/>
      <c r="BC599" s="6"/>
      <c r="BD599" s="6"/>
      <c r="BE599" s="6"/>
      <c r="BF599" s="6"/>
      <c r="BG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</row>
    <row r="600" spans="1:84">
      <c r="A600" s="90">
        <f>SUBTOTAL(103,$B$2:$B600)</f>
        <v>599</v>
      </c>
      <c r="B600" s="44" t="s">
        <v>855</v>
      </c>
      <c r="C600" s="201" t="s">
        <v>1369</v>
      </c>
      <c r="D600" s="200" t="s">
        <v>1</v>
      </c>
      <c r="E600" s="193" t="s">
        <v>468</v>
      </c>
      <c r="F600" s="222" t="s">
        <v>267</v>
      </c>
      <c r="G600" s="219" t="str">
        <f>""</f>
        <v/>
      </c>
      <c r="H600" s="10"/>
      <c r="I600" s="10"/>
      <c r="J600" s="8" t="s">
        <v>924</v>
      </c>
      <c r="K600" s="10"/>
      <c r="L600" s="8" t="s">
        <v>922</v>
      </c>
      <c r="M600" s="67"/>
      <c r="N600" s="67"/>
      <c r="O600" s="59"/>
      <c r="P600" s="83"/>
      <c r="Q600" s="121" t="str">
        <f>""</f>
        <v/>
      </c>
      <c r="R600" s="60"/>
      <c r="S600" s="61"/>
      <c r="T600" s="147" t="str">
        <f>IF(MAX((AA600,AD600,AG600,AJ600,AM600,AP600))=AA600,"CSU",IF(MAX(AA600,AD600,AG600,AJ600,AM600,AP600)=AD600,"SPD",IF(MAX(AA600,AD600,AG600,AJ600,AM600,AP600)=AG600,"AfD",IF(MAX(AA600,AD600,AG600,AJ600,AM600,AP600)=AJ600,"Linke",IF(MAX(AA600,AD600,AG600,AJ600,AM600,AP600)=AM600,"Grüne","FDP")))))</f>
        <v>CSU</v>
      </c>
      <c r="U600" s="148" t="str">
        <f>IF(LARGE((AA600,AD600,AG600,AJ600,AM600,AP600),2)=AA600,"CSU",IF(LARGE((AA600,AD600,AG600,AJ600,AM600,AP600),2)=AD600,"SPD",IF(LARGE((AA600,AD600,AG600,AJ600,AM600,AP600),2)=AG600,"AfD",IF(LARGE((AA600,AD600,AG600,AJ600,AM600,AP600),2)=AJ600,"Linke",IF(LARGE((AA600,AD600,AG600,AJ600,AM600,AP600),2)=AM600,"Grüne","FDP")))))</f>
        <v>Grüne</v>
      </c>
      <c r="V600" s="148" t="str">
        <f>IF(LARGE((AA600,AD600,AG600,AJ600,AM600,AP600),3)=AA600,"CSU",IF(LARGE((AA600,AD600,AG600,AJ600,AM600,AP600),3)=AD600,"SPD",IF(LARGE((AA600,AD600,AG600,AJ600,AM600,AP600),3)=AG600,"AfD",IF(LARGE((AA600,AD600,AG600,AJ600,AM600,AP600),3)=AJ600,"Linke",IF(LARGE((AA600,AD600,AG600,AJ600,AM600,AP600),3)=AM600,"Grüne","FDP")))))</f>
        <v>SPD</v>
      </c>
      <c r="W600" s="148" t="str">
        <f>IF(LARGE((AA600,AD600,AG600,AJ600,AM600,AP600),4)=AA600,"CSU",IF(LARGE((AA600,AD600,AG600,AJ600,AM600,AP600),4)=AD600,"SPD",IF(LARGE((AA600,AD600,AG600,AJ600,AM600,AP600),4)=AG600,"AfD",IF(LARGE((AA600,AD600,AG600,AJ600,AM600,AP600),4)=AJ600,"Linke",IF(LARGE((AA600,AD600,AG600,AJ600,AM600,AP600),4)=AM600,"Grüne","FDP")))))</f>
        <v>AfD</v>
      </c>
      <c r="X600" s="148">
        <f>(LARGE((AA600,AD600,AG600,AJ600,AM600,AP600),1))-(LARGE((AA600,AD600,AG600,AJ600,AM600,AP600),2))</f>
        <v>7.5063521347768697E-2</v>
      </c>
      <c r="Y600" s="148">
        <f>(LARGE((AA600,AD600,AG600,AJ600,AM600,AP600),1))-(LARGE((AA600,AD600,AG600,AJ600,AM600,AP600),3))</f>
        <v>0.100629632790803</v>
      </c>
      <c r="Z600" s="234">
        <f>(LARGE((AA600,AD600,AG600,AJ600,AM600,AP600),1))-(LARGE((AA600,AD600,AG600,AJ600,AM600,AP600),4))</f>
        <v>0.19269126983605911</v>
      </c>
      <c r="AA600" s="236">
        <v>0.28087268811838934</v>
      </c>
      <c r="AB600" s="93">
        <v>0.25352879443788534</v>
      </c>
      <c r="AC600" s="95">
        <f>IF(Tabelle1[[#This Row],[CDU ES 2021]]="","",Tabelle1[[#This Row],[CDU ES 2021]]/Tabelle1[[#This Row],[CDU ZS 2021]])</f>
        <v>1.1078532075267027</v>
      </c>
      <c r="AD600" s="97">
        <v>0.18024305532758633</v>
      </c>
      <c r="AE600" s="106">
        <v>0.19152564607110062</v>
      </c>
      <c r="AF600" s="96">
        <f>IF(Tabelle1[[#This Row],[SPD ES 2021]]="","",Tabelle1[[#This Row],[SPD ES 2021]]/Tabelle1[[#This Row],[SPD ZS 2021]])</f>
        <v>0.94109096627547306</v>
      </c>
      <c r="AG600" s="99">
        <v>8.8181418282330226E-2</v>
      </c>
      <c r="AH600" s="107">
        <v>9.109274563820019E-2</v>
      </c>
      <c r="AI600" s="98">
        <f>IF(Tabelle1[[#This Row],[AfD ES 2021]]="","",Tabelle1[[#This Row],[AfD ES 2021]]/Tabelle1[[#This Row],[AfD ZS 2021]])</f>
        <v>0.96803996481308074</v>
      </c>
      <c r="AJ600" s="100">
        <v>4.7061604217686182E-2</v>
      </c>
      <c r="AK600" s="108">
        <v>4.5598845598845597E-2</v>
      </c>
      <c r="AL600" s="101">
        <f>IF(Tabelle1[[#This Row],[Linke ES 2021]]="","",Tabelle1[[#This Row],[Linke ES 2021]]/Tabelle1[[#This Row],[Linke ZS 2021]])</f>
        <v>1.0320788519891306</v>
      </c>
      <c r="AM600" s="103">
        <v>0.20580916677062064</v>
      </c>
      <c r="AN600" s="109">
        <v>0.19002361275088547</v>
      </c>
      <c r="AO600" s="102">
        <f>IF(Tabelle1[[#This Row],[Grüne ES 2021]]="","",Tabelle1[[#This Row],[Grüne ES 2021]]/Tabelle1[[#This Row],[Grüne ZS 2021]])</f>
        <v>1.0830715393272177</v>
      </c>
      <c r="AP600" s="104">
        <v>8.4563820078654858E-2</v>
      </c>
      <c r="AQ600" s="105">
        <v>0.11130132493768857</v>
      </c>
      <c r="AR600" s="215">
        <f>IF(Tabelle1[[#This Row],[FDP ES 2021]]="","",Tabelle1[[#This Row],[FDP ES 2021]]/Tabelle1[[#This Row],[FDP ZS 2021]])</f>
        <v>0.75977370553313217</v>
      </c>
      <c r="AS600" s="216">
        <v>1964.4</v>
      </c>
      <c r="AT600" s="191">
        <v>47808</v>
      </c>
      <c r="AU600" s="191">
        <v>20487</v>
      </c>
      <c r="AV600" s="191">
        <v>6.4</v>
      </c>
      <c r="AW600" s="191">
        <v>482.5</v>
      </c>
      <c r="AX600" s="191">
        <v>9</v>
      </c>
      <c r="AY600" s="192">
        <v>10.6</v>
      </c>
      <c r="AZ600" s="114" t="s">
        <v>2094</v>
      </c>
      <c r="BA600" s="6"/>
      <c r="BB600" s="6"/>
      <c r="BC600" s="6"/>
      <c r="BD600" s="6"/>
      <c r="BE600" s="6"/>
      <c r="BF600" s="6"/>
      <c r="BG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</row>
    <row r="601" spans="1:84">
      <c r="A601" s="90">
        <f>SUBTOTAL(103,$B$2:$B601)</f>
        <v>600</v>
      </c>
      <c r="B601" s="44" t="s">
        <v>855</v>
      </c>
      <c r="C601" s="201" t="s">
        <v>882</v>
      </c>
      <c r="D601" s="199" t="s">
        <v>1</v>
      </c>
      <c r="E601" s="194" t="s">
        <v>469</v>
      </c>
      <c r="F601" s="198" t="s">
        <v>268</v>
      </c>
      <c r="G601" s="219" t="str">
        <f>""</f>
        <v/>
      </c>
      <c r="H601" s="13" t="s">
        <v>2177</v>
      </c>
      <c r="I601" s="8"/>
      <c r="J601" s="8" t="s">
        <v>924</v>
      </c>
      <c r="K601" s="8"/>
      <c r="L601" s="8" t="s">
        <v>922</v>
      </c>
      <c r="M601" s="53"/>
      <c r="N601" s="53"/>
      <c r="O601" s="9"/>
      <c r="P601" s="54"/>
      <c r="Q601" s="121" t="str">
        <f>""</f>
        <v/>
      </c>
      <c r="R601" s="55"/>
      <c r="S601" s="57"/>
      <c r="T601" s="147" t="str">
        <f>IF(MAX((AA601,AD601,AG601,AJ601,AM601,AP601))=AA601,"CSU",IF(MAX(AA601,AD601,AG601,AJ601,AM601,AP601)=AD601,"SPD",IF(MAX(AA601,AD601,AG601,AJ601,AM601,AP601)=AG601,"AfD",IF(MAX(AA601,AD601,AG601,AJ601,AM601,AP601)=AJ601,"Linke",IF(MAX(AA601,AD601,AG601,AJ601,AM601,AP601)=AM601,"Grüne","FDP")))))</f>
        <v>CSU</v>
      </c>
      <c r="U601" s="148" t="str">
        <f>IF(LARGE((AA601,AD601,AG601,AJ601,AM601,AP601),2)=AA601,"CSU",IF(LARGE((AA601,AD601,AG601,AJ601,AM601,AP601),2)=AD601,"SPD",IF(LARGE((AA601,AD601,AG601,AJ601,AM601,AP601),2)=AG601,"AfD",IF(LARGE((AA601,AD601,AG601,AJ601,AM601,AP601),2)=AJ601,"Linke",IF(LARGE((AA601,AD601,AG601,AJ601,AM601,AP601),2)=AM601,"Grüne","FDP")))))</f>
        <v>SPD</v>
      </c>
      <c r="V601" s="148" t="str">
        <f>IF(LARGE((AA601,AD601,AG601,AJ601,AM601,AP601),3)=AA601,"CSU",IF(LARGE((AA601,AD601,AG601,AJ601,AM601,AP601),3)=AD601,"SPD",IF(LARGE((AA601,AD601,AG601,AJ601,AM601,AP601),3)=AG601,"AfD",IF(LARGE((AA601,AD601,AG601,AJ601,AM601,AP601),3)=AJ601,"Linke",IF(LARGE((AA601,AD601,AG601,AJ601,AM601,AP601),3)=AM601,"Grüne","FDP")))))</f>
        <v>Grüne</v>
      </c>
      <c r="W601" s="148" t="str">
        <f>IF(LARGE((AA601,AD601,AG601,AJ601,AM601,AP601),4)=AA601,"CSU",IF(LARGE((AA601,AD601,AG601,AJ601,AM601,AP601),4)=AD601,"SPD",IF(LARGE((AA601,AD601,AG601,AJ601,AM601,AP601),4)=AG601,"AfD",IF(LARGE((AA601,AD601,AG601,AJ601,AM601,AP601),4)=AJ601,"Linke",IF(LARGE((AA601,AD601,AG601,AJ601,AM601,AP601),4)=AM601,"Grüne","FDP")))))</f>
        <v>AfD</v>
      </c>
      <c r="X601" s="148">
        <f>(LARGE((AA601,AD601,AG601,AJ601,AM601,AP601),1))-(LARGE((AA601,AD601,AG601,AJ601,AM601,AP601),2))</f>
        <v>0.26091281076582939</v>
      </c>
      <c r="Y601" s="148">
        <f>(LARGE((AA601,AD601,AG601,AJ601,AM601,AP601),1))-(LARGE((AA601,AD601,AG601,AJ601,AM601,AP601),3))</f>
        <v>0.28370599792207279</v>
      </c>
      <c r="Z601" s="234">
        <f>(LARGE((AA601,AD601,AG601,AJ601,AM601,AP601),1))-(LARGE((AA601,AD601,AG601,AJ601,AM601,AP601),4))</f>
        <v>0.30904489209058184</v>
      </c>
      <c r="AA601" s="236">
        <v>0.4058506945299305</v>
      </c>
      <c r="AB601" s="93">
        <v>0.33330387347974882</v>
      </c>
      <c r="AC601" s="95">
        <f>IF(Tabelle1[[#This Row],[CDU ES 2021]]="","",Tabelle1[[#This Row],[CDU ES 2021]]/Tabelle1[[#This Row],[CDU ZS 2021]])</f>
        <v>1.2176596998192089</v>
      </c>
      <c r="AD601" s="97">
        <v>0.14493788376410111</v>
      </c>
      <c r="AE601" s="106">
        <v>0.16401773483185789</v>
      </c>
      <c r="AF601" s="96">
        <f>IF(Tabelle1[[#This Row],[SPD ES 2021]]="","",Tabelle1[[#This Row],[SPD ES 2021]]/Tabelle1[[#This Row],[SPD ZS 2021]])</f>
        <v>0.8836720243251962</v>
      </c>
      <c r="AG601" s="99">
        <v>9.6805802439348651E-2</v>
      </c>
      <c r="AH601" s="107">
        <v>9.5651234613363972E-2</v>
      </c>
      <c r="AI601" s="98">
        <f>IF(Tabelle1[[#This Row],[AfD ES 2021]]="","",Tabelle1[[#This Row],[AfD ES 2021]]/Tabelle1[[#This Row],[AfD ZS 2021]])</f>
        <v>1.0120706003498188</v>
      </c>
      <c r="AJ601" s="100">
        <v>1.7593445173743272E-2</v>
      </c>
      <c r="AK601" s="108">
        <v>2.050405809483127E-2</v>
      </c>
      <c r="AL601" s="101">
        <f>IF(Tabelle1[[#This Row],[Linke ES 2021]]="","",Tabelle1[[#This Row],[Linke ES 2021]]/Tabelle1[[#This Row],[Linke ZS 2021]])</f>
        <v>0.85804698232777077</v>
      </c>
      <c r="AM601" s="103">
        <v>0.12214469660785772</v>
      </c>
      <c r="AN601" s="109">
        <v>0.12867573048161951</v>
      </c>
      <c r="AO601" s="102">
        <f>IF(Tabelle1[[#This Row],[Grüne ES 2021]]="","",Tabelle1[[#This Row],[Grüne ES 2021]]/Tabelle1[[#This Row],[Grüne ZS 2021]])</f>
        <v>0.94924424482132852</v>
      </c>
      <c r="AP601" s="104">
        <v>7.8941537370683504E-2</v>
      </c>
      <c r="AQ601" s="105">
        <v>0.10949736579809198</v>
      </c>
      <c r="AR601" s="215">
        <f>IF(Tabelle1[[#This Row],[FDP ES 2021]]="","",Tabelle1[[#This Row],[FDP ES 2021]]/Tabelle1[[#This Row],[FDP ZS 2021]])</f>
        <v>0.72094462542823179</v>
      </c>
      <c r="AS601" s="216">
        <v>217.1</v>
      </c>
      <c r="AT601" s="191">
        <v>29535</v>
      </c>
      <c r="AU601" s="191">
        <v>25308</v>
      </c>
      <c r="AV601" s="191">
        <v>3.3</v>
      </c>
      <c r="AW601" s="191">
        <v>647.6</v>
      </c>
      <c r="AX601" s="191">
        <v>7.4</v>
      </c>
      <c r="AY601" s="192">
        <v>10.6</v>
      </c>
      <c r="AZ601" s="114" t="s">
        <v>1755</v>
      </c>
      <c r="BA601" s="6"/>
      <c r="BB601" s="6"/>
      <c r="BC601" s="6"/>
      <c r="BD601" s="6"/>
      <c r="BE601" s="6"/>
      <c r="BF601" s="6"/>
      <c r="BG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</row>
    <row r="602" spans="1:84">
      <c r="A602" s="90">
        <f>SUBTOTAL(103,$B$2:$B602)</f>
        <v>601</v>
      </c>
      <c r="B602" s="47" t="s">
        <v>751</v>
      </c>
      <c r="C602" s="205" t="s">
        <v>1267</v>
      </c>
      <c r="D602" s="199" t="s">
        <v>1</v>
      </c>
      <c r="E602" s="195" t="s">
        <v>469</v>
      </c>
      <c r="F602" s="198" t="s">
        <v>268</v>
      </c>
      <c r="G602" s="219" t="str">
        <f>""</f>
        <v/>
      </c>
      <c r="H602" s="8"/>
      <c r="I602" s="8"/>
      <c r="J602" s="8" t="s">
        <v>927</v>
      </c>
      <c r="K602" s="11"/>
      <c r="L602" s="8" t="s">
        <v>922</v>
      </c>
      <c r="M602" s="53"/>
      <c r="N602" s="53"/>
      <c r="O602" s="9"/>
      <c r="P602" s="54"/>
      <c r="Q602" s="121" t="str">
        <f>""</f>
        <v/>
      </c>
      <c r="R602" s="55"/>
      <c r="S602" s="57"/>
      <c r="T602" s="147" t="str">
        <f>IF(MAX((AA602,AD602,AG602,AJ602,AM602,AP602))=AA602,"CSU",IF(MAX(AA602,AD602,AG602,AJ602,AM602,AP602)=AD602,"SPD",IF(MAX(AA602,AD602,AG602,AJ602,AM602,AP602)=AG602,"AfD",IF(MAX(AA602,AD602,AG602,AJ602,AM602,AP602)=AJ602,"Linke",IF(MAX(AA602,AD602,AG602,AJ602,AM602,AP602)=AM602,"Grüne","FDP")))))</f>
        <v>CSU</v>
      </c>
      <c r="U602" s="148" t="str">
        <f>IF(LARGE((AA602,AD602,AG602,AJ602,AM602,AP602),2)=AA602,"CSU",IF(LARGE((AA602,AD602,AG602,AJ602,AM602,AP602),2)=AD602,"SPD",IF(LARGE((AA602,AD602,AG602,AJ602,AM602,AP602),2)=AG602,"AfD",IF(LARGE((AA602,AD602,AG602,AJ602,AM602,AP602),2)=AJ602,"Linke",IF(LARGE((AA602,AD602,AG602,AJ602,AM602,AP602),2)=AM602,"Grüne","FDP")))))</f>
        <v>SPD</v>
      </c>
      <c r="V602" s="148" t="str">
        <f>IF(LARGE((AA602,AD602,AG602,AJ602,AM602,AP602),3)=AA602,"CSU",IF(LARGE((AA602,AD602,AG602,AJ602,AM602,AP602),3)=AD602,"SPD",IF(LARGE((AA602,AD602,AG602,AJ602,AM602,AP602),3)=AG602,"AfD",IF(LARGE((AA602,AD602,AG602,AJ602,AM602,AP602),3)=AJ602,"Linke",IF(LARGE((AA602,AD602,AG602,AJ602,AM602,AP602),3)=AM602,"Grüne","FDP")))))</f>
        <v>Grüne</v>
      </c>
      <c r="W602" s="148" t="str">
        <f>IF(LARGE((AA602,AD602,AG602,AJ602,AM602,AP602),4)=AA602,"CSU",IF(LARGE((AA602,AD602,AG602,AJ602,AM602,AP602),4)=AD602,"SPD",IF(LARGE((AA602,AD602,AG602,AJ602,AM602,AP602),4)=AG602,"AfD",IF(LARGE((AA602,AD602,AG602,AJ602,AM602,AP602),4)=AJ602,"Linke",IF(LARGE((AA602,AD602,AG602,AJ602,AM602,AP602),4)=AM602,"Grüne","FDP")))))</f>
        <v>AfD</v>
      </c>
      <c r="X602" s="148">
        <f>(LARGE((AA602,AD602,AG602,AJ602,AM602,AP602),1))-(LARGE((AA602,AD602,AG602,AJ602,AM602,AP602),2))</f>
        <v>0.26091281076582939</v>
      </c>
      <c r="Y602" s="148">
        <f>(LARGE((AA602,AD602,AG602,AJ602,AM602,AP602),1))-(LARGE((AA602,AD602,AG602,AJ602,AM602,AP602),3))</f>
        <v>0.28370599792207279</v>
      </c>
      <c r="Z602" s="234">
        <f>(LARGE((AA602,AD602,AG602,AJ602,AM602,AP602),1))-(LARGE((AA602,AD602,AG602,AJ602,AM602,AP602),4))</f>
        <v>0.30904489209058184</v>
      </c>
      <c r="AA602" s="236">
        <v>0.4058506945299305</v>
      </c>
      <c r="AB602" s="93">
        <v>0.33330387347974882</v>
      </c>
      <c r="AC602" s="95">
        <f>IF(Tabelle1[[#This Row],[CDU ES 2021]]="","",Tabelle1[[#This Row],[CDU ES 2021]]/Tabelle1[[#This Row],[CDU ZS 2021]])</f>
        <v>1.2176596998192089</v>
      </c>
      <c r="AD602" s="97">
        <v>0.14493788376410111</v>
      </c>
      <c r="AE602" s="106">
        <v>0.16401773483185789</v>
      </c>
      <c r="AF602" s="96">
        <f>IF(Tabelle1[[#This Row],[SPD ES 2021]]="","",Tabelle1[[#This Row],[SPD ES 2021]]/Tabelle1[[#This Row],[SPD ZS 2021]])</f>
        <v>0.8836720243251962</v>
      </c>
      <c r="AG602" s="99">
        <v>9.6805802439348651E-2</v>
      </c>
      <c r="AH602" s="107">
        <v>9.5651234613363972E-2</v>
      </c>
      <c r="AI602" s="98">
        <f>IF(Tabelle1[[#This Row],[AfD ES 2021]]="","",Tabelle1[[#This Row],[AfD ES 2021]]/Tabelle1[[#This Row],[AfD ZS 2021]])</f>
        <v>1.0120706003498188</v>
      </c>
      <c r="AJ602" s="100">
        <v>1.7593445173743272E-2</v>
      </c>
      <c r="AK602" s="108">
        <v>2.050405809483127E-2</v>
      </c>
      <c r="AL602" s="101">
        <f>IF(Tabelle1[[#This Row],[Linke ES 2021]]="","",Tabelle1[[#This Row],[Linke ES 2021]]/Tabelle1[[#This Row],[Linke ZS 2021]])</f>
        <v>0.85804698232777077</v>
      </c>
      <c r="AM602" s="103">
        <v>0.12214469660785772</v>
      </c>
      <c r="AN602" s="109">
        <v>0.12867573048161951</v>
      </c>
      <c r="AO602" s="102">
        <f>IF(Tabelle1[[#This Row],[Grüne ES 2021]]="","",Tabelle1[[#This Row],[Grüne ES 2021]]/Tabelle1[[#This Row],[Grüne ZS 2021]])</f>
        <v>0.94924424482132852</v>
      </c>
      <c r="AP602" s="104">
        <v>7.8941537370683504E-2</v>
      </c>
      <c r="AQ602" s="105">
        <v>0.10949736579809198</v>
      </c>
      <c r="AR602" s="215">
        <f>IF(Tabelle1[[#This Row],[FDP ES 2021]]="","",Tabelle1[[#This Row],[FDP ES 2021]]/Tabelle1[[#This Row],[FDP ZS 2021]])</f>
        <v>0.72094462542823179</v>
      </c>
      <c r="AS602" s="216">
        <v>217.1</v>
      </c>
      <c r="AT602" s="191">
        <v>29535</v>
      </c>
      <c r="AU602" s="191">
        <v>25308</v>
      </c>
      <c r="AV602" s="191">
        <v>3.3</v>
      </c>
      <c r="AW602" s="191">
        <v>647.6</v>
      </c>
      <c r="AX602" s="191">
        <v>7.4</v>
      </c>
      <c r="AY602" s="192">
        <v>10.6</v>
      </c>
      <c r="AZ602" s="114" t="s">
        <v>1894</v>
      </c>
      <c r="BA602" s="6"/>
      <c r="BB602" s="6"/>
      <c r="BC602" s="6"/>
      <c r="BD602" s="6"/>
      <c r="BE602" s="6"/>
      <c r="BF602" s="6"/>
      <c r="BG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</row>
    <row r="603" spans="1:84">
      <c r="A603" s="90">
        <f>SUBTOTAL(103,$B$2:$B603)</f>
        <v>602</v>
      </c>
      <c r="B603" s="44" t="s">
        <v>855</v>
      </c>
      <c r="C603" s="201" t="s">
        <v>883</v>
      </c>
      <c r="D603" s="200" t="s">
        <v>1</v>
      </c>
      <c r="E603" s="193" t="s">
        <v>470</v>
      </c>
      <c r="F603" s="222" t="s">
        <v>269</v>
      </c>
      <c r="G603" s="226" t="s">
        <v>2184</v>
      </c>
      <c r="H603" s="10"/>
      <c r="I603" s="12" t="s">
        <v>2175</v>
      </c>
      <c r="J603" s="8" t="s">
        <v>924</v>
      </c>
      <c r="K603" s="10"/>
      <c r="L603" s="10" t="s">
        <v>922</v>
      </c>
      <c r="M603" s="73" t="s">
        <v>631</v>
      </c>
      <c r="N603" s="73" t="s">
        <v>631</v>
      </c>
      <c r="O603" s="59"/>
      <c r="P603" s="87"/>
      <c r="Q603" s="121" t="str">
        <f>""</f>
        <v/>
      </c>
      <c r="R603" s="60"/>
      <c r="S603" s="61" t="s">
        <v>615</v>
      </c>
      <c r="T603" s="147" t="str">
        <f>IF(MAX((AA603,AD603,AG603,AJ603,AM603,AP603))=AA603,"CSU",IF(MAX(AA603,AD603,AG603,AJ603,AM603,AP603)=AD603,"SPD",IF(MAX(AA603,AD603,AG603,AJ603,AM603,AP603)=AG603,"AfD",IF(MAX(AA603,AD603,AG603,AJ603,AM603,AP603)=AJ603,"Linke",IF(MAX(AA603,AD603,AG603,AJ603,AM603,AP603)=AM603,"Grüne","FDP")))))</f>
        <v>CSU</v>
      </c>
      <c r="U603" s="148" t="str">
        <f>IF(LARGE((AA603,AD603,AG603,AJ603,AM603,AP603),2)=AA603,"CSU",IF(LARGE((AA603,AD603,AG603,AJ603,AM603,AP603),2)=AD603,"SPD",IF(LARGE((AA603,AD603,AG603,AJ603,AM603,AP603),2)=AG603,"AfD",IF(LARGE((AA603,AD603,AG603,AJ603,AM603,AP603),2)=AJ603,"Linke",IF(LARGE((AA603,AD603,AG603,AJ603,AM603,AP603),2)=AM603,"Grüne","FDP")))))</f>
        <v>SPD</v>
      </c>
      <c r="V603" s="148" t="str">
        <f>IF(LARGE((AA603,AD603,AG603,AJ603,AM603,AP603),3)=AA603,"CSU",IF(LARGE((AA603,AD603,AG603,AJ603,AM603,AP603),3)=AD603,"SPD",IF(LARGE((AA603,AD603,AG603,AJ603,AM603,AP603),3)=AG603,"AfD",IF(LARGE((AA603,AD603,AG603,AJ603,AM603,AP603),3)=AJ603,"Linke",IF(LARGE((AA603,AD603,AG603,AJ603,AM603,AP603),3)=AM603,"Grüne","FDP")))))</f>
        <v>AfD</v>
      </c>
      <c r="W603" s="148" t="str">
        <f>IF(LARGE((AA603,AD603,AG603,AJ603,AM603,AP603),4)=AA603,"CSU",IF(LARGE((AA603,AD603,AG603,AJ603,AM603,AP603),4)=AD603,"SPD",IF(LARGE((AA603,AD603,AG603,AJ603,AM603,AP603),4)=AG603,"AfD",IF(LARGE((AA603,AD603,AG603,AJ603,AM603,AP603),4)=AJ603,"Linke",IF(LARGE((AA603,AD603,AG603,AJ603,AM603,AP603),4)=AM603,"Grüne","FDP")))))</f>
        <v>Grüne</v>
      </c>
      <c r="X603" s="148">
        <f>(LARGE((AA603,AD603,AG603,AJ603,AM603,AP603),1))-(LARGE((AA603,AD603,AG603,AJ603,AM603,AP603),2))</f>
        <v>0.21916446473923193</v>
      </c>
      <c r="Y603" s="148">
        <f>(LARGE((AA603,AD603,AG603,AJ603,AM603,AP603),1))-(LARGE((AA603,AD603,AG603,AJ603,AM603,AP603),3))</f>
        <v>0.30990739078012364</v>
      </c>
      <c r="Z603" s="234">
        <f>(LARGE((AA603,AD603,AG603,AJ603,AM603,AP603),1))-(LARGE((AA603,AD603,AG603,AJ603,AM603,AP603),4))</f>
        <v>0.33971037171955565</v>
      </c>
      <c r="AA603" s="236">
        <v>0.41074497832277262</v>
      </c>
      <c r="AB603" s="93">
        <v>0.35162436385750406</v>
      </c>
      <c r="AC603" s="95">
        <f>IF(Tabelle1[[#This Row],[CDU ES 2021]]="","",Tabelle1[[#This Row],[CDU ES 2021]]/Tabelle1[[#This Row],[CDU ZS 2021]])</f>
        <v>1.1681357168106452</v>
      </c>
      <c r="AD603" s="97">
        <v>0.1915805135835407</v>
      </c>
      <c r="AE603" s="106">
        <v>0.16505457222417821</v>
      </c>
      <c r="AF603" s="96">
        <f>IF(Tabelle1[[#This Row],[SPD ES 2021]]="","",Tabelle1[[#This Row],[SPD ES 2021]]/Tabelle1[[#This Row],[SPD ZS 2021]])</f>
        <v>1.1607101275772886</v>
      </c>
      <c r="AG603" s="99">
        <v>0.10083758754264899</v>
      </c>
      <c r="AH603" s="107">
        <v>0.1096885702397337</v>
      </c>
      <c r="AI603" s="98">
        <f>IF(Tabelle1[[#This Row],[AfD ES 2021]]="","",Tabelle1[[#This Row],[AfD ES 2021]]/Tabelle1[[#This Row],[AfD ZS 2021]])</f>
        <v>0.91930806757951045</v>
      </c>
      <c r="AJ603" s="100">
        <v>1.9547984915728175E-2</v>
      </c>
      <c r="AK603" s="108">
        <v>1.8276093845021286E-2</v>
      </c>
      <c r="AL603" s="101">
        <f>IF(Tabelle1[[#This Row],[Linke ES 2021]]="","",Tabelle1[[#This Row],[Linke ES 2021]]/Tabelle1[[#This Row],[Linke ZS 2021]])</f>
        <v>1.0695931571315154</v>
      </c>
      <c r="AM603" s="103">
        <v>7.1034606603216949E-2</v>
      </c>
      <c r="AN603" s="109">
        <v>9.5451781198988575E-2</v>
      </c>
      <c r="AO603" s="102">
        <f>IF(Tabelle1[[#This Row],[Grüne ES 2021]]="","",Tabelle1[[#This Row],[Grüne ES 2021]]/Tabelle1[[#This Row],[Grüne ZS 2021]])</f>
        <v>0.7441936201811773</v>
      </c>
      <c r="AP603" s="104">
        <v>6.3588671404017347E-2</v>
      </c>
      <c r="AQ603" s="105">
        <v>9.9817559133245845E-2</v>
      </c>
      <c r="AR603" s="215">
        <f>IF(Tabelle1[[#This Row],[FDP ES 2021]]="","",Tabelle1[[#This Row],[FDP ES 2021]]/Tabelle1[[#This Row],[FDP ZS 2021]])</f>
        <v>0.63704895166924713</v>
      </c>
      <c r="AS603" s="216">
        <v>109.2</v>
      </c>
      <c r="AT603" s="191">
        <v>42080</v>
      </c>
      <c r="AU603" s="191">
        <v>24897</v>
      </c>
      <c r="AV603" s="191">
        <v>2.8</v>
      </c>
      <c r="AW603" s="191">
        <v>675</v>
      </c>
      <c r="AX603" s="191">
        <v>7.9</v>
      </c>
      <c r="AY603" s="192">
        <v>10.199999999999999</v>
      </c>
      <c r="AZ603" s="114" t="s">
        <v>1904</v>
      </c>
      <c r="BA603" s="6"/>
      <c r="BB603" s="6"/>
      <c r="BC603" s="6"/>
      <c r="BD603" s="6"/>
      <c r="BE603" s="6"/>
      <c r="BF603" s="6"/>
      <c r="BG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</row>
    <row r="604" spans="1:84">
      <c r="A604" s="90">
        <f>SUBTOTAL(103,$B$2:$B604)</f>
        <v>603</v>
      </c>
      <c r="B604" s="48" t="s">
        <v>669</v>
      </c>
      <c r="C604" s="206" t="s">
        <v>1268</v>
      </c>
      <c r="D604" s="199" t="s">
        <v>1</v>
      </c>
      <c r="E604" s="195" t="s">
        <v>470</v>
      </c>
      <c r="F604" s="222" t="s">
        <v>269</v>
      </c>
      <c r="G604" s="219" t="str">
        <f>""</f>
        <v/>
      </c>
      <c r="H604" s="8"/>
      <c r="I604" s="8"/>
      <c r="J604" s="8" t="s">
        <v>927</v>
      </c>
      <c r="K604" s="11"/>
      <c r="L604" s="11" t="s">
        <v>921</v>
      </c>
      <c r="M604" s="53"/>
      <c r="N604" s="53"/>
      <c r="O604" s="9"/>
      <c r="P604" s="54"/>
      <c r="Q604" s="121" t="str">
        <f>""</f>
        <v/>
      </c>
      <c r="R604" s="55"/>
      <c r="S604" s="57"/>
      <c r="T604" s="147" t="str">
        <f>IF(MAX((AA604,AD604,AG604,AJ604,AM604,AP604))=AA604,"CSU",IF(MAX(AA604,AD604,AG604,AJ604,AM604,AP604)=AD604,"SPD",IF(MAX(AA604,AD604,AG604,AJ604,AM604,AP604)=AG604,"AfD",IF(MAX(AA604,AD604,AG604,AJ604,AM604,AP604)=AJ604,"Linke",IF(MAX(AA604,AD604,AG604,AJ604,AM604,AP604)=AM604,"Grüne","FDP")))))</f>
        <v>CSU</v>
      </c>
      <c r="U604" s="148" t="str">
        <f>IF(LARGE((AA604,AD604,AG604,AJ604,AM604,AP604),2)=AA604,"CSU",IF(LARGE((AA604,AD604,AG604,AJ604,AM604,AP604),2)=AD604,"SPD",IF(LARGE((AA604,AD604,AG604,AJ604,AM604,AP604),2)=AG604,"AfD",IF(LARGE((AA604,AD604,AG604,AJ604,AM604,AP604),2)=AJ604,"Linke",IF(LARGE((AA604,AD604,AG604,AJ604,AM604,AP604),2)=AM604,"Grüne","FDP")))))</f>
        <v>SPD</v>
      </c>
      <c r="V604" s="148" t="str">
        <f>IF(LARGE((AA604,AD604,AG604,AJ604,AM604,AP604),3)=AA604,"CSU",IF(LARGE((AA604,AD604,AG604,AJ604,AM604,AP604),3)=AD604,"SPD",IF(LARGE((AA604,AD604,AG604,AJ604,AM604,AP604),3)=AG604,"AfD",IF(LARGE((AA604,AD604,AG604,AJ604,AM604,AP604),3)=AJ604,"Linke",IF(LARGE((AA604,AD604,AG604,AJ604,AM604,AP604),3)=AM604,"Grüne","FDP")))))</f>
        <v>AfD</v>
      </c>
      <c r="W604" s="148" t="str">
        <f>IF(LARGE((AA604,AD604,AG604,AJ604,AM604,AP604),4)=AA604,"CSU",IF(LARGE((AA604,AD604,AG604,AJ604,AM604,AP604),4)=AD604,"SPD",IF(LARGE((AA604,AD604,AG604,AJ604,AM604,AP604),4)=AG604,"AfD",IF(LARGE((AA604,AD604,AG604,AJ604,AM604,AP604),4)=AJ604,"Linke",IF(LARGE((AA604,AD604,AG604,AJ604,AM604,AP604),4)=AM604,"Grüne","FDP")))))</f>
        <v>Grüne</v>
      </c>
      <c r="X604" s="148">
        <f>(LARGE((AA604,AD604,AG604,AJ604,AM604,AP604),1))-(LARGE((AA604,AD604,AG604,AJ604,AM604,AP604),2))</f>
        <v>0.21916446473923193</v>
      </c>
      <c r="Y604" s="148">
        <f>(LARGE((AA604,AD604,AG604,AJ604,AM604,AP604),1))-(LARGE((AA604,AD604,AG604,AJ604,AM604,AP604),3))</f>
        <v>0.30990739078012364</v>
      </c>
      <c r="Z604" s="234">
        <f>(LARGE((AA604,AD604,AG604,AJ604,AM604,AP604),1))-(LARGE((AA604,AD604,AG604,AJ604,AM604,AP604),4))</f>
        <v>0.33971037171955565</v>
      </c>
      <c r="AA604" s="236">
        <v>0.41074497832277262</v>
      </c>
      <c r="AB604" s="93">
        <v>0.35162436385750406</v>
      </c>
      <c r="AC604" s="95">
        <f>IF(Tabelle1[[#This Row],[CDU ES 2021]]="","",Tabelle1[[#This Row],[CDU ES 2021]]/Tabelle1[[#This Row],[CDU ZS 2021]])</f>
        <v>1.1681357168106452</v>
      </c>
      <c r="AD604" s="97">
        <v>0.1915805135835407</v>
      </c>
      <c r="AE604" s="106">
        <v>0.16505457222417821</v>
      </c>
      <c r="AF604" s="96">
        <f>IF(Tabelle1[[#This Row],[SPD ES 2021]]="","",Tabelle1[[#This Row],[SPD ES 2021]]/Tabelle1[[#This Row],[SPD ZS 2021]])</f>
        <v>1.1607101275772886</v>
      </c>
      <c r="AG604" s="99">
        <v>0.10083758754264899</v>
      </c>
      <c r="AH604" s="107">
        <v>0.1096885702397337</v>
      </c>
      <c r="AI604" s="98">
        <f>IF(Tabelle1[[#This Row],[AfD ES 2021]]="","",Tabelle1[[#This Row],[AfD ES 2021]]/Tabelle1[[#This Row],[AfD ZS 2021]])</f>
        <v>0.91930806757951045</v>
      </c>
      <c r="AJ604" s="100">
        <v>1.9547984915728175E-2</v>
      </c>
      <c r="AK604" s="108">
        <v>1.8276093845021286E-2</v>
      </c>
      <c r="AL604" s="101">
        <f>IF(Tabelle1[[#This Row],[Linke ES 2021]]="","",Tabelle1[[#This Row],[Linke ES 2021]]/Tabelle1[[#This Row],[Linke ZS 2021]])</f>
        <v>1.0695931571315154</v>
      </c>
      <c r="AM604" s="103">
        <v>7.1034606603216949E-2</v>
      </c>
      <c r="AN604" s="109">
        <v>9.5451781198988575E-2</v>
      </c>
      <c r="AO604" s="102">
        <f>IF(Tabelle1[[#This Row],[Grüne ES 2021]]="","",Tabelle1[[#This Row],[Grüne ES 2021]]/Tabelle1[[#This Row],[Grüne ZS 2021]])</f>
        <v>0.7441936201811773</v>
      </c>
      <c r="AP604" s="104">
        <v>6.3588671404017347E-2</v>
      </c>
      <c r="AQ604" s="105">
        <v>9.9817559133245845E-2</v>
      </c>
      <c r="AR604" s="215">
        <f>IF(Tabelle1[[#This Row],[FDP ES 2021]]="","",Tabelle1[[#This Row],[FDP ES 2021]]/Tabelle1[[#This Row],[FDP ZS 2021]])</f>
        <v>0.63704895166924713</v>
      </c>
      <c r="AS604" s="216">
        <v>109.2</v>
      </c>
      <c r="AT604" s="191">
        <v>42080</v>
      </c>
      <c r="AU604" s="191">
        <v>24897</v>
      </c>
      <c r="AV604" s="191">
        <v>2.8</v>
      </c>
      <c r="AW604" s="191">
        <v>675</v>
      </c>
      <c r="AX604" s="191">
        <v>7.9</v>
      </c>
      <c r="AY604" s="192">
        <v>10.199999999999999</v>
      </c>
      <c r="AZ604" s="115" t="s">
        <v>1516</v>
      </c>
      <c r="BA604" s="6"/>
      <c r="BB604" s="6"/>
      <c r="BC604" s="6"/>
      <c r="BD604" s="6"/>
      <c r="BE604" s="6"/>
      <c r="BF604" s="6"/>
      <c r="BG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</row>
    <row r="605" spans="1:84">
      <c r="A605" s="90">
        <f>SUBTOTAL(103,$B$2:$B605)</f>
        <v>604</v>
      </c>
      <c r="B605" s="45" t="s">
        <v>932</v>
      </c>
      <c r="C605" s="203" t="s">
        <v>1269</v>
      </c>
      <c r="D605" s="199" t="s">
        <v>1</v>
      </c>
      <c r="E605" s="195" t="s">
        <v>471</v>
      </c>
      <c r="F605" s="198" t="s">
        <v>270</v>
      </c>
      <c r="G605" s="225" t="s">
        <v>2167</v>
      </c>
      <c r="H605" s="8"/>
      <c r="I605" s="8"/>
      <c r="J605" s="8" t="s">
        <v>927</v>
      </c>
      <c r="K605" s="11"/>
      <c r="L605" s="11" t="s">
        <v>922</v>
      </c>
      <c r="M605" s="53"/>
      <c r="N605" s="53"/>
      <c r="O605" s="9"/>
      <c r="P605" s="54"/>
      <c r="Q605" s="121" t="str">
        <f>""</f>
        <v/>
      </c>
      <c r="R605" s="55"/>
      <c r="S605" s="57"/>
      <c r="T605" s="147" t="str">
        <f>IF(MAX((AA605,AD605,AG605,AJ605,AM605,AP605))=AA605,"CSU",IF(MAX(AA605,AD605,AG605,AJ605,AM605,AP605)=AD605,"SPD",IF(MAX(AA605,AD605,AG605,AJ605,AM605,AP605)=AG605,"AfD",IF(MAX(AA605,AD605,AG605,AJ605,AM605,AP605)=AJ605,"Linke",IF(MAX(AA605,AD605,AG605,AJ605,AM605,AP605)=AM605,"Grüne","FDP")))))</f>
        <v>CSU</v>
      </c>
      <c r="U605" s="148" t="str">
        <f>IF(LARGE((AA605,AD605,AG605,AJ605,AM605,AP605),2)=AA605,"CSU",IF(LARGE((AA605,AD605,AG605,AJ605,AM605,AP605),2)=AD605,"SPD",IF(LARGE((AA605,AD605,AG605,AJ605,AM605,AP605),2)=AG605,"AfD",IF(LARGE((AA605,AD605,AG605,AJ605,AM605,AP605),2)=AJ605,"Linke",IF(LARGE((AA605,AD605,AG605,AJ605,AM605,AP605),2)=AM605,"Grüne","FDP")))))</f>
        <v>SPD</v>
      </c>
      <c r="V605" s="148" t="str">
        <f>IF(LARGE((AA605,AD605,AG605,AJ605,AM605,AP605),3)=AA605,"CSU",IF(LARGE((AA605,AD605,AG605,AJ605,AM605,AP605),3)=AD605,"SPD",IF(LARGE((AA605,AD605,AG605,AJ605,AM605,AP605),3)=AG605,"AfD",IF(LARGE((AA605,AD605,AG605,AJ605,AM605,AP605),3)=AJ605,"Linke",IF(LARGE((AA605,AD605,AG605,AJ605,AM605,AP605),3)=AM605,"Grüne","FDP")))))</f>
        <v>AfD</v>
      </c>
      <c r="W605" s="148" t="str">
        <f>IF(LARGE((AA605,AD605,AG605,AJ605,AM605,AP605),4)=AA605,"CSU",IF(LARGE((AA605,AD605,AG605,AJ605,AM605,AP605),4)=AD605,"SPD",IF(LARGE((AA605,AD605,AG605,AJ605,AM605,AP605),4)=AG605,"AfD",IF(LARGE((AA605,AD605,AG605,AJ605,AM605,AP605),4)=AJ605,"Linke",IF(LARGE((AA605,AD605,AG605,AJ605,AM605,AP605),4)=AM605,"Grüne","FDP")))))</f>
        <v>Grüne</v>
      </c>
      <c r="X605" s="148">
        <f>(LARGE((AA605,AD605,AG605,AJ605,AM605,AP605),1))-(LARGE((AA605,AD605,AG605,AJ605,AM605,AP605),2))</f>
        <v>0.21200636296667985</v>
      </c>
      <c r="Y605" s="148">
        <f>(LARGE((AA605,AD605,AG605,AJ605,AM605,AP605),1))-(LARGE((AA605,AD605,AG605,AJ605,AM605,AP605),3))</f>
        <v>0.25173753830057544</v>
      </c>
      <c r="Z605" s="234">
        <f>(LARGE((AA605,AD605,AG605,AJ605,AM605,AP605),1))-(LARGE((AA605,AD605,AG605,AJ605,AM605,AP605),4))</f>
        <v>0.26185849872420386</v>
      </c>
      <c r="AA605" s="236">
        <v>0.37193461944975287</v>
      </c>
      <c r="AB605" s="93">
        <v>0.31445709963028862</v>
      </c>
      <c r="AC605" s="95">
        <f>IF(Tabelle1[[#This Row],[CDU ES 2021]]="","",Tabelle1[[#This Row],[CDU ES 2021]]/Tabelle1[[#This Row],[CDU ZS 2021]])</f>
        <v>1.1827833427422734</v>
      </c>
      <c r="AD605" s="97">
        <v>0.15992825648307302</v>
      </c>
      <c r="AE605" s="106">
        <v>0.16993937585901958</v>
      </c>
      <c r="AF605" s="96">
        <f>IF(Tabelle1[[#This Row],[SPD ES 2021]]="","",Tabelle1[[#This Row],[SPD ES 2021]]/Tabelle1[[#This Row],[SPD ZS 2021]])</f>
        <v>0.94109005446594252</v>
      </c>
      <c r="AG605" s="99">
        <v>0.1201970811491774</v>
      </c>
      <c r="AH605" s="107">
        <v>0.11876045473432989</v>
      </c>
      <c r="AI605" s="98">
        <f>IF(Tabelle1[[#This Row],[AfD ES 2021]]="","",Tabelle1[[#This Row],[AfD ES 2021]]/Tabelle1[[#This Row],[AfD ZS 2021]])</f>
        <v>1.0120968416470051</v>
      </c>
      <c r="AJ605" s="100">
        <v>1.8501713517033749E-2</v>
      </c>
      <c r="AK605" s="108">
        <v>2.3493186443206155E-2</v>
      </c>
      <c r="AL605" s="101">
        <f>IF(Tabelle1[[#This Row],[Linke ES 2021]]="","",Tabelle1[[#This Row],[Linke ES 2021]]/Tabelle1[[#This Row],[Linke ZS 2021]])</f>
        <v>0.78753529504228414</v>
      </c>
      <c r="AM605" s="103">
        <v>0.11007612072554902</v>
      </c>
      <c r="AN605" s="109">
        <v>0.11061508465005274</v>
      </c>
      <c r="AO605" s="102">
        <f>IF(Tabelle1[[#This Row],[Grüne ES 2021]]="","",Tabelle1[[#This Row],[Grüne ES 2021]]/Tabelle1[[#This Row],[Grüne ZS 2021]])</f>
        <v>0.99512757300499466</v>
      </c>
      <c r="AP605" s="104">
        <v>7.762605827025526E-2</v>
      </c>
      <c r="AQ605" s="105">
        <v>0.1173007873680173</v>
      </c>
      <c r="AR605" s="215">
        <f>IF(Tabelle1[[#This Row],[FDP ES 2021]]="","",Tabelle1[[#This Row],[FDP ES 2021]]/Tabelle1[[#This Row],[FDP ZS 2021]])</f>
        <v>0.6617692857142784</v>
      </c>
      <c r="AS605" s="216">
        <v>200.4</v>
      </c>
      <c r="AT605" s="191">
        <v>41309</v>
      </c>
      <c r="AU605" s="191">
        <v>24545</v>
      </c>
      <c r="AV605" s="191">
        <v>3.2</v>
      </c>
      <c r="AW605" s="191">
        <v>645.70000000000005</v>
      </c>
      <c r="AX605" s="191">
        <v>8</v>
      </c>
      <c r="AY605" s="192">
        <v>10.199999999999999</v>
      </c>
      <c r="AZ605" s="114" t="s">
        <v>1744</v>
      </c>
      <c r="BA605" s="6"/>
      <c r="BB605" s="6"/>
      <c r="BC605" s="6"/>
      <c r="BD605" s="6"/>
      <c r="BE605" s="6"/>
      <c r="BF605" s="6"/>
      <c r="BG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</row>
    <row r="606" spans="1:84">
      <c r="A606" s="90">
        <f>SUBTOTAL(103,$B$2:$B606)</f>
        <v>605</v>
      </c>
      <c r="B606" s="44" t="s">
        <v>855</v>
      </c>
      <c r="C606" s="201" t="s">
        <v>884</v>
      </c>
      <c r="D606" s="199" t="s">
        <v>1</v>
      </c>
      <c r="E606" s="194" t="s">
        <v>471</v>
      </c>
      <c r="F606" s="198" t="s">
        <v>270</v>
      </c>
      <c r="G606" s="219" t="str">
        <f>""</f>
        <v/>
      </c>
      <c r="H606" s="13" t="s">
        <v>2173</v>
      </c>
      <c r="I606" s="8"/>
      <c r="J606" s="8" t="s">
        <v>924</v>
      </c>
      <c r="K606" s="8"/>
      <c r="L606" s="8" t="s">
        <v>921</v>
      </c>
      <c r="M606" s="67"/>
      <c r="N606" s="67"/>
      <c r="O606" s="9"/>
      <c r="P606" s="56"/>
      <c r="Q606" s="121" t="str">
        <f>""</f>
        <v/>
      </c>
      <c r="R606" s="55"/>
      <c r="S606" s="57"/>
      <c r="T606" s="147" t="str">
        <f>IF(MAX((AA606,AD606,AG606,AJ606,AM606,AP606))=AA606,"CSU",IF(MAX(AA606,AD606,AG606,AJ606,AM606,AP606)=AD606,"SPD",IF(MAX(AA606,AD606,AG606,AJ606,AM606,AP606)=AG606,"AfD",IF(MAX(AA606,AD606,AG606,AJ606,AM606,AP606)=AJ606,"Linke",IF(MAX(AA606,AD606,AG606,AJ606,AM606,AP606)=AM606,"Grüne","FDP")))))</f>
        <v>CSU</v>
      </c>
      <c r="U606" s="148" t="str">
        <f>IF(LARGE((AA606,AD606,AG606,AJ606,AM606,AP606),2)=AA606,"CSU",IF(LARGE((AA606,AD606,AG606,AJ606,AM606,AP606),2)=AD606,"SPD",IF(LARGE((AA606,AD606,AG606,AJ606,AM606,AP606),2)=AG606,"AfD",IF(LARGE((AA606,AD606,AG606,AJ606,AM606,AP606),2)=AJ606,"Linke",IF(LARGE((AA606,AD606,AG606,AJ606,AM606,AP606),2)=AM606,"Grüne","FDP")))))</f>
        <v>SPD</v>
      </c>
      <c r="V606" s="148" t="str">
        <f>IF(LARGE((AA606,AD606,AG606,AJ606,AM606,AP606),3)=AA606,"CSU",IF(LARGE((AA606,AD606,AG606,AJ606,AM606,AP606),3)=AD606,"SPD",IF(LARGE((AA606,AD606,AG606,AJ606,AM606,AP606),3)=AG606,"AfD",IF(LARGE((AA606,AD606,AG606,AJ606,AM606,AP606),3)=AJ606,"Linke",IF(LARGE((AA606,AD606,AG606,AJ606,AM606,AP606),3)=AM606,"Grüne","FDP")))))</f>
        <v>AfD</v>
      </c>
      <c r="W606" s="148" t="str">
        <f>IF(LARGE((AA606,AD606,AG606,AJ606,AM606,AP606),4)=AA606,"CSU",IF(LARGE((AA606,AD606,AG606,AJ606,AM606,AP606),4)=AD606,"SPD",IF(LARGE((AA606,AD606,AG606,AJ606,AM606,AP606),4)=AG606,"AfD",IF(LARGE((AA606,AD606,AG606,AJ606,AM606,AP606),4)=AJ606,"Linke",IF(LARGE((AA606,AD606,AG606,AJ606,AM606,AP606),4)=AM606,"Grüne","FDP")))))</f>
        <v>Grüne</v>
      </c>
      <c r="X606" s="148">
        <f>(LARGE((AA606,AD606,AG606,AJ606,AM606,AP606),1))-(LARGE((AA606,AD606,AG606,AJ606,AM606,AP606),2))</f>
        <v>0.21200636296667985</v>
      </c>
      <c r="Y606" s="148">
        <f>(LARGE((AA606,AD606,AG606,AJ606,AM606,AP606),1))-(LARGE((AA606,AD606,AG606,AJ606,AM606,AP606),3))</f>
        <v>0.25173753830057544</v>
      </c>
      <c r="Z606" s="234">
        <f>(LARGE((AA606,AD606,AG606,AJ606,AM606,AP606),1))-(LARGE((AA606,AD606,AG606,AJ606,AM606,AP606),4))</f>
        <v>0.26185849872420386</v>
      </c>
      <c r="AA606" s="236">
        <v>0.37193461944975287</v>
      </c>
      <c r="AB606" s="93">
        <v>0.31445709963028862</v>
      </c>
      <c r="AC606" s="95">
        <f>IF(Tabelle1[[#This Row],[CDU ES 2021]]="","",Tabelle1[[#This Row],[CDU ES 2021]]/Tabelle1[[#This Row],[CDU ZS 2021]])</f>
        <v>1.1827833427422734</v>
      </c>
      <c r="AD606" s="97">
        <v>0.15992825648307302</v>
      </c>
      <c r="AE606" s="106">
        <v>0.16993937585901958</v>
      </c>
      <c r="AF606" s="96">
        <f>IF(Tabelle1[[#This Row],[SPD ES 2021]]="","",Tabelle1[[#This Row],[SPD ES 2021]]/Tabelle1[[#This Row],[SPD ZS 2021]])</f>
        <v>0.94109005446594252</v>
      </c>
      <c r="AG606" s="99">
        <v>0.1201970811491774</v>
      </c>
      <c r="AH606" s="107">
        <v>0.11876045473432989</v>
      </c>
      <c r="AI606" s="98">
        <f>IF(Tabelle1[[#This Row],[AfD ES 2021]]="","",Tabelle1[[#This Row],[AfD ES 2021]]/Tabelle1[[#This Row],[AfD ZS 2021]])</f>
        <v>1.0120968416470051</v>
      </c>
      <c r="AJ606" s="100">
        <v>1.8501713517033749E-2</v>
      </c>
      <c r="AK606" s="108">
        <v>2.3493186443206155E-2</v>
      </c>
      <c r="AL606" s="101">
        <f>IF(Tabelle1[[#This Row],[Linke ES 2021]]="","",Tabelle1[[#This Row],[Linke ES 2021]]/Tabelle1[[#This Row],[Linke ZS 2021]])</f>
        <v>0.78753529504228414</v>
      </c>
      <c r="AM606" s="103">
        <v>0.11007612072554902</v>
      </c>
      <c r="AN606" s="109">
        <v>0.11061508465005274</v>
      </c>
      <c r="AO606" s="102">
        <f>IF(Tabelle1[[#This Row],[Grüne ES 2021]]="","",Tabelle1[[#This Row],[Grüne ES 2021]]/Tabelle1[[#This Row],[Grüne ZS 2021]])</f>
        <v>0.99512757300499466</v>
      </c>
      <c r="AP606" s="104">
        <v>7.762605827025526E-2</v>
      </c>
      <c r="AQ606" s="105">
        <v>0.1173007873680173</v>
      </c>
      <c r="AR606" s="215">
        <f>IF(Tabelle1[[#This Row],[FDP ES 2021]]="","",Tabelle1[[#This Row],[FDP ES 2021]]/Tabelle1[[#This Row],[FDP ZS 2021]])</f>
        <v>0.6617692857142784</v>
      </c>
      <c r="AS606" s="216">
        <v>200.4</v>
      </c>
      <c r="AT606" s="191">
        <v>41309</v>
      </c>
      <c r="AU606" s="191">
        <v>24545</v>
      </c>
      <c r="AV606" s="191">
        <v>3.2</v>
      </c>
      <c r="AW606" s="191">
        <v>645.70000000000005</v>
      </c>
      <c r="AX606" s="191">
        <v>8</v>
      </c>
      <c r="AY606" s="192">
        <v>10.199999999999999</v>
      </c>
      <c r="AZ606" s="114" t="s">
        <v>1668</v>
      </c>
      <c r="BA606" s="6"/>
      <c r="BB606" s="6"/>
      <c r="BC606" s="6"/>
      <c r="BD606" s="6"/>
      <c r="BE606" s="6"/>
      <c r="BF606" s="6"/>
      <c r="BG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</row>
    <row r="607" spans="1:84">
      <c r="A607" s="90">
        <f>SUBTOTAL(103,$B$2:$B607)</f>
        <v>606</v>
      </c>
      <c r="B607" s="46" t="s">
        <v>930</v>
      </c>
      <c r="C607" s="204" t="s">
        <v>1270</v>
      </c>
      <c r="D607" s="199" t="s">
        <v>1</v>
      </c>
      <c r="E607" s="195" t="s">
        <v>472</v>
      </c>
      <c r="F607" s="222" t="s">
        <v>271</v>
      </c>
      <c r="G607" s="224" t="s">
        <v>2170</v>
      </c>
      <c r="H607" s="8"/>
      <c r="I607" s="8"/>
      <c r="J607" s="8" t="s">
        <v>927</v>
      </c>
      <c r="K607" s="11"/>
      <c r="L607" s="11" t="s">
        <v>922</v>
      </c>
      <c r="M607" s="53"/>
      <c r="N607" s="53"/>
      <c r="O607" s="9"/>
      <c r="P607" s="54"/>
      <c r="Q607" s="121" t="str">
        <f>""</f>
        <v/>
      </c>
      <c r="R607" s="55"/>
      <c r="S607" s="57"/>
      <c r="T607" s="147" t="str">
        <f>IF(MAX((AA607,AD607,AG607,AJ607,AM607,AP607))=AA607,"CSU",IF(MAX(AA607,AD607,AG607,AJ607,AM607,AP607)=AD607,"SPD",IF(MAX(AA607,AD607,AG607,AJ607,AM607,AP607)=AG607,"AfD",IF(MAX(AA607,AD607,AG607,AJ607,AM607,AP607)=AJ607,"Linke",IF(MAX(AA607,AD607,AG607,AJ607,AM607,AP607)=AM607,"Grüne","FDP")))))</f>
        <v>CSU</v>
      </c>
      <c r="U607" s="148" t="str">
        <f>IF(LARGE((AA607,AD607,AG607,AJ607,AM607,AP607),2)=AA607,"CSU",IF(LARGE((AA607,AD607,AG607,AJ607,AM607,AP607),2)=AD607,"SPD",IF(LARGE((AA607,AD607,AG607,AJ607,AM607,AP607),2)=AG607,"AfD",IF(LARGE((AA607,AD607,AG607,AJ607,AM607,AP607),2)=AJ607,"Linke",IF(LARGE((AA607,AD607,AG607,AJ607,AM607,AP607),2)=AM607,"Grüne","FDP")))))</f>
        <v>SPD</v>
      </c>
      <c r="V607" s="148" t="str">
        <f>IF(LARGE((AA607,AD607,AG607,AJ607,AM607,AP607),3)=AA607,"CSU",IF(LARGE((AA607,AD607,AG607,AJ607,AM607,AP607),3)=AD607,"SPD",IF(LARGE((AA607,AD607,AG607,AJ607,AM607,AP607),3)=AG607,"AfD",IF(LARGE((AA607,AD607,AG607,AJ607,AM607,AP607),3)=AJ607,"Linke",IF(LARGE((AA607,AD607,AG607,AJ607,AM607,AP607),3)=AM607,"Grüne","FDP")))))</f>
        <v>Grüne</v>
      </c>
      <c r="W607" s="148" t="str">
        <f>IF(LARGE((AA607,AD607,AG607,AJ607,AM607,AP607),4)=AA607,"CSU",IF(LARGE((AA607,AD607,AG607,AJ607,AM607,AP607),4)=AD607,"SPD",IF(LARGE((AA607,AD607,AG607,AJ607,AM607,AP607),4)=AG607,"AfD",IF(LARGE((AA607,AD607,AG607,AJ607,AM607,AP607),4)=AJ607,"Linke",IF(LARGE((AA607,AD607,AG607,AJ607,AM607,AP607),4)=AM607,"Grüne","FDP")))))</f>
        <v>FDP</v>
      </c>
      <c r="X607" s="148">
        <f>(LARGE((AA607,AD607,AG607,AJ607,AM607,AP607),1))-(LARGE((AA607,AD607,AG607,AJ607,AM607,AP607),2))</f>
        <v>0.13969845340794282</v>
      </c>
      <c r="Y607" s="148">
        <f>(LARGE((AA607,AD607,AG607,AJ607,AM607,AP607),1))-(LARGE((AA607,AD607,AG607,AJ607,AM607,AP607),3))</f>
        <v>0.14294041235053126</v>
      </c>
      <c r="Z607" s="234">
        <f>(LARGE((AA607,AD607,AG607,AJ607,AM607,AP607),1))-(LARGE((AA607,AD607,AG607,AJ607,AM607,AP607),4))</f>
        <v>0.16632803739355384</v>
      </c>
      <c r="AA607" s="236">
        <v>0.29736091218954358</v>
      </c>
      <c r="AB607" s="93">
        <v>0.30439689943067705</v>
      </c>
      <c r="AC607" s="95">
        <f>IF(Tabelle1[[#This Row],[CDU ES 2021]]="","",Tabelle1[[#This Row],[CDU ES 2021]]/Tabelle1[[#This Row],[CDU ZS 2021]])</f>
        <v>0.97688548321519342</v>
      </c>
      <c r="AD607" s="97">
        <v>0.15766245878160076</v>
      </c>
      <c r="AE607" s="106">
        <v>0.16548541836108022</v>
      </c>
      <c r="AF607" s="96">
        <f>IF(Tabelle1[[#This Row],[SPD ES 2021]]="","",Tabelle1[[#This Row],[SPD ES 2021]]/Tabelle1[[#This Row],[SPD ZS 2021]])</f>
        <v>0.95272719701254782</v>
      </c>
      <c r="AG607" s="99">
        <v>8.0343958520689693E-2</v>
      </c>
      <c r="AH607" s="107">
        <v>7.9395377916466101E-2</v>
      </c>
      <c r="AI607" s="98">
        <f>IF(Tabelle1[[#This Row],[AfD ES 2021]]="","",Tabelle1[[#This Row],[AfD ES 2021]]/Tabelle1[[#This Row],[AfD ZS 2021]])</f>
        <v>1.0119475544939356</v>
      </c>
      <c r="AJ607" s="100">
        <v>2.7262432135362887E-2</v>
      </c>
      <c r="AK607" s="108">
        <v>2.790180423921523E-2</v>
      </c>
      <c r="AL607" s="101">
        <f>IF(Tabelle1[[#This Row],[Linke ES 2021]]="","",Tabelle1[[#This Row],[Linke ES 2021]]/Tabelle1[[#This Row],[Linke ZS 2021]])</f>
        <v>0.97708491901202132</v>
      </c>
      <c r="AM607" s="103">
        <v>0.15442049983901232</v>
      </c>
      <c r="AN607" s="109">
        <v>0.15155941374674259</v>
      </c>
      <c r="AO607" s="102">
        <f>IF(Tabelle1[[#This Row],[Grüne ES 2021]]="","",Tabelle1[[#This Row],[Grüne ES 2021]]/Tabelle1[[#This Row],[Grüne ZS 2021]])</f>
        <v>1.0188776534663206</v>
      </c>
      <c r="AP607" s="104">
        <v>0.13103287479598974</v>
      </c>
      <c r="AQ607" s="105">
        <v>0.11592831731593828</v>
      </c>
      <c r="AR607" s="215">
        <f>IF(Tabelle1[[#This Row],[FDP ES 2021]]="","",Tabelle1[[#This Row],[FDP ES 2021]]/Tabelle1[[#This Row],[FDP ZS 2021]])</f>
        <v>1.1302922170334548</v>
      </c>
      <c r="AS607" s="216">
        <v>160.4</v>
      </c>
      <c r="AT607" s="191">
        <v>38673</v>
      </c>
      <c r="AU607" s="191">
        <v>24629</v>
      </c>
      <c r="AV607" s="191">
        <v>3.8</v>
      </c>
      <c r="AW607" s="191">
        <v>626.70000000000005</v>
      </c>
      <c r="AX607" s="191">
        <v>7.6</v>
      </c>
      <c r="AY607" s="192">
        <v>12.2</v>
      </c>
      <c r="AZ607" s="114" t="s">
        <v>2083</v>
      </c>
      <c r="BA607" s="6"/>
      <c r="BB607" s="6"/>
      <c r="BC607" s="6"/>
      <c r="BD607" s="6"/>
      <c r="BE607" s="6"/>
      <c r="BF607" s="6"/>
      <c r="BG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</row>
    <row r="608" spans="1:84">
      <c r="A608" s="90">
        <f>SUBTOTAL(103,$B$2:$B608)</f>
        <v>607</v>
      </c>
      <c r="B608" s="44" t="s">
        <v>855</v>
      </c>
      <c r="C608" s="201" t="s">
        <v>885</v>
      </c>
      <c r="D608" s="200" t="s">
        <v>1</v>
      </c>
      <c r="E608" s="193" t="s">
        <v>472</v>
      </c>
      <c r="F608" s="222" t="s">
        <v>271</v>
      </c>
      <c r="G608" s="219" t="str">
        <f>""</f>
        <v/>
      </c>
      <c r="H608" s="10"/>
      <c r="I608" s="10"/>
      <c r="J608" s="8" t="s">
        <v>924</v>
      </c>
      <c r="K608" s="10"/>
      <c r="L608" s="10" t="s">
        <v>921</v>
      </c>
      <c r="M608" s="67"/>
      <c r="N608" s="67"/>
      <c r="O608" s="59"/>
      <c r="P608" s="83"/>
      <c r="Q608" s="121" t="str">
        <f>""</f>
        <v/>
      </c>
      <c r="R608" s="60"/>
      <c r="S608" s="61"/>
      <c r="T608" s="147" t="str">
        <f>IF(MAX((AA608,AD608,AG608,AJ608,AM608,AP608))=AA608,"CSU",IF(MAX(AA608,AD608,AG608,AJ608,AM608,AP608)=AD608,"SPD",IF(MAX(AA608,AD608,AG608,AJ608,AM608,AP608)=AG608,"AfD",IF(MAX(AA608,AD608,AG608,AJ608,AM608,AP608)=AJ608,"Linke",IF(MAX(AA608,AD608,AG608,AJ608,AM608,AP608)=AM608,"Grüne","FDP")))))</f>
        <v>CSU</v>
      </c>
      <c r="U608" s="148" t="str">
        <f>IF(LARGE((AA608,AD608,AG608,AJ608,AM608,AP608),2)=AA608,"CSU",IF(LARGE((AA608,AD608,AG608,AJ608,AM608,AP608),2)=AD608,"SPD",IF(LARGE((AA608,AD608,AG608,AJ608,AM608,AP608),2)=AG608,"AfD",IF(LARGE((AA608,AD608,AG608,AJ608,AM608,AP608),2)=AJ608,"Linke",IF(LARGE((AA608,AD608,AG608,AJ608,AM608,AP608),2)=AM608,"Grüne","FDP")))))</f>
        <v>SPD</v>
      </c>
      <c r="V608" s="148" t="str">
        <f>IF(LARGE((AA608,AD608,AG608,AJ608,AM608,AP608),3)=AA608,"CSU",IF(LARGE((AA608,AD608,AG608,AJ608,AM608,AP608),3)=AD608,"SPD",IF(LARGE((AA608,AD608,AG608,AJ608,AM608,AP608),3)=AG608,"AfD",IF(LARGE((AA608,AD608,AG608,AJ608,AM608,AP608),3)=AJ608,"Linke",IF(LARGE((AA608,AD608,AG608,AJ608,AM608,AP608),3)=AM608,"Grüne","FDP")))))</f>
        <v>Grüne</v>
      </c>
      <c r="W608" s="148" t="str">
        <f>IF(LARGE((AA608,AD608,AG608,AJ608,AM608,AP608),4)=AA608,"CSU",IF(LARGE((AA608,AD608,AG608,AJ608,AM608,AP608),4)=AD608,"SPD",IF(LARGE((AA608,AD608,AG608,AJ608,AM608,AP608),4)=AG608,"AfD",IF(LARGE((AA608,AD608,AG608,AJ608,AM608,AP608),4)=AJ608,"Linke",IF(LARGE((AA608,AD608,AG608,AJ608,AM608,AP608),4)=AM608,"Grüne","FDP")))))</f>
        <v>FDP</v>
      </c>
      <c r="X608" s="148">
        <f>(LARGE((AA608,AD608,AG608,AJ608,AM608,AP608),1))-(LARGE((AA608,AD608,AG608,AJ608,AM608,AP608),2))</f>
        <v>0.13969845340794282</v>
      </c>
      <c r="Y608" s="148">
        <f>(LARGE((AA608,AD608,AG608,AJ608,AM608,AP608),1))-(LARGE((AA608,AD608,AG608,AJ608,AM608,AP608),3))</f>
        <v>0.14294041235053126</v>
      </c>
      <c r="Z608" s="234">
        <f>(LARGE((AA608,AD608,AG608,AJ608,AM608,AP608),1))-(LARGE((AA608,AD608,AG608,AJ608,AM608,AP608),4))</f>
        <v>0.16632803739355384</v>
      </c>
      <c r="AA608" s="236">
        <v>0.29736091218954358</v>
      </c>
      <c r="AB608" s="93">
        <v>0.30439689943067705</v>
      </c>
      <c r="AC608" s="95">
        <f>IF(Tabelle1[[#This Row],[CDU ES 2021]]="","",Tabelle1[[#This Row],[CDU ES 2021]]/Tabelle1[[#This Row],[CDU ZS 2021]])</f>
        <v>0.97688548321519342</v>
      </c>
      <c r="AD608" s="97">
        <v>0.15766245878160076</v>
      </c>
      <c r="AE608" s="106">
        <v>0.16548541836108022</v>
      </c>
      <c r="AF608" s="96">
        <f>IF(Tabelle1[[#This Row],[SPD ES 2021]]="","",Tabelle1[[#This Row],[SPD ES 2021]]/Tabelle1[[#This Row],[SPD ZS 2021]])</f>
        <v>0.95272719701254782</v>
      </c>
      <c r="AG608" s="99">
        <v>8.0343958520689693E-2</v>
      </c>
      <c r="AH608" s="107">
        <v>7.9395377916466101E-2</v>
      </c>
      <c r="AI608" s="98">
        <f>IF(Tabelle1[[#This Row],[AfD ES 2021]]="","",Tabelle1[[#This Row],[AfD ES 2021]]/Tabelle1[[#This Row],[AfD ZS 2021]])</f>
        <v>1.0119475544939356</v>
      </c>
      <c r="AJ608" s="100">
        <v>2.7262432135362887E-2</v>
      </c>
      <c r="AK608" s="108">
        <v>2.790180423921523E-2</v>
      </c>
      <c r="AL608" s="101">
        <f>IF(Tabelle1[[#This Row],[Linke ES 2021]]="","",Tabelle1[[#This Row],[Linke ES 2021]]/Tabelle1[[#This Row],[Linke ZS 2021]])</f>
        <v>0.97708491901202132</v>
      </c>
      <c r="AM608" s="103">
        <v>0.15442049983901232</v>
      </c>
      <c r="AN608" s="109">
        <v>0.15155941374674259</v>
      </c>
      <c r="AO608" s="102">
        <f>IF(Tabelle1[[#This Row],[Grüne ES 2021]]="","",Tabelle1[[#This Row],[Grüne ES 2021]]/Tabelle1[[#This Row],[Grüne ZS 2021]])</f>
        <v>1.0188776534663206</v>
      </c>
      <c r="AP608" s="104">
        <v>0.13103287479598974</v>
      </c>
      <c r="AQ608" s="105">
        <v>0.11592831731593828</v>
      </c>
      <c r="AR608" s="215">
        <f>IF(Tabelle1[[#This Row],[FDP ES 2021]]="","",Tabelle1[[#This Row],[FDP ES 2021]]/Tabelle1[[#This Row],[FDP ZS 2021]])</f>
        <v>1.1302922170334548</v>
      </c>
      <c r="AS608" s="216">
        <v>160.4</v>
      </c>
      <c r="AT608" s="191">
        <v>38673</v>
      </c>
      <c r="AU608" s="191">
        <v>24629</v>
      </c>
      <c r="AV608" s="191">
        <v>3.8</v>
      </c>
      <c r="AW608" s="191">
        <v>626.70000000000005</v>
      </c>
      <c r="AX608" s="191">
        <v>7.6</v>
      </c>
      <c r="AY608" s="192">
        <v>12.2</v>
      </c>
      <c r="AZ608" s="115" t="s">
        <v>1673</v>
      </c>
      <c r="BA608" s="6"/>
      <c r="BB608" s="6"/>
      <c r="BC608" s="6"/>
      <c r="BD608" s="6"/>
      <c r="BE608" s="6"/>
      <c r="BF608" s="6"/>
      <c r="BG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</row>
    <row r="609" spans="1:84">
      <c r="A609" s="90">
        <f>SUBTOTAL(103,$B$2:$B609)</f>
        <v>608</v>
      </c>
      <c r="B609" s="49" t="s">
        <v>941</v>
      </c>
      <c r="C609" s="207" t="s">
        <v>1271</v>
      </c>
      <c r="D609" s="199" t="s">
        <v>1</v>
      </c>
      <c r="E609" s="195" t="s">
        <v>473</v>
      </c>
      <c r="F609" s="198" t="s">
        <v>272</v>
      </c>
      <c r="G609" s="221" t="s">
        <v>2184</v>
      </c>
      <c r="H609" s="8"/>
      <c r="I609" s="8"/>
      <c r="J609" s="8" t="s">
        <v>927</v>
      </c>
      <c r="K609" s="11"/>
      <c r="L609" s="11" t="s">
        <v>922</v>
      </c>
      <c r="M609" s="53"/>
      <c r="N609" s="53"/>
      <c r="O609" s="9"/>
      <c r="P609" s="54"/>
      <c r="Q609" s="121" t="str">
        <f>""</f>
        <v/>
      </c>
      <c r="R609" s="55"/>
      <c r="S609" s="57"/>
      <c r="T609" s="147" t="str">
        <f>IF(MAX((AA609,AD609,AG609,AJ609,AM609,AP609))=AA609,"CSU",IF(MAX(AA609,AD609,AG609,AJ609,AM609,AP609)=AD609,"SPD",IF(MAX(AA609,AD609,AG609,AJ609,AM609,AP609)=AG609,"AfD",IF(MAX(AA609,AD609,AG609,AJ609,AM609,AP609)=AJ609,"Linke",IF(MAX(AA609,AD609,AG609,AJ609,AM609,AP609)=AM609,"Grüne","FDP")))))</f>
        <v>CSU</v>
      </c>
      <c r="U609" s="148" t="str">
        <f>IF(LARGE((AA609,AD609,AG609,AJ609,AM609,AP609),2)=AA609,"CSU",IF(LARGE((AA609,AD609,AG609,AJ609,AM609,AP609),2)=AD609,"SPD",IF(LARGE((AA609,AD609,AG609,AJ609,AM609,AP609),2)=AG609,"AfD",IF(LARGE((AA609,AD609,AG609,AJ609,AM609,AP609),2)=AJ609,"Linke",IF(LARGE((AA609,AD609,AG609,AJ609,AM609,AP609),2)=AM609,"Grüne","FDP")))))</f>
        <v>SPD</v>
      </c>
      <c r="V609" s="148" t="str">
        <f>IF(LARGE((AA609,AD609,AG609,AJ609,AM609,AP609),3)=AA609,"CSU",IF(LARGE((AA609,AD609,AG609,AJ609,AM609,AP609),3)=AD609,"SPD",IF(LARGE((AA609,AD609,AG609,AJ609,AM609,AP609),3)=AG609,"AfD",IF(LARGE((AA609,AD609,AG609,AJ609,AM609,AP609),3)=AJ609,"Linke",IF(LARGE((AA609,AD609,AG609,AJ609,AM609,AP609),3)=AM609,"Grüne","FDP")))))</f>
        <v>Grüne</v>
      </c>
      <c r="W609" s="148" t="str">
        <f>IF(LARGE((AA609,AD609,AG609,AJ609,AM609,AP609),4)=AA609,"CSU",IF(LARGE((AA609,AD609,AG609,AJ609,AM609,AP609),4)=AD609,"SPD",IF(LARGE((AA609,AD609,AG609,AJ609,AM609,AP609),4)=AG609,"AfD",IF(LARGE((AA609,AD609,AG609,AJ609,AM609,AP609),4)=AJ609,"Linke",IF(LARGE((AA609,AD609,AG609,AJ609,AM609,AP609),4)=AM609,"Grüne","FDP")))))</f>
        <v>AfD</v>
      </c>
      <c r="X609" s="148">
        <f>(LARGE((AA609,AD609,AG609,AJ609,AM609,AP609),1))-(LARGE((AA609,AD609,AG609,AJ609,AM609,AP609),2))</f>
        <v>0.26435510462904244</v>
      </c>
      <c r="Y609" s="148">
        <f>(LARGE((AA609,AD609,AG609,AJ609,AM609,AP609),1))-(LARGE((AA609,AD609,AG609,AJ609,AM609,AP609),3))</f>
        <v>0.26516677235256814</v>
      </c>
      <c r="Z609" s="234">
        <f>(LARGE((AA609,AD609,AG609,AJ609,AM609,AP609),1))-(LARGE((AA609,AD609,AG609,AJ609,AM609,AP609),4))</f>
        <v>0.28600126823081801</v>
      </c>
      <c r="AA609" s="236">
        <v>0.38756626506024094</v>
      </c>
      <c r="AB609" s="93">
        <v>0.31690978177825674</v>
      </c>
      <c r="AC609" s="95">
        <f>IF(Tabelle1[[#This Row],[CDU ES 2021]]="","",Tabelle1[[#This Row],[CDU ES 2021]]/Tabelle1[[#This Row],[CDU ZS 2021]])</f>
        <v>1.2229545673393662</v>
      </c>
      <c r="AD609" s="97">
        <v>0.12321116043119848</v>
      </c>
      <c r="AE609" s="106">
        <v>0.15641333110709715</v>
      </c>
      <c r="AF609" s="96">
        <f>IF(Tabelle1[[#This Row],[SPD ES 2021]]="","",Tabelle1[[#This Row],[SPD ES 2021]]/Tabelle1[[#This Row],[SPD ZS 2021]])</f>
        <v>0.78772799964751761</v>
      </c>
      <c r="AG609" s="99">
        <v>0.10156499682942295</v>
      </c>
      <c r="AH609" s="107">
        <v>0.10007437652737512</v>
      </c>
      <c r="AI609" s="98">
        <f>IF(Tabelle1[[#This Row],[AfD ES 2021]]="","",Tabelle1[[#This Row],[AfD ES 2021]]/Tabelle1[[#This Row],[AfD ZS 2021]])</f>
        <v>1.0148951245440943</v>
      </c>
      <c r="AJ609" s="100">
        <v>3.3821179454660746E-2</v>
      </c>
      <c r="AK609" s="108">
        <v>2.5333555956952688E-2</v>
      </c>
      <c r="AL609" s="101">
        <f>IF(Tabelle1[[#This Row],[Linke ES 2021]]="","",Tabelle1[[#This Row],[Linke ES 2021]]/Tabelle1[[#This Row],[Linke ZS 2021]])</f>
        <v>1.3350348254358926</v>
      </c>
      <c r="AM609" s="103">
        <v>0.12239949270767279</v>
      </c>
      <c r="AN609" s="109">
        <v>0.11997389232100301</v>
      </c>
      <c r="AO609" s="102">
        <f>IF(Tabelle1[[#This Row],[Grüne ES 2021]]="","",Tabelle1[[#This Row],[Grüne ES 2021]]/Tabelle1[[#This Row],[Grüne ZS 2021]])</f>
        <v>1.020217735206755</v>
      </c>
      <c r="AP609" s="104">
        <v>7.2329740012682303E-2</v>
      </c>
      <c r="AQ609" s="105">
        <v>0.10909063311121568</v>
      </c>
      <c r="AR609" s="215">
        <f>IF(Tabelle1[[#This Row],[FDP ES 2021]]="","",Tabelle1[[#This Row],[FDP ES 2021]]/Tabelle1[[#This Row],[FDP ZS 2021]])</f>
        <v>0.66302429411096742</v>
      </c>
      <c r="AS609" s="216">
        <v>145.9</v>
      </c>
      <c r="AT609" s="191">
        <v>40550</v>
      </c>
      <c r="AU609" s="191">
        <v>24550</v>
      </c>
      <c r="AV609" s="191">
        <v>3.5</v>
      </c>
      <c r="AW609" s="191">
        <v>640.79999999999995</v>
      </c>
      <c r="AX609" s="191">
        <v>7.6</v>
      </c>
      <c r="AY609" s="192">
        <v>11.5</v>
      </c>
      <c r="AZ609" s="114" t="s">
        <v>1771</v>
      </c>
      <c r="BA609" s="6"/>
      <c r="BB609" s="6"/>
      <c r="BC609" s="6"/>
      <c r="BD609" s="6"/>
      <c r="BE609" s="6"/>
      <c r="BF609" s="6"/>
      <c r="BG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</row>
    <row r="610" spans="1:84">
      <c r="A610" s="90">
        <f>SUBTOTAL(103,$B$2:$B610)</f>
        <v>609</v>
      </c>
      <c r="B610" s="44" t="s">
        <v>855</v>
      </c>
      <c r="C610" s="201" t="s">
        <v>886</v>
      </c>
      <c r="D610" s="199" t="s">
        <v>1</v>
      </c>
      <c r="E610" s="194" t="s">
        <v>473</v>
      </c>
      <c r="F610" s="198" t="s">
        <v>272</v>
      </c>
      <c r="G610" s="219" t="str">
        <f>""</f>
        <v/>
      </c>
      <c r="H610" s="8"/>
      <c r="I610" s="8"/>
      <c r="J610" s="8" t="s">
        <v>924</v>
      </c>
      <c r="K610" s="8"/>
      <c r="L610" s="8" t="s">
        <v>922</v>
      </c>
      <c r="M610" s="53"/>
      <c r="N610" s="53"/>
      <c r="O610" s="9"/>
      <c r="P610" s="54"/>
      <c r="Q610" s="121" t="str">
        <f>""</f>
        <v/>
      </c>
      <c r="R610" s="55"/>
      <c r="S610" s="57"/>
      <c r="T610" s="147" t="str">
        <f>IF(MAX((AA610,AD610,AG610,AJ610,AM610,AP610))=AA610,"CSU",IF(MAX(AA610,AD610,AG610,AJ610,AM610,AP610)=AD610,"SPD",IF(MAX(AA610,AD610,AG610,AJ610,AM610,AP610)=AG610,"AfD",IF(MAX(AA610,AD610,AG610,AJ610,AM610,AP610)=AJ610,"Linke",IF(MAX(AA610,AD610,AG610,AJ610,AM610,AP610)=AM610,"Grüne","FDP")))))</f>
        <v>CSU</v>
      </c>
      <c r="U610" s="148" t="str">
        <f>IF(LARGE((AA610,AD610,AG610,AJ610,AM610,AP610),2)=AA610,"CSU",IF(LARGE((AA610,AD610,AG610,AJ610,AM610,AP610),2)=AD610,"SPD",IF(LARGE((AA610,AD610,AG610,AJ610,AM610,AP610),2)=AG610,"AfD",IF(LARGE((AA610,AD610,AG610,AJ610,AM610,AP610),2)=AJ610,"Linke",IF(LARGE((AA610,AD610,AG610,AJ610,AM610,AP610),2)=AM610,"Grüne","FDP")))))</f>
        <v>SPD</v>
      </c>
      <c r="V610" s="148" t="str">
        <f>IF(LARGE((AA610,AD610,AG610,AJ610,AM610,AP610),3)=AA610,"CSU",IF(LARGE((AA610,AD610,AG610,AJ610,AM610,AP610),3)=AD610,"SPD",IF(LARGE((AA610,AD610,AG610,AJ610,AM610,AP610),3)=AG610,"AfD",IF(LARGE((AA610,AD610,AG610,AJ610,AM610,AP610),3)=AJ610,"Linke",IF(LARGE((AA610,AD610,AG610,AJ610,AM610,AP610),3)=AM610,"Grüne","FDP")))))</f>
        <v>Grüne</v>
      </c>
      <c r="W610" s="148" t="str">
        <f>IF(LARGE((AA610,AD610,AG610,AJ610,AM610,AP610),4)=AA610,"CSU",IF(LARGE((AA610,AD610,AG610,AJ610,AM610,AP610),4)=AD610,"SPD",IF(LARGE((AA610,AD610,AG610,AJ610,AM610,AP610),4)=AG610,"AfD",IF(LARGE((AA610,AD610,AG610,AJ610,AM610,AP610),4)=AJ610,"Linke",IF(LARGE((AA610,AD610,AG610,AJ610,AM610,AP610),4)=AM610,"Grüne","FDP")))))</f>
        <v>AfD</v>
      </c>
      <c r="X610" s="148">
        <f>(LARGE((AA610,AD610,AG610,AJ610,AM610,AP610),1))-(LARGE((AA610,AD610,AG610,AJ610,AM610,AP610),2))</f>
        <v>0.26435510462904244</v>
      </c>
      <c r="Y610" s="148">
        <f>(LARGE((AA610,AD610,AG610,AJ610,AM610,AP610),1))-(LARGE((AA610,AD610,AG610,AJ610,AM610,AP610),3))</f>
        <v>0.26516677235256814</v>
      </c>
      <c r="Z610" s="234">
        <f>(LARGE((AA610,AD610,AG610,AJ610,AM610,AP610),1))-(LARGE((AA610,AD610,AG610,AJ610,AM610,AP610),4))</f>
        <v>0.28600126823081801</v>
      </c>
      <c r="AA610" s="236">
        <v>0.38756626506024094</v>
      </c>
      <c r="AB610" s="93">
        <v>0.31690978177825674</v>
      </c>
      <c r="AC610" s="95">
        <f>IF(Tabelle1[[#This Row],[CDU ES 2021]]="","",Tabelle1[[#This Row],[CDU ES 2021]]/Tabelle1[[#This Row],[CDU ZS 2021]])</f>
        <v>1.2229545673393662</v>
      </c>
      <c r="AD610" s="97">
        <v>0.12321116043119848</v>
      </c>
      <c r="AE610" s="106">
        <v>0.15641333110709715</v>
      </c>
      <c r="AF610" s="96">
        <f>IF(Tabelle1[[#This Row],[SPD ES 2021]]="","",Tabelle1[[#This Row],[SPD ES 2021]]/Tabelle1[[#This Row],[SPD ZS 2021]])</f>
        <v>0.78772799964751761</v>
      </c>
      <c r="AG610" s="99">
        <v>0.10156499682942295</v>
      </c>
      <c r="AH610" s="107">
        <v>0.10007437652737512</v>
      </c>
      <c r="AI610" s="98">
        <f>IF(Tabelle1[[#This Row],[AfD ES 2021]]="","",Tabelle1[[#This Row],[AfD ES 2021]]/Tabelle1[[#This Row],[AfD ZS 2021]])</f>
        <v>1.0148951245440943</v>
      </c>
      <c r="AJ610" s="100">
        <v>3.3821179454660746E-2</v>
      </c>
      <c r="AK610" s="108">
        <v>2.5333555956952688E-2</v>
      </c>
      <c r="AL610" s="101">
        <f>IF(Tabelle1[[#This Row],[Linke ES 2021]]="","",Tabelle1[[#This Row],[Linke ES 2021]]/Tabelle1[[#This Row],[Linke ZS 2021]])</f>
        <v>1.3350348254358926</v>
      </c>
      <c r="AM610" s="103">
        <v>0.12239949270767279</v>
      </c>
      <c r="AN610" s="109">
        <v>0.11997389232100301</v>
      </c>
      <c r="AO610" s="102">
        <f>IF(Tabelle1[[#This Row],[Grüne ES 2021]]="","",Tabelle1[[#This Row],[Grüne ES 2021]]/Tabelle1[[#This Row],[Grüne ZS 2021]])</f>
        <v>1.020217735206755</v>
      </c>
      <c r="AP610" s="104">
        <v>7.2329740012682303E-2</v>
      </c>
      <c r="AQ610" s="105">
        <v>0.10909063311121568</v>
      </c>
      <c r="AR610" s="215">
        <f>IF(Tabelle1[[#This Row],[FDP ES 2021]]="","",Tabelle1[[#This Row],[FDP ES 2021]]/Tabelle1[[#This Row],[FDP ZS 2021]])</f>
        <v>0.66302429411096742</v>
      </c>
      <c r="AS610" s="216">
        <v>145.9</v>
      </c>
      <c r="AT610" s="191">
        <v>40550</v>
      </c>
      <c r="AU610" s="191">
        <v>24550</v>
      </c>
      <c r="AV610" s="191">
        <v>3.5</v>
      </c>
      <c r="AW610" s="191">
        <v>640.79999999999995</v>
      </c>
      <c r="AX610" s="191">
        <v>7.6</v>
      </c>
      <c r="AY610" s="192">
        <v>11.5</v>
      </c>
      <c r="AZ610" s="114" t="s">
        <v>2072</v>
      </c>
      <c r="BA610" s="6"/>
      <c r="BB610" s="6"/>
      <c r="BC610" s="6"/>
      <c r="BD610" s="6"/>
      <c r="BE610" s="6"/>
      <c r="BF610" s="6"/>
      <c r="BG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</row>
    <row r="611" spans="1:84">
      <c r="A611" s="90">
        <f>SUBTOTAL(103,$B$2:$B611)</f>
        <v>610</v>
      </c>
      <c r="B611" s="45" t="s">
        <v>932</v>
      </c>
      <c r="C611" s="203" t="s">
        <v>887</v>
      </c>
      <c r="D611" s="200" t="s">
        <v>0</v>
      </c>
      <c r="E611" s="193" t="s">
        <v>474</v>
      </c>
      <c r="F611" s="222" t="s">
        <v>273</v>
      </c>
      <c r="G611" s="225" t="s">
        <v>2163</v>
      </c>
      <c r="H611" s="10"/>
      <c r="I611" s="10"/>
      <c r="J611" s="8" t="s">
        <v>924</v>
      </c>
      <c r="K611" s="10"/>
      <c r="L611" s="8" t="s">
        <v>922</v>
      </c>
      <c r="M611" s="67"/>
      <c r="N611" s="67"/>
      <c r="O611" s="59"/>
      <c r="P611" s="60"/>
      <c r="Q611" s="121" t="str">
        <f>""</f>
        <v/>
      </c>
      <c r="R611" s="55"/>
      <c r="S611" s="78" t="s">
        <v>615</v>
      </c>
      <c r="T611" s="147" t="str">
        <f>IF(MAX((AA611,AD611,AG611,AJ611,AM611,AP611))=AA611,"CDU",IF(MAX(AA611,AD611,AG611,AJ611,AM611,AP611)=AD611,"SPD",IF(MAX(AA611,AD611,AG611,AJ611,AM611,AP611)=AG611,"AfD",IF(MAX(AA611,AD611,AG611,AJ611,AM611,AP611)=AJ611,"Linke",IF(MAX(AA611,AD611,AG611,AJ611,AM611,AP611)=AM611,"Grüne","FDP")))))</f>
        <v>Grüne</v>
      </c>
      <c r="U611" s="148" t="str">
        <f>IF(LARGE((AA611,AD611,AG611,AJ611,AM611,AP611),2)=AA611,"CDU",IF(LARGE((AA611,AD611,AG611,AJ611,AM611,AP611),2)=AD611,"SPD",IF(LARGE((AA611,AD611,AG611,AJ611,AM611,AP611),2)=AG611,"AfD",IF(LARGE((AA611,AD611,AG611,AJ611,AM611,AP611),2)=AJ611,"Linke",IF(LARGE((AA611,AD611,AG611,AJ611,AM611,AP611),2)=AM611,"Grüne","FDP")))))</f>
        <v>CDU</v>
      </c>
      <c r="V611" s="148" t="str">
        <f>IF(LARGE((AA611,AD611,AG611,AJ611,AM611,AP611),3)=AA611,"CDU",IF(LARGE((AA611,AD611,AG611,AJ611,AM611,AP611),3)=AD611,"SPD",IF(LARGE((AA611,AD611,AG611,AJ611,AM611,AP611),3)=AG611,"AfD",IF(LARGE((AA611,AD611,AG611,AJ611,AM611,AP611),3)=AJ611,"Linke",IF(LARGE((AA611,AD611,AG611,AJ611,AM611,AP611),3)=AM611,"Grüne","FDP")))))</f>
        <v>SPD</v>
      </c>
      <c r="W611" s="148" t="str">
        <f>IF(LARGE((AA611,AD611,AG611,AJ611,AM611,AP611),4)=AA611,"CDU",IF(LARGE((AA611,AD611,AG611,AJ611,AM611,AP611),4)=AD611,"SPD",IF(LARGE((AA611,AD611,AG611,AJ611,AM611,AP611),4)=AG611,"AfD",IF(LARGE((AA611,AD611,AG611,AJ611,AM611,AP611),4)=AJ611,"Linke",IF(LARGE((AA611,AD611,AG611,AJ611,AM611,AP611),4)=AM611,"Grüne","FDP")))))</f>
        <v>FDP</v>
      </c>
      <c r="X611" s="148">
        <f>(LARGE((AA611,AD611,AG611,AJ611,AM611,AP611),1))-(LARGE((AA611,AD611,AG611,AJ611,AM611,AP611),2))</f>
        <v>0.1658709998595882</v>
      </c>
      <c r="Y611" s="148">
        <f>(LARGE((AA611,AD611,AG611,AJ611,AM611,AP611),1))-(LARGE((AA611,AD611,AG611,AJ611,AM611,AP611),3))</f>
        <v>0.2717734009011884</v>
      </c>
      <c r="Z611" s="234">
        <f>(LARGE((AA611,AD611,AG611,AJ611,AM611,AP611),1))-(LARGE((AA611,AD611,AG611,AJ611,AM611,AP611),4))</f>
        <v>0.29416269896988806</v>
      </c>
      <c r="AA611" s="236">
        <v>0.23362607063989482</v>
      </c>
      <c r="AB611" s="93">
        <v>0.20107371937923207</v>
      </c>
      <c r="AC611" s="95">
        <f>IF(Tabelle1[[#This Row],[CDU ES 2021]]="","",Tabelle1[[#This Row],[CDU ES 2021]]/Tabelle1[[#This Row],[CDU ZS 2021]])</f>
        <v>1.1618926200856108</v>
      </c>
      <c r="AD611" s="97">
        <v>0.12772366959829465</v>
      </c>
      <c r="AE611" s="106">
        <v>0.19767530827988114</v>
      </c>
      <c r="AF611" s="96">
        <f>IF(Tabelle1[[#This Row],[SPD ES 2021]]="","",Tabelle1[[#This Row],[SPD ES 2021]]/Tabelle1[[#This Row],[SPD ZS 2021]])</f>
        <v>0.64612859698923775</v>
      </c>
      <c r="AG611" s="99">
        <v>4.0176918854750387E-2</v>
      </c>
      <c r="AH611" s="107">
        <v>4.2024254326119947E-2</v>
      </c>
      <c r="AI611" s="98">
        <f>IF(Tabelle1[[#This Row],[AfD ES 2021]]="","",Tabelle1[[#This Row],[AfD ES 2021]]/Tabelle1[[#This Row],[AfD ZS 2021]])</f>
        <v>0.95604120760754685</v>
      </c>
      <c r="AJ611" s="100">
        <v>4.1147036673006475E-2</v>
      </c>
      <c r="AK611" s="108">
        <v>5.1817799257832926E-2</v>
      </c>
      <c r="AL611" s="101">
        <f>IF(Tabelle1[[#This Row],[Linke ES 2021]]="","",Tabelle1[[#This Row],[Linke ES 2021]]/Tabelle1[[#This Row],[Linke ZS 2021]])</f>
        <v>0.79407148243152326</v>
      </c>
      <c r="AM611" s="103">
        <v>0.39949707049948302</v>
      </c>
      <c r="AN611" s="109">
        <v>0.28410844310690009</v>
      </c>
      <c r="AO611" s="102">
        <f>IF(Tabelle1[[#This Row],[Grüne ES 2021]]="","",Tabelle1[[#This Row],[Grüne ES 2021]]/Tabelle1[[#This Row],[Grüne ZS 2021]])</f>
        <v>1.4061429013891229</v>
      </c>
      <c r="AP611" s="104">
        <v>0.10533437152959498</v>
      </c>
      <c r="AQ611" s="105">
        <v>0.16600568739718691</v>
      </c>
      <c r="AR611" s="215">
        <f>IF(Tabelle1[[#This Row],[FDP ES 2021]]="","",Tabelle1[[#This Row],[FDP ES 2021]]/Tabelle1[[#This Row],[FDP ZS 2021]])</f>
        <v>0.63452266715158301</v>
      </c>
      <c r="AS611" s="216">
        <v>2732.3</v>
      </c>
      <c r="AT611" s="191">
        <v>90518</v>
      </c>
      <c r="AU611" s="191">
        <v>25788</v>
      </c>
      <c r="AV611" s="191">
        <v>5.6</v>
      </c>
      <c r="AW611" s="191">
        <v>483.3</v>
      </c>
      <c r="AX611" s="191">
        <v>8.4</v>
      </c>
      <c r="AY611" s="192">
        <v>10</v>
      </c>
      <c r="AZ611" s="114" t="s">
        <v>2160</v>
      </c>
      <c r="BA611" s="6"/>
      <c r="BB611" s="6"/>
      <c r="BC611" s="6"/>
      <c r="BD611" s="6"/>
      <c r="BE611" s="6"/>
      <c r="BF611" s="6"/>
      <c r="BG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</row>
    <row r="612" spans="1:84">
      <c r="A612" s="90">
        <f>SUBTOTAL(103,$B$2:$B612)</f>
        <v>611</v>
      </c>
      <c r="B612" s="49" t="s">
        <v>941</v>
      </c>
      <c r="C612" s="207" t="s">
        <v>1272</v>
      </c>
      <c r="D612" s="199" t="s">
        <v>0</v>
      </c>
      <c r="E612" s="195" t="s">
        <v>474</v>
      </c>
      <c r="F612" s="222" t="s">
        <v>273</v>
      </c>
      <c r="G612" s="219" t="str">
        <f>""</f>
        <v/>
      </c>
      <c r="H612" s="184" t="s">
        <v>2171</v>
      </c>
      <c r="I612" s="8"/>
      <c r="J612" s="8" t="s">
        <v>927</v>
      </c>
      <c r="K612" s="11"/>
      <c r="L612" s="8" t="s">
        <v>922</v>
      </c>
      <c r="M612" s="53"/>
      <c r="N612" s="53"/>
      <c r="O612" s="9"/>
      <c r="P612" s="54"/>
      <c r="Q612" s="121" t="str">
        <f>""</f>
        <v/>
      </c>
      <c r="R612" s="55"/>
      <c r="S612" s="57"/>
      <c r="T612" s="147" t="str">
        <f>IF(MAX((AA612,AD612,AG612,AJ612,AM612,AP612))=AA612,"CDU",IF(MAX(AA612,AD612,AG612,AJ612,AM612,AP612)=AD612,"SPD",IF(MAX(AA612,AD612,AG612,AJ612,AM612,AP612)=AG612,"AfD",IF(MAX(AA612,AD612,AG612,AJ612,AM612,AP612)=AJ612,"Linke",IF(MAX(AA612,AD612,AG612,AJ612,AM612,AP612)=AM612,"Grüne","FDP")))))</f>
        <v>Grüne</v>
      </c>
      <c r="U612" s="148" t="str">
        <f>IF(LARGE((AA612,AD612,AG612,AJ612,AM612,AP612),2)=AA612,"CDU",IF(LARGE((AA612,AD612,AG612,AJ612,AM612,AP612),2)=AD612,"SPD",IF(LARGE((AA612,AD612,AG612,AJ612,AM612,AP612),2)=AG612,"AfD",IF(LARGE((AA612,AD612,AG612,AJ612,AM612,AP612),2)=AJ612,"Linke",IF(LARGE((AA612,AD612,AG612,AJ612,AM612,AP612),2)=AM612,"Grüne","FDP")))))</f>
        <v>CDU</v>
      </c>
      <c r="V612" s="148" t="str">
        <f>IF(LARGE((AA612,AD612,AG612,AJ612,AM612,AP612),3)=AA612,"CDU",IF(LARGE((AA612,AD612,AG612,AJ612,AM612,AP612),3)=AD612,"SPD",IF(LARGE((AA612,AD612,AG612,AJ612,AM612,AP612),3)=AG612,"AfD",IF(LARGE((AA612,AD612,AG612,AJ612,AM612,AP612),3)=AJ612,"Linke",IF(LARGE((AA612,AD612,AG612,AJ612,AM612,AP612),3)=AM612,"Grüne","FDP")))))</f>
        <v>SPD</v>
      </c>
      <c r="W612" s="148" t="str">
        <f>IF(LARGE((AA612,AD612,AG612,AJ612,AM612,AP612),4)=AA612,"CDU",IF(LARGE((AA612,AD612,AG612,AJ612,AM612,AP612),4)=AD612,"SPD",IF(LARGE((AA612,AD612,AG612,AJ612,AM612,AP612),4)=AG612,"AfD",IF(LARGE((AA612,AD612,AG612,AJ612,AM612,AP612),4)=AJ612,"Linke",IF(LARGE((AA612,AD612,AG612,AJ612,AM612,AP612),4)=AM612,"Grüne","FDP")))))</f>
        <v>FDP</v>
      </c>
      <c r="X612" s="148">
        <f>(LARGE((AA612,AD612,AG612,AJ612,AM612,AP612),1))-(LARGE((AA612,AD612,AG612,AJ612,AM612,AP612),2))</f>
        <v>0.16587099985958803</v>
      </c>
      <c r="Y612" s="148">
        <f>(LARGE((AA612,AD612,AG612,AJ612,AM612,AP612),1))-(LARGE((AA612,AD612,AG612,AJ612,AM612,AP612),3))</f>
        <v>0.27177340090118801</v>
      </c>
      <c r="Z612" s="234">
        <f>(LARGE((AA612,AD612,AG612,AJ612,AM612,AP612),1))-(LARGE((AA612,AD612,AG612,AJ612,AM612,AP612),4))</f>
        <v>0.294162698969888</v>
      </c>
      <c r="AA612" s="236">
        <v>0.23362607063989499</v>
      </c>
      <c r="AB612" s="93">
        <v>0.20107371937923199</v>
      </c>
      <c r="AC612" s="95">
        <f>IF(Tabelle1[[#This Row],[CDU ES 2021]]="","",Tabelle1[[#This Row],[CDU ES 2021]]/Tabelle1[[#This Row],[CDU ZS 2021]])</f>
        <v>1.1618926200856121</v>
      </c>
      <c r="AD612" s="97">
        <v>0.12772366959829501</v>
      </c>
      <c r="AE612" s="106">
        <v>0.197675308279881</v>
      </c>
      <c r="AF612" s="96">
        <f>IF(Tabelle1[[#This Row],[SPD ES 2021]]="","",Tabelle1[[#This Row],[SPD ES 2021]]/Tabelle1[[#This Row],[SPD ZS 2021]])</f>
        <v>0.64612859698923997</v>
      </c>
      <c r="AG612" s="99">
        <v>4.0176918854750401E-2</v>
      </c>
      <c r="AH612" s="107">
        <v>4.2024254326119899E-2</v>
      </c>
      <c r="AI612" s="98">
        <f>IF(Tabelle1[[#This Row],[AfD ES 2021]]="","",Tabelle1[[#This Row],[AfD ES 2021]]/Tabelle1[[#This Row],[AfD ZS 2021]])</f>
        <v>0.95604120760754818</v>
      </c>
      <c r="AJ612" s="100">
        <v>4.1147036673006503E-2</v>
      </c>
      <c r="AK612" s="108">
        <v>5.1817799257832899E-2</v>
      </c>
      <c r="AL612" s="101">
        <f>IF(Tabelle1[[#This Row],[Linke ES 2021]]="","",Tabelle1[[#This Row],[Linke ES 2021]]/Tabelle1[[#This Row],[Linke ZS 2021]])</f>
        <v>0.79407148243152414</v>
      </c>
      <c r="AM612" s="103">
        <v>0.39949707049948302</v>
      </c>
      <c r="AN612" s="109">
        <v>0.28410844310689998</v>
      </c>
      <c r="AO612" s="102">
        <f>IF(Tabelle1[[#This Row],[Grüne ES 2021]]="","",Tabelle1[[#This Row],[Grüne ES 2021]]/Tabelle1[[#This Row],[Grüne ZS 2021]])</f>
        <v>1.4061429013891233</v>
      </c>
      <c r="AP612" s="104">
        <v>0.105334371529595</v>
      </c>
      <c r="AQ612" s="105">
        <v>0.16600568739718699</v>
      </c>
      <c r="AR612" s="215">
        <f>IF(Tabelle1[[#This Row],[FDP ES 2021]]="","",Tabelle1[[#This Row],[FDP ES 2021]]/Tabelle1[[#This Row],[FDP ZS 2021]])</f>
        <v>0.6345226671515829</v>
      </c>
      <c r="AS612" s="216">
        <v>2732.3</v>
      </c>
      <c r="AT612" s="191">
        <v>90518</v>
      </c>
      <c r="AU612" s="191">
        <v>25788</v>
      </c>
      <c r="AV612" s="191">
        <v>5.6</v>
      </c>
      <c r="AW612" s="191">
        <v>483.3</v>
      </c>
      <c r="AX612" s="191">
        <v>8.4</v>
      </c>
      <c r="AY612" s="192">
        <v>10</v>
      </c>
      <c r="AZ612" s="114" t="s">
        <v>2001</v>
      </c>
      <c r="BA612" s="6"/>
      <c r="BB612" s="6"/>
      <c r="BC612" s="6"/>
      <c r="BD612" s="6"/>
      <c r="BE612" s="6"/>
      <c r="BF612" s="6"/>
      <c r="BG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</row>
    <row r="613" spans="1:84">
      <c r="A613" s="90">
        <f>SUBTOTAL(103,$B$2:$B613)</f>
        <v>612</v>
      </c>
      <c r="B613" s="46" t="s">
        <v>930</v>
      </c>
      <c r="C613" s="204" t="s">
        <v>1273</v>
      </c>
      <c r="D613" s="199" t="s">
        <v>0</v>
      </c>
      <c r="E613" s="195" t="s">
        <v>474</v>
      </c>
      <c r="F613" s="222" t="s">
        <v>273</v>
      </c>
      <c r="G613" s="219" t="str">
        <f>""</f>
        <v/>
      </c>
      <c r="H613" s="143" t="s">
        <v>2173</v>
      </c>
      <c r="I613" s="143" t="s">
        <v>2173</v>
      </c>
      <c r="J613" s="8" t="s">
        <v>927</v>
      </c>
      <c r="K613" s="11"/>
      <c r="L613" s="8" t="s">
        <v>922</v>
      </c>
      <c r="M613" s="53"/>
      <c r="N613" s="53"/>
      <c r="O613" s="9"/>
      <c r="P613" s="54"/>
      <c r="Q613" s="121" t="str">
        <f>""</f>
        <v/>
      </c>
      <c r="R613" s="55"/>
      <c r="S613" s="57"/>
      <c r="T613" s="147" t="str">
        <f>IF(MAX((AA613,AD613,AG613,AJ613,AM613,AP613))=AA613,"CDU",IF(MAX(AA613,AD613,AG613,AJ613,AM613,AP613)=AD613,"SPD",IF(MAX(AA613,AD613,AG613,AJ613,AM613,AP613)=AG613,"AfD",IF(MAX(AA613,AD613,AG613,AJ613,AM613,AP613)=AJ613,"Linke",IF(MAX(AA613,AD613,AG613,AJ613,AM613,AP613)=AM613,"Grüne","FDP")))))</f>
        <v>Grüne</v>
      </c>
      <c r="U613" s="148" t="str">
        <f>IF(LARGE((AA613,AD613,AG613,AJ613,AM613,AP613),2)=AA613,"CDU",IF(LARGE((AA613,AD613,AG613,AJ613,AM613,AP613),2)=AD613,"SPD",IF(LARGE((AA613,AD613,AG613,AJ613,AM613,AP613),2)=AG613,"AfD",IF(LARGE((AA613,AD613,AG613,AJ613,AM613,AP613),2)=AJ613,"Linke",IF(LARGE((AA613,AD613,AG613,AJ613,AM613,AP613),2)=AM613,"Grüne","FDP")))))</f>
        <v>CDU</v>
      </c>
      <c r="V613" s="148" t="str">
        <f>IF(LARGE((AA613,AD613,AG613,AJ613,AM613,AP613),3)=AA613,"CDU",IF(LARGE((AA613,AD613,AG613,AJ613,AM613,AP613),3)=AD613,"SPD",IF(LARGE((AA613,AD613,AG613,AJ613,AM613,AP613),3)=AG613,"AfD",IF(LARGE((AA613,AD613,AG613,AJ613,AM613,AP613),3)=AJ613,"Linke",IF(LARGE((AA613,AD613,AG613,AJ613,AM613,AP613),3)=AM613,"Grüne","FDP")))))</f>
        <v>SPD</v>
      </c>
      <c r="W613" s="148" t="str">
        <f>IF(LARGE((AA613,AD613,AG613,AJ613,AM613,AP613),4)=AA613,"CDU",IF(LARGE((AA613,AD613,AG613,AJ613,AM613,AP613),4)=AD613,"SPD",IF(LARGE((AA613,AD613,AG613,AJ613,AM613,AP613),4)=AG613,"AfD",IF(LARGE((AA613,AD613,AG613,AJ613,AM613,AP613),4)=AJ613,"Linke",IF(LARGE((AA613,AD613,AG613,AJ613,AM613,AP613),4)=AM613,"Grüne","FDP")))))</f>
        <v>FDP</v>
      </c>
      <c r="X613" s="148">
        <f>(LARGE((AA613,AD613,AG613,AJ613,AM613,AP613),1))-(LARGE((AA613,AD613,AG613,AJ613,AM613,AP613),2))</f>
        <v>0.1658709998595882</v>
      </c>
      <c r="Y613" s="148">
        <f>(LARGE((AA613,AD613,AG613,AJ613,AM613,AP613),1))-(LARGE((AA613,AD613,AG613,AJ613,AM613,AP613),3))</f>
        <v>0.2717734009011884</v>
      </c>
      <c r="Z613" s="234">
        <f>(LARGE((AA613,AD613,AG613,AJ613,AM613,AP613),1))-(LARGE((AA613,AD613,AG613,AJ613,AM613,AP613),4))</f>
        <v>0.29416269896988806</v>
      </c>
      <c r="AA613" s="236">
        <v>0.23362607063989482</v>
      </c>
      <c r="AB613" s="93">
        <v>0.20107371937923207</v>
      </c>
      <c r="AC613" s="95">
        <f>IF(Tabelle1[[#This Row],[CDU ES 2021]]="","",Tabelle1[[#This Row],[CDU ES 2021]]/Tabelle1[[#This Row],[CDU ZS 2021]])</f>
        <v>1.1618926200856108</v>
      </c>
      <c r="AD613" s="97">
        <v>0.12772366959829465</v>
      </c>
      <c r="AE613" s="106">
        <v>0.19767530827988114</v>
      </c>
      <c r="AF613" s="96">
        <f>IF(Tabelle1[[#This Row],[SPD ES 2021]]="","",Tabelle1[[#This Row],[SPD ES 2021]]/Tabelle1[[#This Row],[SPD ZS 2021]])</f>
        <v>0.64612859698923775</v>
      </c>
      <c r="AG613" s="99">
        <v>4.0176918854750387E-2</v>
      </c>
      <c r="AH613" s="107">
        <v>4.2024254326119947E-2</v>
      </c>
      <c r="AI613" s="98">
        <f>IF(Tabelle1[[#This Row],[AfD ES 2021]]="","",Tabelle1[[#This Row],[AfD ES 2021]]/Tabelle1[[#This Row],[AfD ZS 2021]])</f>
        <v>0.95604120760754685</v>
      </c>
      <c r="AJ613" s="100">
        <v>4.1147036673006475E-2</v>
      </c>
      <c r="AK613" s="108">
        <v>5.1817799257832926E-2</v>
      </c>
      <c r="AL613" s="101">
        <f>IF(Tabelle1[[#This Row],[Linke ES 2021]]="","",Tabelle1[[#This Row],[Linke ES 2021]]/Tabelle1[[#This Row],[Linke ZS 2021]])</f>
        <v>0.79407148243152326</v>
      </c>
      <c r="AM613" s="103">
        <v>0.39949707049948302</v>
      </c>
      <c r="AN613" s="109">
        <v>0.28410844310690009</v>
      </c>
      <c r="AO613" s="102">
        <f>IF(Tabelle1[[#This Row],[Grüne ES 2021]]="","",Tabelle1[[#This Row],[Grüne ES 2021]]/Tabelle1[[#This Row],[Grüne ZS 2021]])</f>
        <v>1.4061429013891229</v>
      </c>
      <c r="AP613" s="104">
        <v>0.10533437152959498</v>
      </c>
      <c r="AQ613" s="105">
        <v>0.16600568739718691</v>
      </c>
      <c r="AR613" s="215">
        <f>IF(Tabelle1[[#This Row],[FDP ES 2021]]="","",Tabelle1[[#This Row],[FDP ES 2021]]/Tabelle1[[#This Row],[FDP ZS 2021]])</f>
        <v>0.63452266715158301</v>
      </c>
      <c r="AS613" s="216">
        <v>2732.3</v>
      </c>
      <c r="AT613" s="191">
        <v>90518</v>
      </c>
      <c r="AU613" s="191">
        <v>25788</v>
      </c>
      <c r="AV613" s="191">
        <v>5.6</v>
      </c>
      <c r="AW613" s="191">
        <v>483.3</v>
      </c>
      <c r="AX613" s="191">
        <v>8.4</v>
      </c>
      <c r="AY613" s="192">
        <v>10</v>
      </c>
      <c r="AZ613" s="114" t="s">
        <v>2055</v>
      </c>
      <c r="BA613" s="6"/>
      <c r="BB613" s="6"/>
      <c r="BC613" s="6"/>
      <c r="BD613" s="6"/>
      <c r="BE613" s="6"/>
      <c r="BF613" s="6"/>
      <c r="BG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</row>
    <row r="614" spans="1:84">
      <c r="A614" s="90">
        <f>SUBTOTAL(103,$B$2:$B614)</f>
        <v>613</v>
      </c>
      <c r="B614" s="47" t="s">
        <v>751</v>
      </c>
      <c r="C614" s="205" t="s">
        <v>1274</v>
      </c>
      <c r="D614" s="199" t="s">
        <v>0</v>
      </c>
      <c r="E614" s="195" t="s">
        <v>474</v>
      </c>
      <c r="F614" s="222" t="s">
        <v>273</v>
      </c>
      <c r="G614" s="219" t="str">
        <f>""</f>
        <v/>
      </c>
      <c r="H614" s="8"/>
      <c r="I614" s="8"/>
      <c r="J614" s="8" t="s">
        <v>927</v>
      </c>
      <c r="K614" s="11"/>
      <c r="L614" s="8" t="s">
        <v>922</v>
      </c>
      <c r="M614" s="53"/>
      <c r="N614" s="53"/>
      <c r="O614" s="9"/>
      <c r="P614" s="54"/>
      <c r="Q614" s="121" t="str">
        <f>""</f>
        <v/>
      </c>
      <c r="R614" s="55"/>
      <c r="S614" s="57"/>
      <c r="T614" s="147" t="str">
        <f>IF(MAX((AA614,AD614,AG614,AJ614,AM614,AP614))=AA614,"CDU",IF(MAX(AA614,AD614,AG614,AJ614,AM614,AP614)=AD614,"SPD",IF(MAX(AA614,AD614,AG614,AJ614,AM614,AP614)=AG614,"AfD",IF(MAX(AA614,AD614,AG614,AJ614,AM614,AP614)=AJ614,"Linke",IF(MAX(AA614,AD614,AG614,AJ614,AM614,AP614)=AM614,"Grüne","FDP")))))</f>
        <v>Grüne</v>
      </c>
      <c r="U614" s="148" t="str">
        <f>IF(LARGE((AA614,AD614,AG614,AJ614,AM614,AP614),2)=AA614,"CDU",IF(LARGE((AA614,AD614,AG614,AJ614,AM614,AP614),2)=AD614,"SPD",IF(LARGE((AA614,AD614,AG614,AJ614,AM614,AP614),2)=AG614,"AfD",IF(LARGE((AA614,AD614,AG614,AJ614,AM614,AP614),2)=AJ614,"Linke",IF(LARGE((AA614,AD614,AG614,AJ614,AM614,AP614),2)=AM614,"Grüne","FDP")))))</f>
        <v>CDU</v>
      </c>
      <c r="V614" s="148" t="str">
        <f>IF(LARGE((AA614,AD614,AG614,AJ614,AM614,AP614),3)=AA614,"CDU",IF(LARGE((AA614,AD614,AG614,AJ614,AM614,AP614),3)=AD614,"SPD",IF(LARGE((AA614,AD614,AG614,AJ614,AM614,AP614),3)=AG614,"AfD",IF(LARGE((AA614,AD614,AG614,AJ614,AM614,AP614),3)=AJ614,"Linke",IF(LARGE((AA614,AD614,AG614,AJ614,AM614,AP614),3)=AM614,"Grüne","FDP")))))</f>
        <v>SPD</v>
      </c>
      <c r="W614" s="148" t="str">
        <f>IF(LARGE((AA614,AD614,AG614,AJ614,AM614,AP614),4)=AA614,"CDU",IF(LARGE((AA614,AD614,AG614,AJ614,AM614,AP614),4)=AD614,"SPD",IF(LARGE((AA614,AD614,AG614,AJ614,AM614,AP614),4)=AG614,"AfD",IF(LARGE((AA614,AD614,AG614,AJ614,AM614,AP614),4)=AJ614,"Linke",IF(LARGE((AA614,AD614,AG614,AJ614,AM614,AP614),4)=AM614,"Grüne","FDP")))))</f>
        <v>FDP</v>
      </c>
      <c r="X614" s="148">
        <f>(LARGE((AA614,AD614,AG614,AJ614,AM614,AP614),1))-(LARGE((AA614,AD614,AG614,AJ614,AM614,AP614),2))</f>
        <v>0.16587099985958803</v>
      </c>
      <c r="Y614" s="148">
        <f>(LARGE((AA614,AD614,AG614,AJ614,AM614,AP614),1))-(LARGE((AA614,AD614,AG614,AJ614,AM614,AP614),3))</f>
        <v>0.27177340090118801</v>
      </c>
      <c r="Z614" s="234">
        <f>(LARGE((AA614,AD614,AG614,AJ614,AM614,AP614),1))-(LARGE((AA614,AD614,AG614,AJ614,AM614,AP614),4))</f>
        <v>0.294162698969888</v>
      </c>
      <c r="AA614" s="236">
        <v>0.23362607063989499</v>
      </c>
      <c r="AB614" s="93">
        <v>0.20107371937923199</v>
      </c>
      <c r="AC614" s="95">
        <f>IF(Tabelle1[[#This Row],[CDU ES 2021]]="","",Tabelle1[[#This Row],[CDU ES 2021]]/Tabelle1[[#This Row],[CDU ZS 2021]])</f>
        <v>1.1618926200856121</v>
      </c>
      <c r="AD614" s="97">
        <v>0.12772366959829501</v>
      </c>
      <c r="AE614" s="106">
        <v>0.197675308279881</v>
      </c>
      <c r="AF614" s="96">
        <f>IF(Tabelle1[[#This Row],[SPD ES 2021]]="","",Tabelle1[[#This Row],[SPD ES 2021]]/Tabelle1[[#This Row],[SPD ZS 2021]])</f>
        <v>0.64612859698923997</v>
      </c>
      <c r="AG614" s="99">
        <v>4.0176918854750401E-2</v>
      </c>
      <c r="AH614" s="107">
        <v>4.2024254326119899E-2</v>
      </c>
      <c r="AI614" s="98">
        <f>IF(Tabelle1[[#This Row],[AfD ES 2021]]="","",Tabelle1[[#This Row],[AfD ES 2021]]/Tabelle1[[#This Row],[AfD ZS 2021]])</f>
        <v>0.95604120760754818</v>
      </c>
      <c r="AJ614" s="100">
        <v>4.1147036673006503E-2</v>
      </c>
      <c r="AK614" s="108">
        <v>5.1817799257832899E-2</v>
      </c>
      <c r="AL614" s="101">
        <f>IF(Tabelle1[[#This Row],[Linke ES 2021]]="","",Tabelle1[[#This Row],[Linke ES 2021]]/Tabelle1[[#This Row],[Linke ZS 2021]])</f>
        <v>0.79407148243152414</v>
      </c>
      <c r="AM614" s="103">
        <v>0.39949707049948302</v>
      </c>
      <c r="AN614" s="109">
        <v>0.28410844310689998</v>
      </c>
      <c r="AO614" s="102">
        <f>IF(Tabelle1[[#This Row],[Grüne ES 2021]]="","",Tabelle1[[#This Row],[Grüne ES 2021]]/Tabelle1[[#This Row],[Grüne ZS 2021]])</f>
        <v>1.4061429013891233</v>
      </c>
      <c r="AP614" s="104">
        <v>0.105334371529595</v>
      </c>
      <c r="AQ614" s="105">
        <v>0.16600568739718699</v>
      </c>
      <c r="AR614" s="215">
        <f>IF(Tabelle1[[#This Row],[FDP ES 2021]]="","",Tabelle1[[#This Row],[FDP ES 2021]]/Tabelle1[[#This Row],[FDP ZS 2021]])</f>
        <v>0.6345226671515829</v>
      </c>
      <c r="AS614" s="216">
        <v>2732.3</v>
      </c>
      <c r="AT614" s="191">
        <v>90518</v>
      </c>
      <c r="AU614" s="191">
        <v>25788</v>
      </c>
      <c r="AV614" s="191">
        <v>5.6</v>
      </c>
      <c r="AW614" s="191">
        <v>483.3</v>
      </c>
      <c r="AX614" s="191">
        <v>8.4</v>
      </c>
      <c r="AY614" s="192">
        <v>10</v>
      </c>
      <c r="AZ614" s="114" t="s">
        <v>2058</v>
      </c>
      <c r="BA614" s="6"/>
      <c r="BB614" s="6"/>
      <c r="BC614" s="6"/>
      <c r="BD614" s="6"/>
      <c r="BE614" s="6"/>
      <c r="BF614" s="6"/>
      <c r="BG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</row>
    <row r="615" spans="1:84">
      <c r="A615" s="90">
        <f>SUBTOTAL(103,$B$2:$B615)</f>
        <v>614</v>
      </c>
      <c r="B615" s="45" t="s">
        <v>932</v>
      </c>
      <c r="C615" s="203" t="s">
        <v>1275</v>
      </c>
      <c r="D615" s="199" t="s">
        <v>0</v>
      </c>
      <c r="E615" s="195" t="s">
        <v>475</v>
      </c>
      <c r="F615" s="198" t="s">
        <v>274</v>
      </c>
      <c r="G615" s="219" t="str">
        <f>""</f>
        <v/>
      </c>
      <c r="H615" s="8"/>
      <c r="I615" s="8"/>
      <c r="J615" s="8" t="s">
        <v>927</v>
      </c>
      <c r="K615" s="11"/>
      <c r="L615" s="8" t="s">
        <v>922</v>
      </c>
      <c r="M615" s="53"/>
      <c r="N615" s="53"/>
      <c r="O615" s="9"/>
      <c r="P615" s="54"/>
      <c r="Q615" s="121" t="str">
        <f>""</f>
        <v/>
      </c>
      <c r="R615" s="55"/>
      <c r="S615" s="57"/>
      <c r="T615" s="147" t="str">
        <f>IF(MAX((AA615,AD615,AG615,AJ615,AM615,AP615))=AA615,"CDU",IF(MAX(AA615,AD615,AG615,AJ615,AM615,AP615)=AD615,"SPD",IF(MAX(AA615,AD615,AG615,AJ615,AM615,AP615)=AG615,"AfD",IF(MAX(AA615,AD615,AG615,AJ615,AM615,AP615)=AJ615,"Linke",IF(MAX(AA615,AD615,AG615,AJ615,AM615,AP615)=AM615,"Grüne","FDP")))))</f>
        <v>CDU</v>
      </c>
      <c r="U615" s="148" t="str">
        <f>IF(LARGE((AA615,AD615,AG615,AJ615,AM615,AP615),2)=AA615,"CDU",IF(LARGE((AA615,AD615,AG615,AJ615,AM615,AP615),2)=AD615,"SPD",IF(LARGE((AA615,AD615,AG615,AJ615,AM615,AP615),2)=AG615,"AfD",IF(LARGE((AA615,AD615,AG615,AJ615,AM615,AP615),2)=AJ615,"Linke",IF(LARGE((AA615,AD615,AG615,AJ615,AM615,AP615),2)=AM615,"Grüne","FDP")))))</f>
        <v>Grüne</v>
      </c>
      <c r="V615" s="148" t="str">
        <f>IF(LARGE((AA615,AD615,AG615,AJ615,AM615,AP615),3)=AA615,"CDU",IF(LARGE((AA615,AD615,AG615,AJ615,AM615,AP615),3)=AD615,"SPD",IF(LARGE((AA615,AD615,AG615,AJ615,AM615,AP615),3)=AG615,"AfD",IF(LARGE((AA615,AD615,AG615,AJ615,AM615,AP615),3)=AJ615,"Linke",IF(LARGE((AA615,AD615,AG615,AJ615,AM615,AP615),3)=AM615,"Grüne","FDP")))))</f>
        <v>SPD</v>
      </c>
      <c r="W615" s="148" t="str">
        <f>IF(LARGE((AA615,AD615,AG615,AJ615,AM615,AP615),4)=AA615,"CDU",IF(LARGE((AA615,AD615,AG615,AJ615,AM615,AP615),4)=AD615,"SPD",IF(LARGE((AA615,AD615,AG615,AJ615,AM615,AP615),4)=AG615,"AfD",IF(LARGE((AA615,AD615,AG615,AJ615,AM615,AP615),4)=AJ615,"Linke",IF(LARGE((AA615,AD615,AG615,AJ615,AM615,AP615),4)=AM615,"Grüne","FDP")))))</f>
        <v>FDP</v>
      </c>
      <c r="X615" s="148">
        <f>(LARGE((AA615,AD615,AG615,AJ615,AM615,AP615),1))-(LARGE((AA615,AD615,AG615,AJ615,AM615,AP615),2))</f>
        <v>2.163606715786931E-2</v>
      </c>
      <c r="Y615" s="148">
        <f>(LARGE((AA615,AD615,AG615,AJ615,AM615,AP615),1))-(LARGE((AA615,AD615,AG615,AJ615,AM615,AP615),3))</f>
        <v>5.3508877883802403E-2</v>
      </c>
      <c r="Z615" s="234">
        <f>(LARGE((AA615,AD615,AG615,AJ615,AM615,AP615),1))-(LARGE((AA615,AD615,AG615,AJ615,AM615,AP615),4))</f>
        <v>0.14822140355115354</v>
      </c>
      <c r="AA615" s="236">
        <v>0.25902886822079962</v>
      </c>
      <c r="AB615" s="93">
        <v>0.21404563815035871</v>
      </c>
      <c r="AC615" s="95">
        <f>IF(Tabelle1[[#This Row],[CDU ES 2021]]="","",Tabelle1[[#This Row],[CDU ES 2021]]/Tabelle1[[#This Row],[CDU ZS 2021]])</f>
        <v>1.2101571910511999</v>
      </c>
      <c r="AD615" s="97">
        <v>0.20551999033699722</v>
      </c>
      <c r="AE615" s="106">
        <v>0.22757279797431723</v>
      </c>
      <c r="AF615" s="96">
        <f>IF(Tabelle1[[#This Row],[SPD ES 2021]]="","",Tabelle1[[#This Row],[SPD ES 2021]]/Tabelle1[[#This Row],[SPD ZS 2021]])</f>
        <v>0.90309559036221554</v>
      </c>
      <c r="AG615" s="99">
        <v>7.2495168498610943E-2</v>
      </c>
      <c r="AH615" s="107">
        <v>7.1901187677096523E-2</v>
      </c>
      <c r="AI615" s="98">
        <f>IF(Tabelle1[[#This Row],[AfD ES 2021]]="","",Tabelle1[[#This Row],[AfD ES 2021]]/Tabelle1[[#This Row],[AfD ZS 2021]])</f>
        <v>1.0082610710713424</v>
      </c>
      <c r="AJ615" s="100">
        <v>4.7514796473003988E-2</v>
      </c>
      <c r="AK615" s="108">
        <v>5.0785253511786338E-2</v>
      </c>
      <c r="AL615" s="101">
        <f>IF(Tabelle1[[#This Row],[Linke ES 2021]]="","",Tabelle1[[#This Row],[Linke ES 2021]]/Tabelle1[[#This Row],[Linke ZS 2021]])</f>
        <v>0.93560223071401349</v>
      </c>
      <c r="AM615" s="103">
        <v>0.23739280106293031</v>
      </c>
      <c r="AN615" s="109">
        <v>0.21267408211249775</v>
      </c>
      <c r="AO615" s="102">
        <f>IF(Tabelle1[[#This Row],[Grüne ES 2021]]="","",Tabelle1[[#This Row],[Grüne ES 2021]]/Tabelle1[[#This Row],[Grüne ZS 2021]])</f>
        <v>1.1162281680254633</v>
      </c>
      <c r="AP615" s="104">
        <v>0.1108074646696461</v>
      </c>
      <c r="AQ615" s="105">
        <v>0.15277777777777779</v>
      </c>
      <c r="AR615" s="215">
        <f>IF(Tabelle1[[#This Row],[FDP ES 2021]]="","",Tabelle1[[#This Row],[FDP ES 2021]]/Tabelle1[[#This Row],[FDP ZS 2021]])</f>
        <v>0.72528522329222889</v>
      </c>
      <c r="AS615" s="216">
        <v>3474.2</v>
      </c>
      <c r="AT615" s="191">
        <v>90518</v>
      </c>
      <c r="AU615" s="191">
        <v>25788</v>
      </c>
      <c r="AV615" s="191">
        <v>5.6</v>
      </c>
      <c r="AW615" s="191">
        <v>483.3</v>
      </c>
      <c r="AX615" s="191">
        <v>8.4</v>
      </c>
      <c r="AY615" s="192">
        <v>10</v>
      </c>
      <c r="AZ615" s="114" t="s">
        <v>1735</v>
      </c>
      <c r="BA615" s="6"/>
      <c r="BB615" s="6"/>
      <c r="BC615" s="6"/>
      <c r="BD615" s="6"/>
      <c r="BE615" s="6"/>
      <c r="BF615" s="6"/>
      <c r="BG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</row>
    <row r="616" spans="1:84">
      <c r="A616" s="90">
        <f>SUBTOTAL(103,$B$2:$B616)</f>
        <v>615</v>
      </c>
      <c r="B616" s="44" t="s">
        <v>697</v>
      </c>
      <c r="C616" s="201" t="s">
        <v>888</v>
      </c>
      <c r="D616" s="199" t="s">
        <v>0</v>
      </c>
      <c r="E616" s="194" t="s">
        <v>475</v>
      </c>
      <c r="F616" s="198" t="s">
        <v>274</v>
      </c>
      <c r="G616" s="219" t="str">
        <f>""</f>
        <v/>
      </c>
      <c r="H616" s="8"/>
      <c r="I616" s="8"/>
      <c r="J616" s="8" t="s">
        <v>924</v>
      </c>
      <c r="K616" s="13" t="s">
        <v>631</v>
      </c>
      <c r="L616" s="8" t="s">
        <v>921</v>
      </c>
      <c r="M616" s="53"/>
      <c r="N616" s="53"/>
      <c r="O616" s="9"/>
      <c r="P616" s="54"/>
      <c r="Q616" s="121" t="str">
        <f>""</f>
        <v/>
      </c>
      <c r="R616" s="55"/>
      <c r="S616" s="57"/>
      <c r="T616" s="147" t="str">
        <f>IF(MAX((AA616,AD616,AG616,AJ616,AM616,AP616))=AA616,"CDU",IF(MAX(AA616,AD616,AG616,AJ616,AM616,AP616)=AD616,"SPD",IF(MAX(AA616,AD616,AG616,AJ616,AM616,AP616)=AG616,"AfD",IF(MAX(AA616,AD616,AG616,AJ616,AM616,AP616)=AJ616,"Linke",IF(MAX(AA616,AD616,AG616,AJ616,AM616,AP616)=AM616,"Grüne","FDP")))))</f>
        <v>CDU</v>
      </c>
      <c r="U616" s="148" t="str">
        <f>IF(LARGE((AA616,AD616,AG616,AJ616,AM616,AP616),2)=AA616,"CDU",IF(LARGE((AA616,AD616,AG616,AJ616,AM616,AP616),2)=AD616,"SPD",IF(LARGE((AA616,AD616,AG616,AJ616,AM616,AP616),2)=AG616,"AfD",IF(LARGE((AA616,AD616,AG616,AJ616,AM616,AP616),2)=AJ616,"Linke",IF(LARGE((AA616,AD616,AG616,AJ616,AM616,AP616),2)=AM616,"Grüne","FDP")))))</f>
        <v>Grüne</v>
      </c>
      <c r="V616" s="148" t="str">
        <f>IF(LARGE((AA616,AD616,AG616,AJ616,AM616,AP616),3)=AA616,"CDU",IF(LARGE((AA616,AD616,AG616,AJ616,AM616,AP616),3)=AD616,"SPD",IF(LARGE((AA616,AD616,AG616,AJ616,AM616,AP616),3)=AG616,"AfD",IF(LARGE((AA616,AD616,AG616,AJ616,AM616,AP616),3)=AJ616,"Linke",IF(LARGE((AA616,AD616,AG616,AJ616,AM616,AP616),3)=AM616,"Grüne","FDP")))))</f>
        <v>SPD</v>
      </c>
      <c r="W616" s="148" t="str">
        <f>IF(LARGE((AA616,AD616,AG616,AJ616,AM616,AP616),4)=AA616,"CDU",IF(LARGE((AA616,AD616,AG616,AJ616,AM616,AP616),4)=AD616,"SPD",IF(LARGE((AA616,AD616,AG616,AJ616,AM616,AP616),4)=AG616,"AfD",IF(LARGE((AA616,AD616,AG616,AJ616,AM616,AP616),4)=AJ616,"Linke",IF(LARGE((AA616,AD616,AG616,AJ616,AM616,AP616),4)=AM616,"Grüne","FDP")))))</f>
        <v>FDP</v>
      </c>
      <c r="X616" s="148">
        <f>(LARGE((AA616,AD616,AG616,AJ616,AM616,AP616),1))-(LARGE((AA616,AD616,AG616,AJ616,AM616,AP616),2))</f>
        <v>2.163606715786931E-2</v>
      </c>
      <c r="Y616" s="148">
        <f>(LARGE((AA616,AD616,AG616,AJ616,AM616,AP616),1))-(LARGE((AA616,AD616,AG616,AJ616,AM616,AP616),3))</f>
        <v>5.3508877883802403E-2</v>
      </c>
      <c r="Z616" s="234">
        <f>(LARGE((AA616,AD616,AG616,AJ616,AM616,AP616),1))-(LARGE((AA616,AD616,AG616,AJ616,AM616,AP616),4))</f>
        <v>0.14822140355115354</v>
      </c>
      <c r="AA616" s="236">
        <v>0.25902886822079962</v>
      </c>
      <c r="AB616" s="93">
        <v>0.21404563815035871</v>
      </c>
      <c r="AC616" s="95">
        <f>IF(Tabelle1[[#This Row],[CDU ES 2021]]="","",Tabelle1[[#This Row],[CDU ES 2021]]/Tabelle1[[#This Row],[CDU ZS 2021]])</f>
        <v>1.2101571910511999</v>
      </c>
      <c r="AD616" s="97">
        <v>0.20551999033699722</v>
      </c>
      <c r="AE616" s="106">
        <v>0.22757279797431723</v>
      </c>
      <c r="AF616" s="96">
        <f>IF(Tabelle1[[#This Row],[SPD ES 2021]]="","",Tabelle1[[#This Row],[SPD ES 2021]]/Tabelle1[[#This Row],[SPD ZS 2021]])</f>
        <v>0.90309559036221554</v>
      </c>
      <c r="AG616" s="99">
        <v>7.2495168498610943E-2</v>
      </c>
      <c r="AH616" s="107">
        <v>7.1901187677096523E-2</v>
      </c>
      <c r="AI616" s="98">
        <f>IF(Tabelle1[[#This Row],[AfD ES 2021]]="","",Tabelle1[[#This Row],[AfD ES 2021]]/Tabelle1[[#This Row],[AfD ZS 2021]])</f>
        <v>1.0082610710713424</v>
      </c>
      <c r="AJ616" s="100">
        <v>4.7514796473003988E-2</v>
      </c>
      <c r="AK616" s="108">
        <v>5.0785253511786338E-2</v>
      </c>
      <c r="AL616" s="101">
        <f>IF(Tabelle1[[#This Row],[Linke ES 2021]]="","",Tabelle1[[#This Row],[Linke ES 2021]]/Tabelle1[[#This Row],[Linke ZS 2021]])</f>
        <v>0.93560223071401349</v>
      </c>
      <c r="AM616" s="103">
        <v>0.23739280106293031</v>
      </c>
      <c r="AN616" s="109">
        <v>0.21267408211249775</v>
      </c>
      <c r="AO616" s="102">
        <f>IF(Tabelle1[[#This Row],[Grüne ES 2021]]="","",Tabelle1[[#This Row],[Grüne ES 2021]]/Tabelle1[[#This Row],[Grüne ZS 2021]])</f>
        <v>1.1162281680254633</v>
      </c>
      <c r="AP616" s="104">
        <v>0.1108074646696461</v>
      </c>
      <c r="AQ616" s="105">
        <v>0.15277777777777779</v>
      </c>
      <c r="AR616" s="215">
        <f>IF(Tabelle1[[#This Row],[FDP ES 2021]]="","",Tabelle1[[#This Row],[FDP ES 2021]]/Tabelle1[[#This Row],[FDP ZS 2021]])</f>
        <v>0.72528522329222889</v>
      </c>
      <c r="AS616" s="216">
        <v>3474.2</v>
      </c>
      <c r="AT616" s="191">
        <v>90518</v>
      </c>
      <c r="AU616" s="191">
        <v>25788</v>
      </c>
      <c r="AV616" s="191">
        <v>5.6</v>
      </c>
      <c r="AW616" s="191">
        <v>483.3</v>
      </c>
      <c r="AX616" s="191">
        <v>8.4</v>
      </c>
      <c r="AY616" s="192">
        <v>10</v>
      </c>
      <c r="AZ616" s="114" t="s">
        <v>1649</v>
      </c>
      <c r="BA616" s="6"/>
      <c r="BB616" s="6"/>
      <c r="BC616" s="6"/>
      <c r="BD616" s="6"/>
      <c r="BE616" s="6"/>
      <c r="BF616" s="6"/>
      <c r="BG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</row>
    <row r="617" spans="1:84">
      <c r="A617" s="90">
        <f>SUBTOTAL(103,$B$2:$B617)</f>
        <v>616</v>
      </c>
      <c r="B617" s="45" t="s">
        <v>932</v>
      </c>
      <c r="C617" s="203" t="s">
        <v>1276</v>
      </c>
      <c r="D617" s="199" t="s">
        <v>0</v>
      </c>
      <c r="E617" s="195" t="s">
        <v>476</v>
      </c>
      <c r="F617" s="222" t="s">
        <v>275</v>
      </c>
      <c r="G617" s="219" t="str">
        <f>""</f>
        <v/>
      </c>
      <c r="H617" s="8"/>
      <c r="I617" s="8"/>
      <c r="J617" s="8" t="s">
        <v>927</v>
      </c>
      <c r="K617" s="17" t="s">
        <v>631</v>
      </c>
      <c r="L617" s="11" t="s">
        <v>921</v>
      </c>
      <c r="M617" s="53"/>
      <c r="N617" s="53"/>
      <c r="O617" s="9"/>
      <c r="P617" s="54"/>
      <c r="Q617" s="121" t="str">
        <f>""</f>
        <v/>
      </c>
      <c r="R617" s="55"/>
      <c r="S617" s="57"/>
      <c r="T617" s="147" t="str">
        <f>IF(MAX((AA617,AD617,AG617,AJ617,AM617,AP617))=AA617,"CDU",IF(MAX(AA617,AD617,AG617,AJ617,AM617,AP617)=AD617,"SPD",IF(MAX(AA617,AD617,AG617,AJ617,AM617,AP617)=AG617,"AfD",IF(MAX(AA617,AD617,AG617,AJ617,AM617,AP617)=AJ617,"Linke",IF(MAX(AA617,AD617,AG617,AJ617,AM617,AP617)=AM617,"Grüne","FDP")))))</f>
        <v>CDU</v>
      </c>
      <c r="U617" s="148" t="str">
        <f>IF(LARGE((AA617,AD617,AG617,AJ617,AM617,AP617),2)=AA617,"CDU",IF(LARGE((AA617,AD617,AG617,AJ617,AM617,AP617),2)=AD617,"SPD",IF(LARGE((AA617,AD617,AG617,AJ617,AM617,AP617),2)=AG617,"AfD",IF(LARGE((AA617,AD617,AG617,AJ617,AM617,AP617),2)=AJ617,"Linke",IF(LARGE((AA617,AD617,AG617,AJ617,AM617,AP617),2)=AM617,"Grüne","FDP")))))</f>
        <v>SPD</v>
      </c>
      <c r="V617" s="148" t="str">
        <f>IF(LARGE((AA617,AD617,AG617,AJ617,AM617,AP617),3)=AA617,"CDU",IF(LARGE((AA617,AD617,AG617,AJ617,AM617,AP617),3)=AD617,"SPD",IF(LARGE((AA617,AD617,AG617,AJ617,AM617,AP617),3)=AG617,"AfD",IF(LARGE((AA617,AD617,AG617,AJ617,AM617,AP617),3)=AJ617,"Linke",IF(LARGE((AA617,AD617,AG617,AJ617,AM617,AP617),3)=AM617,"Grüne","FDP")))))</f>
        <v>FDP</v>
      </c>
      <c r="W617" s="148" t="str">
        <f>IF(LARGE((AA617,AD617,AG617,AJ617,AM617,AP617),4)=AA617,"CDU",IF(LARGE((AA617,AD617,AG617,AJ617,AM617,AP617),4)=AD617,"SPD",IF(LARGE((AA617,AD617,AG617,AJ617,AM617,AP617),4)=AG617,"AfD",IF(LARGE((AA617,AD617,AG617,AJ617,AM617,AP617),4)=AJ617,"Linke",IF(LARGE((AA617,AD617,AG617,AJ617,AM617,AP617),4)=AM617,"Grüne","FDP")))))</f>
        <v>Grüne</v>
      </c>
      <c r="X617" s="148">
        <f>(LARGE((AA617,AD617,AG617,AJ617,AM617,AP617),1))-(LARGE((AA617,AD617,AG617,AJ617,AM617,AP617),2))</f>
        <v>8.5967573815494802E-2</v>
      </c>
      <c r="Y617" s="148">
        <f>(LARGE((AA617,AD617,AG617,AJ617,AM617,AP617),1))-(LARGE((AA617,AD617,AG617,AJ617,AM617,AP617),3))</f>
        <v>0.13065419982042789</v>
      </c>
      <c r="Z617" s="234">
        <f>(LARGE((AA617,AD617,AG617,AJ617,AM617,AP617),1))-(LARGE((AA617,AD617,AG617,AJ617,AM617,AP617),4))</f>
        <v>0.14083511357420767</v>
      </c>
      <c r="AA617" s="236">
        <v>0.29672745286231772</v>
      </c>
      <c r="AB617" s="93">
        <v>0.26105793502787022</v>
      </c>
      <c r="AC617" s="95">
        <f>IF(Tabelle1[[#This Row],[CDU ES 2021]]="","",Tabelle1[[#This Row],[CDU ES 2021]]/Tabelle1[[#This Row],[CDU ZS 2021]])</f>
        <v>1.136634490082209</v>
      </c>
      <c r="AD617" s="97">
        <v>0.21075987904682292</v>
      </c>
      <c r="AE617" s="106">
        <v>0.20583265503776133</v>
      </c>
      <c r="AF617" s="96">
        <f>IF(Tabelle1[[#This Row],[SPD ES 2021]]="","",Tabelle1[[#This Row],[SPD ES 2021]]/Tabelle1[[#This Row],[SPD ZS 2021]])</f>
        <v>1.023938009292829</v>
      </c>
      <c r="AG617" s="99">
        <v>8.3464916354479501E-2</v>
      </c>
      <c r="AH617" s="107">
        <v>8.6598596700907721E-2</v>
      </c>
      <c r="AI617" s="98">
        <f>IF(Tabelle1[[#This Row],[AfD ES 2021]]="","",Tabelle1[[#This Row],[AfD ES 2021]]/Tabelle1[[#This Row],[AfD ZS 2021]])</f>
        <v>0.96381372833036483</v>
      </c>
      <c r="AJ617" s="100">
        <v>2.3468218830304345E-2</v>
      </c>
      <c r="AK617" s="108">
        <v>2.6484436980331146E-2</v>
      </c>
      <c r="AL617" s="101">
        <f>IF(Tabelle1[[#This Row],[Linke ES 2021]]="","",Tabelle1[[#This Row],[Linke ES 2021]]/Tabelle1[[#This Row],[Linke ZS 2021]])</f>
        <v>0.88611356351404347</v>
      </c>
      <c r="AM617" s="103">
        <v>0.15589233928811005</v>
      </c>
      <c r="AN617" s="109">
        <v>0.16791163955201582</v>
      </c>
      <c r="AO617" s="102">
        <f>IF(Tabelle1[[#This Row],[Grüne ES 2021]]="","",Tabelle1[[#This Row],[Grüne ES 2021]]/Tabelle1[[#This Row],[Grüne ZS 2021]])</f>
        <v>0.92841889760606844</v>
      </c>
      <c r="AP617" s="104">
        <v>0.16607325304188983</v>
      </c>
      <c r="AQ617" s="105">
        <v>0.18072885005718289</v>
      </c>
      <c r="AR617" s="215">
        <f>IF(Tabelle1[[#This Row],[FDP ES 2021]]="","",Tabelle1[[#This Row],[FDP ES 2021]]/Tabelle1[[#This Row],[FDP ZS 2021]])</f>
        <v>0.91890837013207349</v>
      </c>
      <c r="AS617" s="216">
        <v>657</v>
      </c>
      <c r="AT617" s="191">
        <v>66535</v>
      </c>
      <c r="AU617" s="191">
        <v>25597</v>
      </c>
      <c r="AV617" s="191">
        <v>4.0999999999999996</v>
      </c>
      <c r="AW617" s="191">
        <v>654.20000000000005</v>
      </c>
      <c r="AX617" s="191">
        <v>7.3</v>
      </c>
      <c r="AY617" s="192">
        <v>10.9</v>
      </c>
      <c r="AZ617" s="115" t="s">
        <v>1549</v>
      </c>
      <c r="BA617" s="6"/>
      <c r="BB617" s="6"/>
      <c r="BC617" s="6"/>
      <c r="BD617" s="6"/>
      <c r="BE617" s="6"/>
      <c r="BF617" s="6"/>
      <c r="BG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</row>
    <row r="618" spans="1:84">
      <c r="A618" s="90">
        <f>SUBTOTAL(103,$B$2:$B618)</f>
        <v>617</v>
      </c>
      <c r="B618" s="44" t="s">
        <v>697</v>
      </c>
      <c r="C618" s="201" t="s">
        <v>889</v>
      </c>
      <c r="D618" s="200" t="s">
        <v>0</v>
      </c>
      <c r="E618" s="193" t="s">
        <v>476</v>
      </c>
      <c r="F618" s="222" t="s">
        <v>275</v>
      </c>
      <c r="G618" s="219" t="str">
        <f>""</f>
        <v/>
      </c>
      <c r="H618" s="10"/>
      <c r="I618" s="10"/>
      <c r="J618" s="8" t="s">
        <v>924</v>
      </c>
      <c r="K618" s="10"/>
      <c r="L618" s="10" t="s">
        <v>922</v>
      </c>
      <c r="M618" s="67"/>
      <c r="N618" s="67"/>
      <c r="O618" s="59"/>
      <c r="P618" s="83"/>
      <c r="Q618" s="121" t="str">
        <f>""</f>
        <v/>
      </c>
      <c r="R618" s="60"/>
      <c r="S618" s="61"/>
      <c r="T618" s="147" t="str">
        <f>IF(MAX((AA618,AD618,AG618,AJ618,AM618,AP618))=AA618,"CDU",IF(MAX(AA618,AD618,AG618,AJ618,AM618,AP618)=AD618,"SPD",IF(MAX(AA618,AD618,AG618,AJ618,AM618,AP618)=AG618,"AfD",IF(MAX(AA618,AD618,AG618,AJ618,AM618,AP618)=AJ618,"Linke",IF(MAX(AA618,AD618,AG618,AJ618,AM618,AP618)=AM618,"Grüne","FDP")))))</f>
        <v>CDU</v>
      </c>
      <c r="U618" s="148" t="str">
        <f>IF(LARGE((AA618,AD618,AG618,AJ618,AM618,AP618),2)=AA618,"CDU",IF(LARGE((AA618,AD618,AG618,AJ618,AM618,AP618),2)=AD618,"SPD",IF(LARGE((AA618,AD618,AG618,AJ618,AM618,AP618),2)=AG618,"AfD",IF(LARGE((AA618,AD618,AG618,AJ618,AM618,AP618),2)=AJ618,"Linke",IF(LARGE((AA618,AD618,AG618,AJ618,AM618,AP618),2)=AM618,"Grüne","FDP")))))</f>
        <v>SPD</v>
      </c>
      <c r="V618" s="148" t="str">
        <f>IF(LARGE((AA618,AD618,AG618,AJ618,AM618,AP618),3)=AA618,"CDU",IF(LARGE((AA618,AD618,AG618,AJ618,AM618,AP618),3)=AD618,"SPD",IF(LARGE((AA618,AD618,AG618,AJ618,AM618,AP618),3)=AG618,"AfD",IF(LARGE((AA618,AD618,AG618,AJ618,AM618,AP618),3)=AJ618,"Linke",IF(LARGE((AA618,AD618,AG618,AJ618,AM618,AP618),3)=AM618,"Grüne","FDP")))))</f>
        <v>FDP</v>
      </c>
      <c r="W618" s="148" t="str">
        <f>IF(LARGE((AA618,AD618,AG618,AJ618,AM618,AP618),4)=AA618,"CDU",IF(LARGE((AA618,AD618,AG618,AJ618,AM618,AP618),4)=AD618,"SPD",IF(LARGE((AA618,AD618,AG618,AJ618,AM618,AP618),4)=AG618,"AfD",IF(LARGE((AA618,AD618,AG618,AJ618,AM618,AP618),4)=AJ618,"Linke",IF(LARGE((AA618,AD618,AG618,AJ618,AM618,AP618),4)=AM618,"Grüne","FDP")))))</f>
        <v>Grüne</v>
      </c>
      <c r="X618" s="148">
        <f>(LARGE((AA618,AD618,AG618,AJ618,AM618,AP618),1))-(LARGE((AA618,AD618,AG618,AJ618,AM618,AP618),2))</f>
        <v>8.5967573815494802E-2</v>
      </c>
      <c r="Y618" s="148">
        <f>(LARGE((AA618,AD618,AG618,AJ618,AM618,AP618),1))-(LARGE((AA618,AD618,AG618,AJ618,AM618,AP618),3))</f>
        <v>0.13065419982042789</v>
      </c>
      <c r="Z618" s="234">
        <f>(LARGE((AA618,AD618,AG618,AJ618,AM618,AP618),1))-(LARGE((AA618,AD618,AG618,AJ618,AM618,AP618),4))</f>
        <v>0.14083511357420767</v>
      </c>
      <c r="AA618" s="236">
        <v>0.29672745286231772</v>
      </c>
      <c r="AB618" s="93">
        <v>0.26105793502787022</v>
      </c>
      <c r="AC618" s="95">
        <f>IF(Tabelle1[[#This Row],[CDU ES 2021]]="","",Tabelle1[[#This Row],[CDU ES 2021]]/Tabelle1[[#This Row],[CDU ZS 2021]])</f>
        <v>1.136634490082209</v>
      </c>
      <c r="AD618" s="97">
        <v>0.21075987904682292</v>
      </c>
      <c r="AE618" s="106">
        <v>0.20583265503776133</v>
      </c>
      <c r="AF618" s="96">
        <f>IF(Tabelle1[[#This Row],[SPD ES 2021]]="","",Tabelle1[[#This Row],[SPD ES 2021]]/Tabelle1[[#This Row],[SPD ZS 2021]])</f>
        <v>1.023938009292829</v>
      </c>
      <c r="AG618" s="99">
        <v>8.3464916354479501E-2</v>
      </c>
      <c r="AH618" s="107">
        <v>8.6598596700907721E-2</v>
      </c>
      <c r="AI618" s="98">
        <f>IF(Tabelle1[[#This Row],[AfD ES 2021]]="","",Tabelle1[[#This Row],[AfD ES 2021]]/Tabelle1[[#This Row],[AfD ZS 2021]])</f>
        <v>0.96381372833036483</v>
      </c>
      <c r="AJ618" s="100">
        <v>2.3468218830304345E-2</v>
      </c>
      <c r="AK618" s="108">
        <v>2.6484436980331146E-2</v>
      </c>
      <c r="AL618" s="101">
        <f>IF(Tabelle1[[#This Row],[Linke ES 2021]]="","",Tabelle1[[#This Row],[Linke ES 2021]]/Tabelle1[[#This Row],[Linke ZS 2021]])</f>
        <v>0.88611356351404347</v>
      </c>
      <c r="AM618" s="103">
        <v>0.15589233928811005</v>
      </c>
      <c r="AN618" s="109">
        <v>0.16791163955201582</v>
      </c>
      <c r="AO618" s="102">
        <f>IF(Tabelle1[[#This Row],[Grüne ES 2021]]="","",Tabelle1[[#This Row],[Grüne ES 2021]]/Tabelle1[[#This Row],[Grüne ZS 2021]])</f>
        <v>0.92841889760606844</v>
      </c>
      <c r="AP618" s="104">
        <v>0.16607325304188983</v>
      </c>
      <c r="AQ618" s="105">
        <v>0.18072885005718289</v>
      </c>
      <c r="AR618" s="215">
        <f>IF(Tabelle1[[#This Row],[FDP ES 2021]]="","",Tabelle1[[#This Row],[FDP ES 2021]]/Tabelle1[[#This Row],[FDP ZS 2021]])</f>
        <v>0.91890837013207349</v>
      </c>
      <c r="AS618" s="216">
        <v>657</v>
      </c>
      <c r="AT618" s="191">
        <v>66535</v>
      </c>
      <c r="AU618" s="191">
        <v>25597</v>
      </c>
      <c r="AV618" s="191">
        <v>4.0999999999999996</v>
      </c>
      <c r="AW618" s="191">
        <v>654.20000000000005</v>
      </c>
      <c r="AX618" s="191">
        <v>7.3</v>
      </c>
      <c r="AY618" s="192">
        <v>10.9</v>
      </c>
      <c r="AZ618" s="114" t="s">
        <v>1707</v>
      </c>
      <c r="BA618" s="6"/>
      <c r="BB618" s="6"/>
      <c r="BC618" s="6"/>
      <c r="BD618" s="6"/>
      <c r="BE618" s="6"/>
      <c r="BF618" s="6"/>
      <c r="BG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</row>
    <row r="619" spans="1:84">
      <c r="A619" s="90">
        <f>SUBTOTAL(103,$B$2:$B619)</f>
        <v>618</v>
      </c>
      <c r="B619" s="47" t="s">
        <v>751</v>
      </c>
      <c r="C619" s="205" t="s">
        <v>1277</v>
      </c>
      <c r="D619" s="199" t="s">
        <v>0</v>
      </c>
      <c r="E619" s="195" t="s">
        <v>476</v>
      </c>
      <c r="F619" s="222" t="s">
        <v>275</v>
      </c>
      <c r="G619" s="219" t="str">
        <f>""</f>
        <v/>
      </c>
      <c r="H619" s="8"/>
      <c r="I619" s="8"/>
      <c r="J619" s="8" t="s">
        <v>927</v>
      </c>
      <c r="K619" s="11"/>
      <c r="L619" s="11" t="s">
        <v>922</v>
      </c>
      <c r="M619" s="53"/>
      <c r="N619" s="53"/>
      <c r="O619" s="9"/>
      <c r="P619" s="54"/>
      <c r="Q619" s="121" t="str">
        <f>""</f>
        <v/>
      </c>
      <c r="R619" s="55"/>
      <c r="S619" s="57"/>
      <c r="T619" s="147" t="str">
        <f>IF(MAX((AA619,AD619,AG619,AJ619,AM619,AP619))=AA619,"CDU",IF(MAX(AA619,AD619,AG619,AJ619,AM619,AP619)=AD619,"SPD",IF(MAX(AA619,AD619,AG619,AJ619,AM619,AP619)=AG619,"AfD",IF(MAX(AA619,AD619,AG619,AJ619,AM619,AP619)=AJ619,"Linke",IF(MAX(AA619,AD619,AG619,AJ619,AM619,AP619)=AM619,"Grüne","FDP")))))</f>
        <v>CDU</v>
      </c>
      <c r="U619" s="148" t="str">
        <f>IF(LARGE((AA619,AD619,AG619,AJ619,AM619,AP619),2)=AA619,"CDU",IF(LARGE((AA619,AD619,AG619,AJ619,AM619,AP619),2)=AD619,"SPD",IF(LARGE((AA619,AD619,AG619,AJ619,AM619,AP619),2)=AG619,"AfD",IF(LARGE((AA619,AD619,AG619,AJ619,AM619,AP619),2)=AJ619,"Linke",IF(LARGE((AA619,AD619,AG619,AJ619,AM619,AP619),2)=AM619,"Grüne","FDP")))))</f>
        <v>SPD</v>
      </c>
      <c r="V619" s="148" t="str">
        <f>IF(LARGE((AA619,AD619,AG619,AJ619,AM619,AP619),3)=AA619,"CDU",IF(LARGE((AA619,AD619,AG619,AJ619,AM619,AP619),3)=AD619,"SPD",IF(LARGE((AA619,AD619,AG619,AJ619,AM619,AP619),3)=AG619,"AfD",IF(LARGE((AA619,AD619,AG619,AJ619,AM619,AP619),3)=AJ619,"Linke",IF(LARGE((AA619,AD619,AG619,AJ619,AM619,AP619),3)=AM619,"Grüne","FDP")))))</f>
        <v>FDP</v>
      </c>
      <c r="W619" s="148" t="str">
        <f>IF(LARGE((AA619,AD619,AG619,AJ619,AM619,AP619),4)=AA619,"CDU",IF(LARGE((AA619,AD619,AG619,AJ619,AM619,AP619),4)=AD619,"SPD",IF(LARGE((AA619,AD619,AG619,AJ619,AM619,AP619),4)=AG619,"AfD",IF(LARGE((AA619,AD619,AG619,AJ619,AM619,AP619),4)=AJ619,"Linke",IF(LARGE((AA619,AD619,AG619,AJ619,AM619,AP619),4)=AM619,"Grüne","FDP")))))</f>
        <v>Grüne</v>
      </c>
      <c r="X619" s="148">
        <f>(LARGE((AA619,AD619,AG619,AJ619,AM619,AP619),1))-(LARGE((AA619,AD619,AG619,AJ619,AM619,AP619),2))</f>
        <v>8.5967573815494996E-2</v>
      </c>
      <c r="Y619" s="148">
        <f>(LARGE((AA619,AD619,AG619,AJ619,AM619,AP619),1))-(LARGE((AA619,AD619,AG619,AJ619,AM619,AP619),3))</f>
        <v>0.130654199820428</v>
      </c>
      <c r="Z619" s="234">
        <f>(LARGE((AA619,AD619,AG619,AJ619,AM619,AP619),1))-(LARGE((AA619,AD619,AG619,AJ619,AM619,AP619),4))</f>
        <v>0.140835113574208</v>
      </c>
      <c r="AA619" s="236">
        <v>0.296727452862318</v>
      </c>
      <c r="AB619" s="93">
        <v>0.26105793502787</v>
      </c>
      <c r="AC619" s="95">
        <f>IF(Tabelle1[[#This Row],[CDU ES 2021]]="","",Tabelle1[[#This Row],[CDU ES 2021]]/Tabelle1[[#This Row],[CDU ZS 2021]])</f>
        <v>1.136634490082211</v>
      </c>
      <c r="AD619" s="97">
        <v>0.210759879046823</v>
      </c>
      <c r="AE619" s="106">
        <v>0.20583265503776099</v>
      </c>
      <c r="AF619" s="96">
        <f>IF(Tabelle1[[#This Row],[SPD ES 2021]]="","",Tabelle1[[#This Row],[SPD ES 2021]]/Tabelle1[[#This Row],[SPD ZS 2021]])</f>
        <v>1.023938009292831</v>
      </c>
      <c r="AG619" s="99">
        <v>8.3464916354479501E-2</v>
      </c>
      <c r="AH619" s="107">
        <v>8.6598596700907707E-2</v>
      </c>
      <c r="AI619" s="98">
        <f>IF(Tabelle1[[#This Row],[AfD ES 2021]]="","",Tabelle1[[#This Row],[AfD ES 2021]]/Tabelle1[[#This Row],[AfD ZS 2021]])</f>
        <v>0.96381372833036494</v>
      </c>
      <c r="AJ619" s="100">
        <v>2.34682188303043E-2</v>
      </c>
      <c r="AK619" s="108">
        <v>2.6484436980331101E-2</v>
      </c>
      <c r="AL619" s="101">
        <f>IF(Tabelle1[[#This Row],[Linke ES 2021]]="","",Tabelle1[[#This Row],[Linke ES 2021]]/Tabelle1[[#This Row],[Linke ZS 2021]])</f>
        <v>0.88611356351404325</v>
      </c>
      <c r="AM619" s="103">
        <v>0.15589233928811</v>
      </c>
      <c r="AN619" s="109">
        <v>0.16791163955201599</v>
      </c>
      <c r="AO619" s="102">
        <f>IF(Tabelle1[[#This Row],[Grüne ES 2021]]="","",Tabelle1[[#This Row],[Grüne ES 2021]]/Tabelle1[[#This Row],[Grüne ZS 2021]])</f>
        <v>0.92841889760606722</v>
      </c>
      <c r="AP619" s="104">
        <v>0.16607325304189</v>
      </c>
      <c r="AQ619" s="105">
        <v>0.180728850057183</v>
      </c>
      <c r="AR619" s="215">
        <f>IF(Tabelle1[[#This Row],[FDP ES 2021]]="","",Tabelle1[[#This Row],[FDP ES 2021]]/Tabelle1[[#This Row],[FDP ZS 2021]])</f>
        <v>0.91890837013207383</v>
      </c>
      <c r="AS619" s="216">
        <v>657</v>
      </c>
      <c r="AT619" s="191">
        <v>66535</v>
      </c>
      <c r="AU619" s="191">
        <v>25597</v>
      </c>
      <c r="AV619" s="191">
        <v>4.0999999999999996</v>
      </c>
      <c r="AW619" s="191">
        <v>654.20000000000005</v>
      </c>
      <c r="AX619" s="191">
        <v>7.3</v>
      </c>
      <c r="AY619" s="192">
        <v>10.9</v>
      </c>
      <c r="AZ619" s="114" t="s">
        <v>1779</v>
      </c>
      <c r="BA619" s="6"/>
      <c r="BB619" s="6"/>
      <c r="BC619" s="6"/>
      <c r="BD619" s="6"/>
      <c r="BE619" s="6"/>
      <c r="BF619" s="6"/>
      <c r="BG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</row>
    <row r="620" spans="1:84">
      <c r="A620" s="90">
        <f>SUBTOTAL(103,$B$2:$B620)</f>
        <v>619</v>
      </c>
      <c r="B620" s="48" t="s">
        <v>669</v>
      </c>
      <c r="C620" s="206" t="s">
        <v>1278</v>
      </c>
      <c r="D620" s="199" t="s">
        <v>0</v>
      </c>
      <c r="E620" s="195" t="s">
        <v>476</v>
      </c>
      <c r="F620" s="222" t="s">
        <v>275</v>
      </c>
      <c r="G620" s="219" t="str">
        <f>""</f>
        <v/>
      </c>
      <c r="H620" s="8"/>
      <c r="I620" s="8"/>
      <c r="J620" s="8" t="s">
        <v>927</v>
      </c>
      <c r="K620" s="11"/>
      <c r="L620" s="11" t="s">
        <v>921</v>
      </c>
      <c r="M620" s="53"/>
      <c r="N620" s="53"/>
      <c r="O620" s="9"/>
      <c r="P620" s="54"/>
      <c r="Q620" s="121" t="str">
        <f>""</f>
        <v/>
      </c>
      <c r="R620" s="55"/>
      <c r="S620" s="57"/>
      <c r="T620" s="147" t="str">
        <f>IF(MAX((AA620,AD620,AG620,AJ620,AM620,AP620))=AA620,"CDU",IF(MAX(AA620,AD620,AG620,AJ620,AM620,AP620)=AD620,"SPD",IF(MAX(AA620,AD620,AG620,AJ620,AM620,AP620)=AG620,"AfD",IF(MAX(AA620,AD620,AG620,AJ620,AM620,AP620)=AJ620,"Linke",IF(MAX(AA620,AD620,AG620,AJ620,AM620,AP620)=AM620,"Grüne","FDP")))))</f>
        <v>CDU</v>
      </c>
      <c r="U620" s="148" t="str">
        <f>IF(LARGE((AA620,AD620,AG620,AJ620,AM620,AP620),2)=AA620,"CDU",IF(LARGE((AA620,AD620,AG620,AJ620,AM620,AP620),2)=AD620,"SPD",IF(LARGE((AA620,AD620,AG620,AJ620,AM620,AP620),2)=AG620,"AfD",IF(LARGE((AA620,AD620,AG620,AJ620,AM620,AP620),2)=AJ620,"Linke",IF(LARGE((AA620,AD620,AG620,AJ620,AM620,AP620),2)=AM620,"Grüne","FDP")))))</f>
        <v>SPD</v>
      </c>
      <c r="V620" s="148" t="str">
        <f>IF(LARGE((AA620,AD620,AG620,AJ620,AM620,AP620),3)=AA620,"CDU",IF(LARGE((AA620,AD620,AG620,AJ620,AM620,AP620),3)=AD620,"SPD",IF(LARGE((AA620,AD620,AG620,AJ620,AM620,AP620),3)=AG620,"AfD",IF(LARGE((AA620,AD620,AG620,AJ620,AM620,AP620),3)=AJ620,"Linke",IF(LARGE((AA620,AD620,AG620,AJ620,AM620,AP620),3)=AM620,"Grüne","FDP")))))</f>
        <v>FDP</v>
      </c>
      <c r="W620" s="148" t="str">
        <f>IF(LARGE((AA620,AD620,AG620,AJ620,AM620,AP620),4)=AA620,"CDU",IF(LARGE((AA620,AD620,AG620,AJ620,AM620,AP620),4)=AD620,"SPD",IF(LARGE((AA620,AD620,AG620,AJ620,AM620,AP620),4)=AG620,"AfD",IF(LARGE((AA620,AD620,AG620,AJ620,AM620,AP620),4)=AJ620,"Linke",IF(LARGE((AA620,AD620,AG620,AJ620,AM620,AP620),4)=AM620,"Grüne","FDP")))))</f>
        <v>Grüne</v>
      </c>
      <c r="X620" s="148">
        <f>(LARGE((AA620,AD620,AG620,AJ620,AM620,AP620),1))-(LARGE((AA620,AD620,AG620,AJ620,AM620,AP620),2))</f>
        <v>8.5967573815494996E-2</v>
      </c>
      <c r="Y620" s="148">
        <f>(LARGE((AA620,AD620,AG620,AJ620,AM620,AP620),1))-(LARGE((AA620,AD620,AG620,AJ620,AM620,AP620),3))</f>
        <v>0.130654199820428</v>
      </c>
      <c r="Z620" s="234">
        <f>(LARGE((AA620,AD620,AG620,AJ620,AM620,AP620),1))-(LARGE((AA620,AD620,AG620,AJ620,AM620,AP620),4))</f>
        <v>0.140835113574208</v>
      </c>
      <c r="AA620" s="236">
        <v>0.296727452862318</v>
      </c>
      <c r="AB620" s="93">
        <v>0.26105793502787</v>
      </c>
      <c r="AC620" s="95">
        <f>IF(Tabelle1[[#This Row],[CDU ES 2021]]="","",Tabelle1[[#This Row],[CDU ES 2021]]/Tabelle1[[#This Row],[CDU ZS 2021]])</f>
        <v>1.136634490082211</v>
      </c>
      <c r="AD620" s="97">
        <v>0.210759879046823</v>
      </c>
      <c r="AE620" s="106">
        <v>0.20583265503776099</v>
      </c>
      <c r="AF620" s="96">
        <f>IF(Tabelle1[[#This Row],[SPD ES 2021]]="","",Tabelle1[[#This Row],[SPD ES 2021]]/Tabelle1[[#This Row],[SPD ZS 2021]])</f>
        <v>1.023938009292831</v>
      </c>
      <c r="AG620" s="99">
        <v>8.3464916354479501E-2</v>
      </c>
      <c r="AH620" s="107">
        <v>8.6598596700907707E-2</v>
      </c>
      <c r="AI620" s="98">
        <f>IF(Tabelle1[[#This Row],[AfD ES 2021]]="","",Tabelle1[[#This Row],[AfD ES 2021]]/Tabelle1[[#This Row],[AfD ZS 2021]])</f>
        <v>0.96381372833036494</v>
      </c>
      <c r="AJ620" s="100">
        <v>2.34682188303043E-2</v>
      </c>
      <c r="AK620" s="108">
        <v>2.6484436980331101E-2</v>
      </c>
      <c r="AL620" s="101">
        <f>IF(Tabelle1[[#This Row],[Linke ES 2021]]="","",Tabelle1[[#This Row],[Linke ES 2021]]/Tabelle1[[#This Row],[Linke ZS 2021]])</f>
        <v>0.88611356351404325</v>
      </c>
      <c r="AM620" s="103">
        <v>0.15589233928811</v>
      </c>
      <c r="AN620" s="109">
        <v>0.16791163955201599</v>
      </c>
      <c r="AO620" s="102">
        <f>IF(Tabelle1[[#This Row],[Grüne ES 2021]]="","",Tabelle1[[#This Row],[Grüne ES 2021]]/Tabelle1[[#This Row],[Grüne ZS 2021]])</f>
        <v>0.92841889760606722</v>
      </c>
      <c r="AP620" s="104">
        <v>0.16607325304189</v>
      </c>
      <c r="AQ620" s="105">
        <v>0.180728850057183</v>
      </c>
      <c r="AR620" s="215">
        <f>IF(Tabelle1[[#This Row],[FDP ES 2021]]="","",Tabelle1[[#This Row],[FDP ES 2021]]/Tabelle1[[#This Row],[FDP ZS 2021]])</f>
        <v>0.91890837013207383</v>
      </c>
      <c r="AS620" s="216">
        <v>657</v>
      </c>
      <c r="AT620" s="191">
        <v>66535</v>
      </c>
      <c r="AU620" s="191">
        <v>25597</v>
      </c>
      <c r="AV620" s="191">
        <v>4.0999999999999996</v>
      </c>
      <c r="AW620" s="191">
        <v>654.20000000000005</v>
      </c>
      <c r="AX620" s="191">
        <v>7.3</v>
      </c>
      <c r="AY620" s="192">
        <v>10.9</v>
      </c>
      <c r="AZ620" s="115" t="s">
        <v>1465</v>
      </c>
      <c r="BA620" s="6"/>
      <c r="BB620" s="6"/>
      <c r="BC620" s="6"/>
      <c r="BD620" s="6"/>
      <c r="BE620" s="6"/>
      <c r="BF620" s="6"/>
      <c r="BG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</row>
    <row r="621" spans="1:84">
      <c r="A621" s="90">
        <f>SUBTOTAL(103,$B$2:$B621)</f>
        <v>620</v>
      </c>
      <c r="B621" s="46" t="s">
        <v>930</v>
      </c>
      <c r="C621" s="204" t="s">
        <v>1279</v>
      </c>
      <c r="D621" s="199" t="s">
        <v>0</v>
      </c>
      <c r="E621" s="195" t="s">
        <v>476</v>
      </c>
      <c r="F621" s="222" t="s">
        <v>275</v>
      </c>
      <c r="G621" s="224" t="s">
        <v>2167</v>
      </c>
      <c r="H621" s="8"/>
      <c r="I621" s="8"/>
      <c r="J621" s="8" t="s">
        <v>927</v>
      </c>
      <c r="K621" s="11"/>
      <c r="L621" s="11" t="s">
        <v>922</v>
      </c>
      <c r="M621" s="53"/>
      <c r="N621" s="53"/>
      <c r="O621" s="9"/>
      <c r="P621" s="54"/>
      <c r="Q621" s="121" t="str">
        <f>""</f>
        <v/>
      </c>
      <c r="R621" s="55"/>
      <c r="S621" s="57"/>
      <c r="T621" s="147" t="str">
        <f>IF(MAX((AA621,AD621,AG621,AJ621,AM621,AP621))=AA621,"CDU",IF(MAX(AA621,AD621,AG621,AJ621,AM621,AP621)=AD621,"SPD",IF(MAX(AA621,AD621,AG621,AJ621,AM621,AP621)=AG621,"AfD",IF(MAX(AA621,AD621,AG621,AJ621,AM621,AP621)=AJ621,"Linke",IF(MAX(AA621,AD621,AG621,AJ621,AM621,AP621)=AM621,"Grüne","FDP")))))</f>
        <v>CDU</v>
      </c>
      <c r="U621" s="148" t="str">
        <f>IF(LARGE((AA621,AD621,AG621,AJ621,AM621,AP621),2)=AA621,"CDU",IF(LARGE((AA621,AD621,AG621,AJ621,AM621,AP621),2)=AD621,"SPD",IF(LARGE((AA621,AD621,AG621,AJ621,AM621,AP621),2)=AG621,"AfD",IF(LARGE((AA621,AD621,AG621,AJ621,AM621,AP621),2)=AJ621,"Linke",IF(LARGE((AA621,AD621,AG621,AJ621,AM621,AP621),2)=AM621,"Grüne","FDP")))))</f>
        <v>SPD</v>
      </c>
      <c r="V621" s="148" t="str">
        <f>IF(LARGE((AA621,AD621,AG621,AJ621,AM621,AP621),3)=AA621,"CDU",IF(LARGE((AA621,AD621,AG621,AJ621,AM621,AP621),3)=AD621,"SPD",IF(LARGE((AA621,AD621,AG621,AJ621,AM621,AP621),3)=AG621,"AfD",IF(LARGE((AA621,AD621,AG621,AJ621,AM621,AP621),3)=AJ621,"Linke",IF(LARGE((AA621,AD621,AG621,AJ621,AM621,AP621),3)=AM621,"Grüne","FDP")))))</f>
        <v>FDP</v>
      </c>
      <c r="W621" s="148" t="str">
        <f>IF(LARGE((AA621,AD621,AG621,AJ621,AM621,AP621),4)=AA621,"CDU",IF(LARGE((AA621,AD621,AG621,AJ621,AM621,AP621),4)=AD621,"SPD",IF(LARGE((AA621,AD621,AG621,AJ621,AM621,AP621),4)=AG621,"AfD",IF(LARGE((AA621,AD621,AG621,AJ621,AM621,AP621),4)=AJ621,"Linke",IF(LARGE((AA621,AD621,AG621,AJ621,AM621,AP621),4)=AM621,"Grüne","FDP")))))</f>
        <v>Grüne</v>
      </c>
      <c r="X621" s="148">
        <f>(LARGE((AA621,AD621,AG621,AJ621,AM621,AP621),1))-(LARGE((AA621,AD621,AG621,AJ621,AM621,AP621),2))</f>
        <v>8.5967573815494996E-2</v>
      </c>
      <c r="Y621" s="148">
        <f>(LARGE((AA621,AD621,AG621,AJ621,AM621,AP621),1))-(LARGE((AA621,AD621,AG621,AJ621,AM621,AP621),3))</f>
        <v>0.130654199820428</v>
      </c>
      <c r="Z621" s="234">
        <f>(LARGE((AA621,AD621,AG621,AJ621,AM621,AP621),1))-(LARGE((AA621,AD621,AG621,AJ621,AM621,AP621),4))</f>
        <v>0.140835113574208</v>
      </c>
      <c r="AA621" s="236">
        <v>0.296727452862318</v>
      </c>
      <c r="AB621" s="93">
        <v>0.26105793502787</v>
      </c>
      <c r="AC621" s="95">
        <f>IF(Tabelle1[[#This Row],[CDU ES 2021]]="","",Tabelle1[[#This Row],[CDU ES 2021]]/Tabelle1[[#This Row],[CDU ZS 2021]])</f>
        <v>1.136634490082211</v>
      </c>
      <c r="AD621" s="97">
        <v>0.210759879046823</v>
      </c>
      <c r="AE621" s="106">
        <v>0.20583265503776099</v>
      </c>
      <c r="AF621" s="96">
        <f>IF(Tabelle1[[#This Row],[SPD ES 2021]]="","",Tabelle1[[#This Row],[SPD ES 2021]]/Tabelle1[[#This Row],[SPD ZS 2021]])</f>
        <v>1.023938009292831</v>
      </c>
      <c r="AG621" s="99">
        <v>8.3464916354479501E-2</v>
      </c>
      <c r="AH621" s="107">
        <v>8.6598596700907707E-2</v>
      </c>
      <c r="AI621" s="98">
        <f>IF(Tabelle1[[#This Row],[AfD ES 2021]]="","",Tabelle1[[#This Row],[AfD ES 2021]]/Tabelle1[[#This Row],[AfD ZS 2021]])</f>
        <v>0.96381372833036494</v>
      </c>
      <c r="AJ621" s="100">
        <v>2.34682188303043E-2</v>
      </c>
      <c r="AK621" s="108">
        <v>2.6484436980331101E-2</v>
      </c>
      <c r="AL621" s="101">
        <f>IF(Tabelle1[[#This Row],[Linke ES 2021]]="","",Tabelle1[[#This Row],[Linke ES 2021]]/Tabelle1[[#This Row],[Linke ZS 2021]])</f>
        <v>0.88611356351404325</v>
      </c>
      <c r="AM621" s="103">
        <v>0.15589233928811</v>
      </c>
      <c r="AN621" s="109">
        <v>0.16791163955201599</v>
      </c>
      <c r="AO621" s="102">
        <f>IF(Tabelle1[[#This Row],[Grüne ES 2021]]="","",Tabelle1[[#This Row],[Grüne ES 2021]]/Tabelle1[[#This Row],[Grüne ZS 2021]])</f>
        <v>0.92841889760606722</v>
      </c>
      <c r="AP621" s="104">
        <v>0.16607325304189</v>
      </c>
      <c r="AQ621" s="105">
        <v>0.180728850057183</v>
      </c>
      <c r="AR621" s="215">
        <f>IF(Tabelle1[[#This Row],[FDP ES 2021]]="","",Tabelle1[[#This Row],[FDP ES 2021]]/Tabelle1[[#This Row],[FDP ZS 2021]])</f>
        <v>0.91890837013207383</v>
      </c>
      <c r="AS621" s="216">
        <v>657</v>
      </c>
      <c r="AT621" s="191">
        <v>66535</v>
      </c>
      <c r="AU621" s="191">
        <v>25597</v>
      </c>
      <c r="AV621" s="191">
        <v>4.0999999999999996</v>
      </c>
      <c r="AW621" s="191">
        <v>654.20000000000005</v>
      </c>
      <c r="AX621" s="191">
        <v>7.3</v>
      </c>
      <c r="AY621" s="192">
        <v>10.9</v>
      </c>
      <c r="AZ621" s="114" t="s">
        <v>2087</v>
      </c>
      <c r="BA621" s="6"/>
      <c r="BB621" s="6"/>
      <c r="BC621" s="6"/>
      <c r="BD621" s="6"/>
      <c r="BE621" s="6"/>
      <c r="BF621" s="6"/>
      <c r="BG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</row>
    <row r="622" spans="1:84">
      <c r="A622" s="90">
        <f>SUBTOTAL(103,$B$2:$B622)</f>
        <v>621</v>
      </c>
      <c r="B622" s="44" t="s">
        <v>697</v>
      </c>
      <c r="C622" s="201" t="s">
        <v>890</v>
      </c>
      <c r="D622" s="199" t="s">
        <v>0</v>
      </c>
      <c r="E622" s="194" t="s">
        <v>477</v>
      </c>
      <c r="F622" s="198" t="s">
        <v>276</v>
      </c>
      <c r="G622" s="219" t="str">
        <f>""</f>
        <v/>
      </c>
      <c r="H622" s="8"/>
      <c r="I622" s="8"/>
      <c r="J622" s="8" t="s">
        <v>924</v>
      </c>
      <c r="K622" s="8"/>
      <c r="L622" s="8" t="s">
        <v>922</v>
      </c>
      <c r="M622" s="53"/>
      <c r="N622" s="53"/>
      <c r="O622" s="9"/>
      <c r="P622" s="54"/>
      <c r="Q622" s="121" t="str">
        <f>""</f>
        <v/>
      </c>
      <c r="R622" s="55"/>
      <c r="S622" s="57"/>
      <c r="T622" s="147" t="str">
        <f>IF(MAX((AA622,AD622,AG622,AJ622,AM622,AP622))=AA622,"CDU",IF(MAX(AA622,AD622,AG622,AJ622,AM622,AP622)=AD622,"SPD",IF(MAX(AA622,AD622,AG622,AJ622,AM622,AP622)=AG622,"AfD",IF(MAX(AA622,AD622,AG622,AJ622,AM622,AP622)=AJ622,"Linke",IF(MAX(AA622,AD622,AG622,AJ622,AM622,AP622)=AM622,"Grüne","FDP")))))</f>
        <v>CDU</v>
      </c>
      <c r="U622" s="148" t="str">
        <f>IF(LARGE((AA622,AD622,AG622,AJ622,AM622,AP622),2)=AA622,"CDU",IF(LARGE((AA622,AD622,AG622,AJ622,AM622,AP622),2)=AD622,"SPD",IF(LARGE((AA622,AD622,AG622,AJ622,AM622,AP622),2)=AG622,"AfD",IF(LARGE((AA622,AD622,AG622,AJ622,AM622,AP622),2)=AJ622,"Linke",IF(LARGE((AA622,AD622,AG622,AJ622,AM622,AP622),2)=AM622,"Grüne","FDP")))))</f>
        <v>SPD</v>
      </c>
      <c r="V622" s="148" t="str">
        <f>IF(LARGE((AA622,AD622,AG622,AJ622,AM622,AP622),3)=AA622,"CDU",IF(LARGE((AA622,AD622,AG622,AJ622,AM622,AP622),3)=AD622,"SPD",IF(LARGE((AA622,AD622,AG622,AJ622,AM622,AP622),3)=AG622,"AfD",IF(LARGE((AA622,AD622,AG622,AJ622,AM622,AP622),3)=AJ622,"Linke",IF(LARGE((AA622,AD622,AG622,AJ622,AM622,AP622),3)=AM622,"Grüne","FDP")))))</f>
        <v>Grüne</v>
      </c>
      <c r="W622" s="148" t="str">
        <f>IF(LARGE((AA622,AD622,AG622,AJ622,AM622,AP622),4)=AA622,"CDU",IF(LARGE((AA622,AD622,AG622,AJ622,AM622,AP622),4)=AD622,"SPD",IF(LARGE((AA622,AD622,AG622,AJ622,AM622,AP622),4)=AG622,"AfD",IF(LARGE((AA622,AD622,AG622,AJ622,AM622,AP622),4)=AJ622,"Linke",IF(LARGE((AA622,AD622,AG622,AJ622,AM622,AP622),4)=AM622,"Grüne","FDP")))))</f>
        <v>FDP</v>
      </c>
      <c r="X622" s="148">
        <f>(LARGE((AA622,AD622,AG622,AJ622,AM622,AP622),1))-(LARGE((AA622,AD622,AG622,AJ622,AM622,AP622),2))</f>
        <v>0.1028468936040299</v>
      </c>
      <c r="Y622" s="148">
        <f>(LARGE((AA622,AD622,AG622,AJ622,AM622,AP622),1))-(LARGE((AA622,AD622,AG622,AJ622,AM622,AP622),3))</f>
        <v>0.13675774690886885</v>
      </c>
      <c r="Z622" s="234">
        <f>(LARGE((AA622,AD622,AG622,AJ622,AM622,AP622),1))-(LARGE((AA622,AD622,AG622,AJ622,AM622,AP622),4))</f>
        <v>0.19817585101511218</v>
      </c>
      <c r="AA622" s="236">
        <v>0.32037856815753318</v>
      </c>
      <c r="AB622" s="93">
        <v>0.25301057801572591</v>
      </c>
      <c r="AC622" s="95">
        <f>IF(Tabelle1[[#This Row],[CDU ES 2021]]="","",Tabelle1[[#This Row],[CDU ES 2021]]/Tabelle1[[#This Row],[CDU ZS 2021]])</f>
        <v>1.2662655082255889</v>
      </c>
      <c r="AD622" s="97">
        <v>0.21753167455350328</v>
      </c>
      <c r="AE622" s="106">
        <v>0.22766757422533385</v>
      </c>
      <c r="AF622" s="96">
        <f>IF(Tabelle1[[#This Row],[SPD ES 2021]]="","",Tabelle1[[#This Row],[SPD ES 2021]]/Tabelle1[[#This Row],[SPD ZS 2021]])</f>
        <v>0.95547938828654377</v>
      </c>
      <c r="AG622" s="99">
        <v>6.9630590749503896E-2</v>
      </c>
      <c r="AH622" s="107">
        <v>7.4229147123649142E-2</v>
      </c>
      <c r="AI622" s="98">
        <f>IF(Tabelle1[[#This Row],[AfD ES 2021]]="","",Tabelle1[[#This Row],[AfD ES 2021]]/Tabelle1[[#This Row],[AfD ZS 2021]])</f>
        <v>0.93804918212942578</v>
      </c>
      <c r="AJ622" s="100">
        <v>2.6537933139978629E-2</v>
      </c>
      <c r="AK622" s="108">
        <v>3.098664592246856E-2</v>
      </c>
      <c r="AL622" s="101">
        <f>IF(Tabelle1[[#This Row],[Linke ES 2021]]="","",Tabelle1[[#This Row],[Linke ES 2021]]/Tabelle1[[#This Row],[Linke ZS 2021]])</f>
        <v>0.85643128999437301</v>
      </c>
      <c r="AM622" s="103">
        <v>0.18362082124866433</v>
      </c>
      <c r="AN622" s="109">
        <v>0.18228964086607027</v>
      </c>
      <c r="AO622" s="102">
        <f>IF(Tabelle1[[#This Row],[Grüne ES 2021]]="","",Tabelle1[[#This Row],[Grüne ES 2021]]/Tabelle1[[#This Row],[Grüne ZS 2021]])</f>
        <v>1.0073025563946998</v>
      </c>
      <c r="AP622" s="104">
        <v>0.12220271714242101</v>
      </c>
      <c r="AQ622" s="105">
        <v>0.15940238405747365</v>
      </c>
      <c r="AR622" s="215">
        <f>IF(Tabelle1[[#This Row],[FDP ES 2021]]="","",Tabelle1[[#This Row],[FDP ES 2021]]/Tabelle1[[#This Row],[FDP ZS 2021]])</f>
        <v>0.76663042315828833</v>
      </c>
      <c r="AS622" s="216">
        <v>1205.7</v>
      </c>
      <c r="AT622" s="191">
        <v>42726</v>
      </c>
      <c r="AU622" s="191">
        <v>25582</v>
      </c>
      <c r="AV622" s="191">
        <v>4.4000000000000004</v>
      </c>
      <c r="AW622" s="191">
        <v>623.20000000000005</v>
      </c>
      <c r="AX622" s="191">
        <v>8</v>
      </c>
      <c r="AY622" s="192">
        <v>11.4</v>
      </c>
      <c r="AZ622" s="114" t="s">
        <v>1799</v>
      </c>
      <c r="BA622" s="6"/>
      <c r="BB622" s="6"/>
      <c r="BC622" s="6"/>
      <c r="BD622" s="6"/>
      <c r="BE622" s="6"/>
      <c r="BF622" s="6"/>
      <c r="BG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</row>
    <row r="623" spans="1:84">
      <c r="A623" s="90">
        <f>SUBTOTAL(103,$B$2:$B623)</f>
        <v>622</v>
      </c>
      <c r="B623" s="45" t="s">
        <v>932</v>
      </c>
      <c r="C623" s="203" t="s">
        <v>1280</v>
      </c>
      <c r="D623" s="199" t="s">
        <v>0</v>
      </c>
      <c r="E623" s="195" t="s">
        <v>477</v>
      </c>
      <c r="F623" s="198" t="s">
        <v>276</v>
      </c>
      <c r="G623" s="219" t="str">
        <f>""</f>
        <v/>
      </c>
      <c r="H623" s="16" t="s">
        <v>2187</v>
      </c>
      <c r="I623" s="8"/>
      <c r="J623" s="8" t="s">
        <v>927</v>
      </c>
      <c r="K623" s="11"/>
      <c r="L623" s="11" t="s">
        <v>921</v>
      </c>
      <c r="M623" s="53"/>
      <c r="N623" s="53"/>
      <c r="O623" s="9"/>
      <c r="P623" s="54"/>
      <c r="Q623" s="121" t="str">
        <f>""</f>
        <v/>
      </c>
      <c r="R623" s="55"/>
      <c r="S623" s="57"/>
      <c r="T623" s="147" t="str">
        <f>IF(MAX((AA623,AD623,AG623,AJ623,AM623,AP623))=AA623,"CDU",IF(MAX(AA623,AD623,AG623,AJ623,AM623,AP623)=AD623,"SPD",IF(MAX(AA623,AD623,AG623,AJ623,AM623,AP623)=AG623,"AfD",IF(MAX(AA623,AD623,AG623,AJ623,AM623,AP623)=AJ623,"Linke",IF(MAX(AA623,AD623,AG623,AJ623,AM623,AP623)=AM623,"Grüne","FDP")))))</f>
        <v>CDU</v>
      </c>
      <c r="U623" s="148" t="str">
        <f>IF(LARGE((AA623,AD623,AG623,AJ623,AM623,AP623),2)=AA623,"CDU",IF(LARGE((AA623,AD623,AG623,AJ623,AM623,AP623),2)=AD623,"SPD",IF(LARGE((AA623,AD623,AG623,AJ623,AM623,AP623),2)=AG623,"AfD",IF(LARGE((AA623,AD623,AG623,AJ623,AM623,AP623),2)=AJ623,"Linke",IF(LARGE((AA623,AD623,AG623,AJ623,AM623,AP623),2)=AM623,"Grüne","FDP")))))</f>
        <v>SPD</v>
      </c>
      <c r="V623" s="148" t="str">
        <f>IF(LARGE((AA623,AD623,AG623,AJ623,AM623,AP623),3)=AA623,"CDU",IF(LARGE((AA623,AD623,AG623,AJ623,AM623,AP623),3)=AD623,"SPD",IF(LARGE((AA623,AD623,AG623,AJ623,AM623,AP623),3)=AG623,"AfD",IF(LARGE((AA623,AD623,AG623,AJ623,AM623,AP623),3)=AJ623,"Linke",IF(LARGE((AA623,AD623,AG623,AJ623,AM623,AP623),3)=AM623,"Grüne","FDP")))))</f>
        <v>Grüne</v>
      </c>
      <c r="W623" s="148" t="str">
        <f>IF(LARGE((AA623,AD623,AG623,AJ623,AM623,AP623),4)=AA623,"CDU",IF(LARGE((AA623,AD623,AG623,AJ623,AM623,AP623),4)=AD623,"SPD",IF(LARGE((AA623,AD623,AG623,AJ623,AM623,AP623),4)=AG623,"AfD",IF(LARGE((AA623,AD623,AG623,AJ623,AM623,AP623),4)=AJ623,"Linke",IF(LARGE((AA623,AD623,AG623,AJ623,AM623,AP623),4)=AM623,"Grüne","FDP")))))</f>
        <v>FDP</v>
      </c>
      <c r="X623" s="148">
        <f>(LARGE((AA623,AD623,AG623,AJ623,AM623,AP623),1))-(LARGE((AA623,AD623,AG623,AJ623,AM623,AP623),2))</f>
        <v>0.1028468936040299</v>
      </c>
      <c r="Y623" s="148">
        <f>(LARGE((AA623,AD623,AG623,AJ623,AM623,AP623),1))-(LARGE((AA623,AD623,AG623,AJ623,AM623,AP623),3))</f>
        <v>0.13675774690886885</v>
      </c>
      <c r="Z623" s="234">
        <f>(LARGE((AA623,AD623,AG623,AJ623,AM623,AP623),1))-(LARGE((AA623,AD623,AG623,AJ623,AM623,AP623),4))</f>
        <v>0.19817585101511218</v>
      </c>
      <c r="AA623" s="236">
        <v>0.32037856815753318</v>
      </c>
      <c r="AB623" s="93">
        <v>0.25301057801572591</v>
      </c>
      <c r="AC623" s="95">
        <f>IF(Tabelle1[[#This Row],[CDU ES 2021]]="","",Tabelle1[[#This Row],[CDU ES 2021]]/Tabelle1[[#This Row],[CDU ZS 2021]])</f>
        <v>1.2662655082255889</v>
      </c>
      <c r="AD623" s="97">
        <v>0.21753167455350328</v>
      </c>
      <c r="AE623" s="106">
        <v>0.22766757422533385</v>
      </c>
      <c r="AF623" s="96">
        <f>IF(Tabelle1[[#This Row],[SPD ES 2021]]="","",Tabelle1[[#This Row],[SPD ES 2021]]/Tabelle1[[#This Row],[SPD ZS 2021]])</f>
        <v>0.95547938828654377</v>
      </c>
      <c r="AG623" s="99">
        <v>6.9630590749503896E-2</v>
      </c>
      <c r="AH623" s="107">
        <v>7.4229147123649142E-2</v>
      </c>
      <c r="AI623" s="98">
        <f>IF(Tabelle1[[#This Row],[AfD ES 2021]]="","",Tabelle1[[#This Row],[AfD ES 2021]]/Tabelle1[[#This Row],[AfD ZS 2021]])</f>
        <v>0.93804918212942578</v>
      </c>
      <c r="AJ623" s="100">
        <v>2.6537933139978629E-2</v>
      </c>
      <c r="AK623" s="108">
        <v>3.098664592246856E-2</v>
      </c>
      <c r="AL623" s="101">
        <f>IF(Tabelle1[[#This Row],[Linke ES 2021]]="","",Tabelle1[[#This Row],[Linke ES 2021]]/Tabelle1[[#This Row],[Linke ZS 2021]])</f>
        <v>0.85643128999437301</v>
      </c>
      <c r="AM623" s="103">
        <v>0.18362082124866433</v>
      </c>
      <c r="AN623" s="109">
        <v>0.18228964086607027</v>
      </c>
      <c r="AO623" s="102">
        <f>IF(Tabelle1[[#This Row],[Grüne ES 2021]]="","",Tabelle1[[#This Row],[Grüne ES 2021]]/Tabelle1[[#This Row],[Grüne ZS 2021]])</f>
        <v>1.0073025563946998</v>
      </c>
      <c r="AP623" s="104">
        <v>0.12220271714242101</v>
      </c>
      <c r="AQ623" s="105">
        <v>0.15940238405747365</v>
      </c>
      <c r="AR623" s="215">
        <f>IF(Tabelle1[[#This Row],[FDP ES 2021]]="","",Tabelle1[[#This Row],[FDP ES 2021]]/Tabelle1[[#This Row],[FDP ZS 2021]])</f>
        <v>0.76663042315828833</v>
      </c>
      <c r="AS623" s="216">
        <v>1205.7</v>
      </c>
      <c r="AT623" s="191">
        <v>42726</v>
      </c>
      <c r="AU623" s="191">
        <v>25582</v>
      </c>
      <c r="AV623" s="191">
        <v>4.4000000000000004</v>
      </c>
      <c r="AW623" s="191">
        <v>623.20000000000005</v>
      </c>
      <c r="AX623" s="191">
        <v>8</v>
      </c>
      <c r="AY623" s="192">
        <v>11.4</v>
      </c>
      <c r="AZ623" s="114" t="s">
        <v>1590</v>
      </c>
      <c r="BA623" s="6"/>
      <c r="BB623" s="6"/>
      <c r="BC623" s="6"/>
      <c r="BD623" s="6"/>
      <c r="BE623" s="6"/>
      <c r="BF623" s="6"/>
      <c r="BG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</row>
    <row r="624" spans="1:84">
      <c r="A624" s="90">
        <f>SUBTOTAL(103,$B$2:$B624)</f>
        <v>623</v>
      </c>
      <c r="B624" s="46" t="s">
        <v>930</v>
      </c>
      <c r="C624" s="204" t="s">
        <v>1281</v>
      </c>
      <c r="D624" s="199" t="s">
        <v>0</v>
      </c>
      <c r="E624" s="195" t="s">
        <v>478</v>
      </c>
      <c r="F624" s="222" t="s">
        <v>277</v>
      </c>
      <c r="G624" s="219" t="str">
        <f>""</f>
        <v/>
      </c>
      <c r="H624" s="8"/>
      <c r="I624" s="8"/>
      <c r="J624" s="8" t="s">
        <v>927</v>
      </c>
      <c r="K624" s="11"/>
      <c r="L624" s="8" t="s">
        <v>922</v>
      </c>
      <c r="M624" s="53"/>
      <c r="N624" s="53"/>
      <c r="O624" s="9"/>
      <c r="P624" s="54"/>
      <c r="Q624" s="121" t="str">
        <f>""</f>
        <v/>
      </c>
      <c r="R624" s="55"/>
      <c r="S624" s="57"/>
      <c r="T624" s="147" t="str">
        <f>IF(MAX((AA624,AD624,AG624,AJ624,AM624,AP624))=AA624,"CDU",IF(MAX(AA624,AD624,AG624,AJ624,AM624,AP624)=AD624,"SPD",IF(MAX(AA624,AD624,AG624,AJ624,AM624,AP624)=AG624,"AfD",IF(MAX(AA624,AD624,AG624,AJ624,AM624,AP624)=AJ624,"Linke",IF(MAX(AA624,AD624,AG624,AJ624,AM624,AP624)=AM624,"Grüne","FDP")))))</f>
        <v>CDU</v>
      </c>
      <c r="U624" s="148" t="str">
        <f>IF(LARGE((AA624,AD624,AG624,AJ624,AM624,AP624),2)=AA624,"CDU",IF(LARGE((AA624,AD624,AG624,AJ624,AM624,AP624),2)=AD624,"SPD",IF(LARGE((AA624,AD624,AG624,AJ624,AM624,AP624),2)=AG624,"AfD",IF(LARGE((AA624,AD624,AG624,AJ624,AM624,AP624),2)=AJ624,"Linke",IF(LARGE((AA624,AD624,AG624,AJ624,AM624,AP624),2)=AM624,"Grüne","FDP")))))</f>
        <v>SPD</v>
      </c>
      <c r="V624" s="148" t="str">
        <f>IF(LARGE((AA624,AD624,AG624,AJ624,AM624,AP624),3)=AA624,"CDU",IF(LARGE((AA624,AD624,AG624,AJ624,AM624,AP624),3)=AD624,"SPD",IF(LARGE((AA624,AD624,AG624,AJ624,AM624,AP624),3)=AG624,"AfD",IF(LARGE((AA624,AD624,AG624,AJ624,AM624,AP624),3)=AJ624,"Linke",IF(LARGE((AA624,AD624,AG624,AJ624,AM624,AP624),3)=AM624,"Grüne","FDP")))))</f>
        <v>Grüne</v>
      </c>
      <c r="W624" s="148" t="str">
        <f>IF(LARGE((AA624,AD624,AG624,AJ624,AM624,AP624),4)=AA624,"CDU",IF(LARGE((AA624,AD624,AG624,AJ624,AM624,AP624),4)=AD624,"SPD",IF(LARGE((AA624,AD624,AG624,AJ624,AM624,AP624),4)=AG624,"AfD",IF(LARGE((AA624,AD624,AG624,AJ624,AM624,AP624),4)=AJ624,"Linke",IF(LARGE((AA624,AD624,AG624,AJ624,AM624,AP624),4)=AM624,"Grüne","FDP")))))</f>
        <v>FDP</v>
      </c>
      <c r="X624" s="148">
        <f>(LARGE((AA624,AD624,AG624,AJ624,AM624,AP624),1))-(LARGE((AA624,AD624,AG624,AJ624,AM624,AP624),2))</f>
        <v>9.0524395804833568E-2</v>
      </c>
      <c r="Y624" s="148">
        <f>(LARGE((AA624,AD624,AG624,AJ624,AM624,AP624),1))-(LARGE((AA624,AD624,AG624,AJ624,AM624,AP624),3))</f>
        <v>0.12091199270405836</v>
      </c>
      <c r="Z624" s="234">
        <f>(LARGE((AA624,AD624,AG624,AJ624,AM624,AP624),1))-(LARGE((AA624,AD624,AG624,AJ624,AM624,AP624),4))</f>
        <v>0.16258397932816537</v>
      </c>
      <c r="AA624" s="236">
        <v>0.30099407204742362</v>
      </c>
      <c r="AB624" s="93">
        <v>0.26022968949383241</v>
      </c>
      <c r="AC624" s="95">
        <f>IF(Tabelle1[[#This Row],[CDU ES 2021]]="","",Tabelle1[[#This Row],[CDU ES 2021]]/Tabelle1[[#This Row],[CDU ZS 2021]])</f>
        <v>1.1566477008556604</v>
      </c>
      <c r="AD624" s="97">
        <v>0.21046967624259005</v>
      </c>
      <c r="AE624" s="106">
        <v>0.20656863340827611</v>
      </c>
      <c r="AF624" s="96">
        <f>IF(Tabelle1[[#This Row],[SPD ES 2021]]="","",Tabelle1[[#This Row],[SPD ES 2021]]/Tabelle1[[#This Row],[SPD ZS 2021]])</f>
        <v>1.0188849718853668</v>
      </c>
      <c r="AG624" s="99">
        <v>8.2669098647210823E-2</v>
      </c>
      <c r="AH624" s="107">
        <v>8.7057179315792668E-2</v>
      </c>
      <c r="AI624" s="98">
        <f>IF(Tabelle1[[#This Row],[AfD ES 2021]]="","",Tabelle1[[#This Row],[AfD ES 2021]]/Tabelle1[[#This Row],[AfD ZS 2021]])</f>
        <v>0.94959541874582853</v>
      </c>
      <c r="AJ624" s="100">
        <v>2.4137406900744795E-2</v>
      </c>
      <c r="AK624" s="108">
        <v>2.6475056207085131E-2</v>
      </c>
      <c r="AL624" s="101">
        <f>IF(Tabelle1[[#This Row],[Linke ES 2021]]="","",Tabelle1[[#This Row],[Linke ES 2021]]/Tabelle1[[#This Row],[Linke ZS 2021]])</f>
        <v>0.91170370751791852</v>
      </c>
      <c r="AM624" s="103">
        <v>0.18008207934336526</v>
      </c>
      <c r="AN624" s="109">
        <v>0.16832958619432462</v>
      </c>
      <c r="AO624" s="102">
        <f>IF(Tabelle1[[#This Row],[Grüne ES 2021]]="","",Tabelle1[[#This Row],[Grüne ES 2021]]/Tabelle1[[#This Row],[Grüne ZS 2021]])</f>
        <v>1.0698183451569425</v>
      </c>
      <c r="AP624" s="104">
        <v>0.13841009271925825</v>
      </c>
      <c r="AQ624" s="105">
        <v>0.17504405420185939</v>
      </c>
      <c r="AR624" s="215">
        <f>IF(Tabelle1[[#This Row],[FDP ES 2021]]="","",Tabelle1[[#This Row],[FDP ES 2021]]/Tabelle1[[#This Row],[FDP ZS 2021]])</f>
        <v>0.7907157620997789</v>
      </c>
      <c r="AS624" s="216">
        <v>642.20000000000005</v>
      </c>
      <c r="AT624" s="191">
        <v>43937</v>
      </c>
      <c r="AU624" s="191">
        <v>25583</v>
      </c>
      <c r="AV624" s="191">
        <v>4.4000000000000004</v>
      </c>
      <c r="AW624" s="191">
        <v>624.79999999999995</v>
      </c>
      <c r="AX624" s="191">
        <v>7.7</v>
      </c>
      <c r="AY624" s="192">
        <v>11</v>
      </c>
      <c r="AZ624" s="114" t="s">
        <v>1680</v>
      </c>
      <c r="BA624" s="6"/>
      <c r="BB624" s="6"/>
      <c r="BC624" s="6"/>
      <c r="BD624" s="6"/>
      <c r="BE624" s="6"/>
      <c r="BF624" s="6"/>
      <c r="BG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</row>
    <row r="625" spans="1:84">
      <c r="A625" s="90">
        <f>SUBTOTAL(103,$B$2:$B625)</f>
        <v>624</v>
      </c>
      <c r="B625" s="45" t="s">
        <v>932</v>
      </c>
      <c r="C625" s="203" t="s">
        <v>1282</v>
      </c>
      <c r="D625" s="199" t="s">
        <v>0</v>
      </c>
      <c r="E625" s="195" t="s">
        <v>478</v>
      </c>
      <c r="F625" s="222" t="s">
        <v>277</v>
      </c>
      <c r="G625" s="219" t="str">
        <f>""</f>
        <v/>
      </c>
      <c r="H625" s="16" t="s">
        <v>2175</v>
      </c>
      <c r="I625" s="8"/>
      <c r="J625" s="8" t="s">
        <v>927</v>
      </c>
      <c r="K625" s="11"/>
      <c r="L625" s="8" t="s">
        <v>922</v>
      </c>
      <c r="M625" s="53"/>
      <c r="N625" s="53"/>
      <c r="O625" s="9"/>
      <c r="P625" s="54"/>
      <c r="Q625" s="121" t="str">
        <f>""</f>
        <v/>
      </c>
      <c r="R625" s="55"/>
      <c r="S625" s="57"/>
      <c r="T625" s="147" t="str">
        <f>IF(MAX((AA625,AD625,AG625,AJ625,AM625,AP625))=AA625,"CDU",IF(MAX(AA625,AD625,AG625,AJ625,AM625,AP625)=AD625,"SPD",IF(MAX(AA625,AD625,AG625,AJ625,AM625,AP625)=AG625,"AfD",IF(MAX(AA625,AD625,AG625,AJ625,AM625,AP625)=AJ625,"Linke",IF(MAX(AA625,AD625,AG625,AJ625,AM625,AP625)=AM625,"Grüne","FDP")))))</f>
        <v>CDU</v>
      </c>
      <c r="U625" s="148" t="str">
        <f>IF(LARGE((AA625,AD625,AG625,AJ625,AM625,AP625),2)=AA625,"CDU",IF(LARGE((AA625,AD625,AG625,AJ625,AM625,AP625),2)=AD625,"SPD",IF(LARGE((AA625,AD625,AG625,AJ625,AM625,AP625),2)=AG625,"AfD",IF(LARGE((AA625,AD625,AG625,AJ625,AM625,AP625),2)=AJ625,"Linke",IF(LARGE((AA625,AD625,AG625,AJ625,AM625,AP625),2)=AM625,"Grüne","FDP")))))</f>
        <v>SPD</v>
      </c>
      <c r="V625" s="148" t="str">
        <f>IF(LARGE((AA625,AD625,AG625,AJ625,AM625,AP625),3)=AA625,"CDU",IF(LARGE((AA625,AD625,AG625,AJ625,AM625,AP625),3)=AD625,"SPD",IF(LARGE((AA625,AD625,AG625,AJ625,AM625,AP625),3)=AG625,"AfD",IF(LARGE((AA625,AD625,AG625,AJ625,AM625,AP625),3)=AJ625,"Linke",IF(LARGE((AA625,AD625,AG625,AJ625,AM625,AP625),3)=AM625,"Grüne","FDP")))))</f>
        <v>Grüne</v>
      </c>
      <c r="W625" s="148" t="str">
        <f>IF(LARGE((AA625,AD625,AG625,AJ625,AM625,AP625),4)=AA625,"CDU",IF(LARGE((AA625,AD625,AG625,AJ625,AM625,AP625),4)=AD625,"SPD",IF(LARGE((AA625,AD625,AG625,AJ625,AM625,AP625),4)=AG625,"AfD",IF(LARGE((AA625,AD625,AG625,AJ625,AM625,AP625),4)=AJ625,"Linke",IF(LARGE((AA625,AD625,AG625,AJ625,AM625,AP625),4)=AM625,"Grüne","FDP")))))</f>
        <v>FDP</v>
      </c>
      <c r="X625" s="148">
        <f>(LARGE((AA625,AD625,AG625,AJ625,AM625,AP625),1))-(LARGE((AA625,AD625,AG625,AJ625,AM625,AP625),2))</f>
        <v>9.0524395804833568E-2</v>
      </c>
      <c r="Y625" s="148">
        <f>(LARGE((AA625,AD625,AG625,AJ625,AM625,AP625),1))-(LARGE((AA625,AD625,AG625,AJ625,AM625,AP625),3))</f>
        <v>0.12091199270405836</v>
      </c>
      <c r="Z625" s="234">
        <f>(LARGE((AA625,AD625,AG625,AJ625,AM625,AP625),1))-(LARGE((AA625,AD625,AG625,AJ625,AM625,AP625),4))</f>
        <v>0.16258397932816537</v>
      </c>
      <c r="AA625" s="236">
        <v>0.30099407204742362</v>
      </c>
      <c r="AB625" s="93">
        <v>0.26022968949383241</v>
      </c>
      <c r="AC625" s="95">
        <f>IF(Tabelle1[[#This Row],[CDU ES 2021]]="","",Tabelle1[[#This Row],[CDU ES 2021]]/Tabelle1[[#This Row],[CDU ZS 2021]])</f>
        <v>1.1566477008556604</v>
      </c>
      <c r="AD625" s="97">
        <v>0.21046967624259005</v>
      </c>
      <c r="AE625" s="106">
        <v>0.20656863340827611</v>
      </c>
      <c r="AF625" s="96">
        <f>IF(Tabelle1[[#This Row],[SPD ES 2021]]="","",Tabelle1[[#This Row],[SPD ES 2021]]/Tabelle1[[#This Row],[SPD ZS 2021]])</f>
        <v>1.0188849718853668</v>
      </c>
      <c r="AG625" s="99">
        <v>8.2669098647210823E-2</v>
      </c>
      <c r="AH625" s="107">
        <v>8.7057179315792668E-2</v>
      </c>
      <c r="AI625" s="98">
        <f>IF(Tabelle1[[#This Row],[AfD ES 2021]]="","",Tabelle1[[#This Row],[AfD ES 2021]]/Tabelle1[[#This Row],[AfD ZS 2021]])</f>
        <v>0.94959541874582853</v>
      </c>
      <c r="AJ625" s="100">
        <v>2.4137406900744795E-2</v>
      </c>
      <c r="AK625" s="108">
        <v>2.6475056207085131E-2</v>
      </c>
      <c r="AL625" s="101">
        <f>IF(Tabelle1[[#This Row],[Linke ES 2021]]="","",Tabelle1[[#This Row],[Linke ES 2021]]/Tabelle1[[#This Row],[Linke ZS 2021]])</f>
        <v>0.91170370751791852</v>
      </c>
      <c r="AM625" s="103">
        <v>0.18008207934336526</v>
      </c>
      <c r="AN625" s="109">
        <v>0.16832958619432462</v>
      </c>
      <c r="AO625" s="102">
        <f>IF(Tabelle1[[#This Row],[Grüne ES 2021]]="","",Tabelle1[[#This Row],[Grüne ES 2021]]/Tabelle1[[#This Row],[Grüne ZS 2021]])</f>
        <v>1.0698183451569425</v>
      </c>
      <c r="AP625" s="104">
        <v>0.13841009271925825</v>
      </c>
      <c r="AQ625" s="105">
        <v>0.17504405420185939</v>
      </c>
      <c r="AR625" s="215">
        <f>IF(Tabelle1[[#This Row],[FDP ES 2021]]="","",Tabelle1[[#This Row],[FDP ES 2021]]/Tabelle1[[#This Row],[FDP ZS 2021]])</f>
        <v>0.7907157620997789</v>
      </c>
      <c r="AS625" s="216">
        <v>642.20000000000005</v>
      </c>
      <c r="AT625" s="191">
        <v>43937</v>
      </c>
      <c r="AU625" s="191">
        <v>25583</v>
      </c>
      <c r="AV625" s="191">
        <v>4.4000000000000004</v>
      </c>
      <c r="AW625" s="191">
        <v>624.79999999999995</v>
      </c>
      <c r="AX625" s="191">
        <v>7.7</v>
      </c>
      <c r="AY625" s="192">
        <v>11</v>
      </c>
      <c r="AZ625" s="114" t="s">
        <v>1782</v>
      </c>
      <c r="BA625" s="6"/>
      <c r="BB625" s="6"/>
      <c r="BC625" s="6"/>
      <c r="BD625" s="6"/>
      <c r="BE625" s="6"/>
      <c r="BF625" s="6"/>
      <c r="BG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</row>
    <row r="626" spans="1:84">
      <c r="A626" s="90">
        <f>SUBTOTAL(103,$B$2:$B626)</f>
        <v>625</v>
      </c>
      <c r="B626" s="44" t="s">
        <v>697</v>
      </c>
      <c r="C626" s="201" t="s">
        <v>891</v>
      </c>
      <c r="D626" s="200" t="s">
        <v>0</v>
      </c>
      <c r="E626" s="193" t="s">
        <v>478</v>
      </c>
      <c r="F626" s="222" t="s">
        <v>277</v>
      </c>
      <c r="G626" s="219" t="str">
        <f>""</f>
        <v/>
      </c>
      <c r="H626" s="10"/>
      <c r="I626" s="10"/>
      <c r="J626" s="8" t="s">
        <v>924</v>
      </c>
      <c r="K626" s="10"/>
      <c r="L626" s="8" t="s">
        <v>922</v>
      </c>
      <c r="M626" s="67"/>
      <c r="N626" s="67"/>
      <c r="O626" s="59"/>
      <c r="P626" s="83"/>
      <c r="Q626" s="121" t="str">
        <f>""</f>
        <v/>
      </c>
      <c r="R626" s="60"/>
      <c r="S626" s="61"/>
      <c r="T626" s="147" t="str">
        <f>IF(MAX((AA626,AD626,AG626,AJ626,AM626,AP626))=AA626,"CDU",IF(MAX(AA626,AD626,AG626,AJ626,AM626,AP626)=AD626,"SPD",IF(MAX(AA626,AD626,AG626,AJ626,AM626,AP626)=AG626,"AfD",IF(MAX(AA626,AD626,AG626,AJ626,AM626,AP626)=AJ626,"Linke",IF(MAX(AA626,AD626,AG626,AJ626,AM626,AP626)=AM626,"Grüne","FDP")))))</f>
        <v>CDU</v>
      </c>
      <c r="U626" s="148" t="str">
        <f>IF(LARGE((AA626,AD626,AG626,AJ626,AM626,AP626),2)=AA626,"CDU",IF(LARGE((AA626,AD626,AG626,AJ626,AM626,AP626),2)=AD626,"SPD",IF(LARGE((AA626,AD626,AG626,AJ626,AM626,AP626),2)=AG626,"AfD",IF(LARGE((AA626,AD626,AG626,AJ626,AM626,AP626),2)=AJ626,"Linke",IF(LARGE((AA626,AD626,AG626,AJ626,AM626,AP626),2)=AM626,"Grüne","FDP")))))</f>
        <v>SPD</v>
      </c>
      <c r="V626" s="148" t="str">
        <f>IF(LARGE((AA626,AD626,AG626,AJ626,AM626,AP626),3)=AA626,"CDU",IF(LARGE((AA626,AD626,AG626,AJ626,AM626,AP626),3)=AD626,"SPD",IF(LARGE((AA626,AD626,AG626,AJ626,AM626,AP626),3)=AG626,"AfD",IF(LARGE((AA626,AD626,AG626,AJ626,AM626,AP626),3)=AJ626,"Linke",IF(LARGE((AA626,AD626,AG626,AJ626,AM626,AP626),3)=AM626,"Grüne","FDP")))))</f>
        <v>Grüne</v>
      </c>
      <c r="W626" s="148" t="str">
        <f>IF(LARGE((AA626,AD626,AG626,AJ626,AM626,AP626),4)=AA626,"CDU",IF(LARGE((AA626,AD626,AG626,AJ626,AM626,AP626),4)=AD626,"SPD",IF(LARGE((AA626,AD626,AG626,AJ626,AM626,AP626),4)=AG626,"AfD",IF(LARGE((AA626,AD626,AG626,AJ626,AM626,AP626),4)=AJ626,"Linke",IF(LARGE((AA626,AD626,AG626,AJ626,AM626,AP626),4)=AM626,"Grüne","FDP")))))</f>
        <v>FDP</v>
      </c>
      <c r="X626" s="148">
        <f>(LARGE((AA626,AD626,AG626,AJ626,AM626,AP626),1))-(LARGE((AA626,AD626,AG626,AJ626,AM626,AP626),2))</f>
        <v>9.0524395804833568E-2</v>
      </c>
      <c r="Y626" s="148">
        <f>(LARGE((AA626,AD626,AG626,AJ626,AM626,AP626),1))-(LARGE((AA626,AD626,AG626,AJ626,AM626,AP626),3))</f>
        <v>0.12091199270405836</v>
      </c>
      <c r="Z626" s="234">
        <f>(LARGE((AA626,AD626,AG626,AJ626,AM626,AP626),1))-(LARGE((AA626,AD626,AG626,AJ626,AM626,AP626),4))</f>
        <v>0.16258397932816537</v>
      </c>
      <c r="AA626" s="236">
        <v>0.30099407204742362</v>
      </c>
      <c r="AB626" s="93">
        <v>0.26022968949383241</v>
      </c>
      <c r="AC626" s="95">
        <f>IF(Tabelle1[[#This Row],[CDU ES 2021]]="","",Tabelle1[[#This Row],[CDU ES 2021]]/Tabelle1[[#This Row],[CDU ZS 2021]])</f>
        <v>1.1566477008556604</v>
      </c>
      <c r="AD626" s="97">
        <v>0.21046967624259005</v>
      </c>
      <c r="AE626" s="106">
        <v>0.20656863340827611</v>
      </c>
      <c r="AF626" s="96">
        <f>IF(Tabelle1[[#This Row],[SPD ES 2021]]="","",Tabelle1[[#This Row],[SPD ES 2021]]/Tabelle1[[#This Row],[SPD ZS 2021]])</f>
        <v>1.0188849718853668</v>
      </c>
      <c r="AG626" s="99">
        <v>8.2669098647210823E-2</v>
      </c>
      <c r="AH626" s="107">
        <v>8.7057179315792668E-2</v>
      </c>
      <c r="AI626" s="98">
        <f>IF(Tabelle1[[#This Row],[AfD ES 2021]]="","",Tabelle1[[#This Row],[AfD ES 2021]]/Tabelle1[[#This Row],[AfD ZS 2021]])</f>
        <v>0.94959541874582853</v>
      </c>
      <c r="AJ626" s="100">
        <v>2.4137406900744795E-2</v>
      </c>
      <c r="AK626" s="108">
        <v>2.6475056207085131E-2</v>
      </c>
      <c r="AL626" s="101">
        <f>IF(Tabelle1[[#This Row],[Linke ES 2021]]="","",Tabelle1[[#This Row],[Linke ES 2021]]/Tabelle1[[#This Row],[Linke ZS 2021]])</f>
        <v>0.91170370751791852</v>
      </c>
      <c r="AM626" s="103">
        <v>0.18008207934336526</v>
      </c>
      <c r="AN626" s="109">
        <v>0.16832958619432462</v>
      </c>
      <c r="AO626" s="102">
        <f>IF(Tabelle1[[#This Row],[Grüne ES 2021]]="","",Tabelle1[[#This Row],[Grüne ES 2021]]/Tabelle1[[#This Row],[Grüne ZS 2021]])</f>
        <v>1.0698183451569425</v>
      </c>
      <c r="AP626" s="104">
        <v>0.13841009271925825</v>
      </c>
      <c r="AQ626" s="105">
        <v>0.17504405420185939</v>
      </c>
      <c r="AR626" s="215">
        <f>IF(Tabelle1[[#This Row],[FDP ES 2021]]="","",Tabelle1[[#This Row],[FDP ES 2021]]/Tabelle1[[#This Row],[FDP ZS 2021]])</f>
        <v>0.7907157620997789</v>
      </c>
      <c r="AS626" s="216">
        <v>642.20000000000005</v>
      </c>
      <c r="AT626" s="191">
        <v>43937</v>
      </c>
      <c r="AU626" s="191">
        <v>25583</v>
      </c>
      <c r="AV626" s="191">
        <v>4.4000000000000004</v>
      </c>
      <c r="AW626" s="191">
        <v>624.79999999999995</v>
      </c>
      <c r="AX626" s="191">
        <v>7.7</v>
      </c>
      <c r="AY626" s="192">
        <v>11</v>
      </c>
      <c r="AZ626" s="114" t="s">
        <v>1828</v>
      </c>
      <c r="BA626" s="6"/>
      <c r="BB626" s="6"/>
      <c r="BC626" s="6"/>
      <c r="BD626" s="6"/>
      <c r="BE626" s="6"/>
      <c r="BF626" s="6"/>
      <c r="BG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</row>
    <row r="627" spans="1:84">
      <c r="A627" s="90">
        <f>SUBTOTAL(103,$B$2:$B627)</f>
        <v>626</v>
      </c>
      <c r="B627" s="48" t="s">
        <v>669</v>
      </c>
      <c r="C627" s="206" t="s">
        <v>1283</v>
      </c>
      <c r="D627" s="199" t="s">
        <v>0</v>
      </c>
      <c r="E627" s="195" t="s">
        <v>478</v>
      </c>
      <c r="F627" s="222" t="s">
        <v>277</v>
      </c>
      <c r="G627" s="219" t="str">
        <f>""</f>
        <v/>
      </c>
      <c r="H627" s="8"/>
      <c r="I627" s="8"/>
      <c r="J627" s="8" t="s">
        <v>927</v>
      </c>
      <c r="K627" s="11"/>
      <c r="L627" s="8" t="s">
        <v>922</v>
      </c>
      <c r="M627" s="53"/>
      <c r="N627" s="53"/>
      <c r="O627" s="9"/>
      <c r="P627" s="54"/>
      <c r="Q627" s="121" t="str">
        <f>""</f>
        <v/>
      </c>
      <c r="R627" s="55"/>
      <c r="S627" s="57"/>
      <c r="T627" s="147" t="str">
        <f>IF(MAX((AA627,AD627,AG627,AJ627,AM627,AP627))=AA627,"CDU",IF(MAX(AA627,AD627,AG627,AJ627,AM627,AP627)=AD627,"SPD",IF(MAX(AA627,AD627,AG627,AJ627,AM627,AP627)=AG627,"AfD",IF(MAX(AA627,AD627,AG627,AJ627,AM627,AP627)=AJ627,"Linke",IF(MAX(AA627,AD627,AG627,AJ627,AM627,AP627)=AM627,"Grüne","FDP")))))</f>
        <v>CDU</v>
      </c>
      <c r="U627" s="148" t="str">
        <f>IF(LARGE((AA627,AD627,AG627,AJ627,AM627,AP627),2)=AA627,"CDU",IF(LARGE((AA627,AD627,AG627,AJ627,AM627,AP627),2)=AD627,"SPD",IF(LARGE((AA627,AD627,AG627,AJ627,AM627,AP627),2)=AG627,"AfD",IF(LARGE((AA627,AD627,AG627,AJ627,AM627,AP627),2)=AJ627,"Linke",IF(LARGE((AA627,AD627,AG627,AJ627,AM627,AP627),2)=AM627,"Grüne","FDP")))))</f>
        <v>SPD</v>
      </c>
      <c r="V627" s="148" t="str">
        <f>IF(LARGE((AA627,AD627,AG627,AJ627,AM627,AP627),3)=AA627,"CDU",IF(LARGE((AA627,AD627,AG627,AJ627,AM627,AP627),3)=AD627,"SPD",IF(LARGE((AA627,AD627,AG627,AJ627,AM627,AP627),3)=AG627,"AfD",IF(LARGE((AA627,AD627,AG627,AJ627,AM627,AP627),3)=AJ627,"Linke",IF(LARGE((AA627,AD627,AG627,AJ627,AM627,AP627),3)=AM627,"Grüne","FDP")))))</f>
        <v>Grüne</v>
      </c>
      <c r="W627" s="148" t="str">
        <f>IF(LARGE((AA627,AD627,AG627,AJ627,AM627,AP627),4)=AA627,"CDU",IF(LARGE((AA627,AD627,AG627,AJ627,AM627,AP627),4)=AD627,"SPD",IF(LARGE((AA627,AD627,AG627,AJ627,AM627,AP627),4)=AG627,"AfD",IF(LARGE((AA627,AD627,AG627,AJ627,AM627,AP627),4)=AJ627,"Linke",IF(LARGE((AA627,AD627,AG627,AJ627,AM627,AP627),4)=AM627,"Grüne","FDP")))))</f>
        <v>FDP</v>
      </c>
      <c r="X627" s="148">
        <f>(LARGE((AA627,AD627,AG627,AJ627,AM627,AP627),1))-(LARGE((AA627,AD627,AG627,AJ627,AM627,AP627),2))</f>
        <v>9.0524395804833568E-2</v>
      </c>
      <c r="Y627" s="148">
        <f>(LARGE((AA627,AD627,AG627,AJ627,AM627,AP627),1))-(LARGE((AA627,AD627,AG627,AJ627,AM627,AP627),3))</f>
        <v>0.12091199270405836</v>
      </c>
      <c r="Z627" s="234">
        <f>(LARGE((AA627,AD627,AG627,AJ627,AM627,AP627),1))-(LARGE((AA627,AD627,AG627,AJ627,AM627,AP627),4))</f>
        <v>0.16258397932816537</v>
      </c>
      <c r="AA627" s="236">
        <v>0.30099407204742362</v>
      </c>
      <c r="AB627" s="93">
        <v>0.26022968949383241</v>
      </c>
      <c r="AC627" s="95">
        <f>IF(Tabelle1[[#This Row],[CDU ES 2021]]="","",Tabelle1[[#This Row],[CDU ES 2021]]/Tabelle1[[#This Row],[CDU ZS 2021]])</f>
        <v>1.1566477008556604</v>
      </c>
      <c r="AD627" s="97">
        <v>0.21046967624259005</v>
      </c>
      <c r="AE627" s="106">
        <v>0.20656863340827611</v>
      </c>
      <c r="AF627" s="96">
        <f>IF(Tabelle1[[#This Row],[SPD ES 2021]]="","",Tabelle1[[#This Row],[SPD ES 2021]]/Tabelle1[[#This Row],[SPD ZS 2021]])</f>
        <v>1.0188849718853668</v>
      </c>
      <c r="AG627" s="99">
        <v>8.2669098647210823E-2</v>
      </c>
      <c r="AH627" s="107">
        <v>8.7057179315792668E-2</v>
      </c>
      <c r="AI627" s="98">
        <f>IF(Tabelle1[[#This Row],[AfD ES 2021]]="","",Tabelle1[[#This Row],[AfD ES 2021]]/Tabelle1[[#This Row],[AfD ZS 2021]])</f>
        <v>0.94959541874582853</v>
      </c>
      <c r="AJ627" s="100">
        <v>2.4137406900744795E-2</v>
      </c>
      <c r="AK627" s="108">
        <v>2.6475056207085131E-2</v>
      </c>
      <c r="AL627" s="101">
        <f>IF(Tabelle1[[#This Row],[Linke ES 2021]]="","",Tabelle1[[#This Row],[Linke ES 2021]]/Tabelle1[[#This Row],[Linke ZS 2021]])</f>
        <v>0.91170370751791852</v>
      </c>
      <c r="AM627" s="103">
        <v>0.18008207934336526</v>
      </c>
      <c r="AN627" s="109">
        <v>0.16832958619432462</v>
      </c>
      <c r="AO627" s="102">
        <f>IF(Tabelle1[[#This Row],[Grüne ES 2021]]="","",Tabelle1[[#This Row],[Grüne ES 2021]]/Tabelle1[[#This Row],[Grüne ZS 2021]])</f>
        <v>1.0698183451569425</v>
      </c>
      <c r="AP627" s="104">
        <v>0.13841009271925825</v>
      </c>
      <c r="AQ627" s="105">
        <v>0.17504405420185939</v>
      </c>
      <c r="AR627" s="215">
        <f>IF(Tabelle1[[#This Row],[FDP ES 2021]]="","",Tabelle1[[#This Row],[FDP ES 2021]]/Tabelle1[[#This Row],[FDP ZS 2021]])</f>
        <v>0.7907157620997789</v>
      </c>
      <c r="AS627" s="216">
        <v>642.20000000000005</v>
      </c>
      <c r="AT627" s="191">
        <v>43937</v>
      </c>
      <c r="AU627" s="191">
        <v>25583</v>
      </c>
      <c r="AV627" s="191">
        <v>4.4000000000000004</v>
      </c>
      <c r="AW627" s="191">
        <v>624.79999999999995</v>
      </c>
      <c r="AX627" s="191">
        <v>7.7</v>
      </c>
      <c r="AY627" s="192">
        <v>11</v>
      </c>
      <c r="AZ627" s="114" t="s">
        <v>2030</v>
      </c>
      <c r="BA627" s="6"/>
      <c r="BB627" s="6"/>
      <c r="BC627" s="6"/>
      <c r="BD627" s="6"/>
      <c r="BE627" s="6"/>
      <c r="BF627" s="6"/>
      <c r="BG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</row>
    <row r="628" spans="1:84">
      <c r="A628" s="90">
        <f>SUBTOTAL(103,$B$2:$B628)</f>
        <v>627</v>
      </c>
      <c r="B628" s="48" t="s">
        <v>669</v>
      </c>
      <c r="C628" s="206" t="s">
        <v>1284</v>
      </c>
      <c r="D628" s="199" t="s">
        <v>0</v>
      </c>
      <c r="E628" s="195" t="s">
        <v>479</v>
      </c>
      <c r="F628" s="198" t="s">
        <v>278</v>
      </c>
      <c r="G628" s="219" t="str">
        <f>""</f>
        <v/>
      </c>
      <c r="H628" s="8"/>
      <c r="I628" s="8"/>
      <c r="J628" s="8" t="s">
        <v>927</v>
      </c>
      <c r="K628" s="11"/>
      <c r="L628" s="8" t="s">
        <v>922</v>
      </c>
      <c r="M628" s="53"/>
      <c r="N628" s="53"/>
      <c r="O628" s="9"/>
      <c r="P628" s="54"/>
      <c r="Q628" s="121" t="str">
        <f>""</f>
        <v/>
      </c>
      <c r="R628" s="55"/>
      <c r="S628" s="57"/>
      <c r="T628" s="147" t="str">
        <f>IF(MAX((AA628,AD628,AG628,AJ628,AM628,AP628))=AA628,"CDU",IF(MAX(AA628,AD628,AG628,AJ628,AM628,AP628)=AD628,"SPD",IF(MAX(AA628,AD628,AG628,AJ628,AM628,AP628)=AG628,"AfD",IF(MAX(AA628,AD628,AG628,AJ628,AM628,AP628)=AJ628,"Linke",IF(MAX(AA628,AD628,AG628,AJ628,AM628,AP628)=AM628,"Grüne","FDP")))))</f>
        <v>CDU</v>
      </c>
      <c r="U628" s="148" t="str">
        <f>IF(LARGE((AA628,AD628,AG628,AJ628,AM628,AP628),2)=AA628,"CDU",IF(LARGE((AA628,AD628,AG628,AJ628,AM628,AP628),2)=AD628,"SPD",IF(LARGE((AA628,AD628,AG628,AJ628,AM628,AP628),2)=AG628,"AfD",IF(LARGE((AA628,AD628,AG628,AJ628,AM628,AP628),2)=AJ628,"Linke",IF(LARGE((AA628,AD628,AG628,AJ628,AM628,AP628),2)=AM628,"Grüne","FDP")))))</f>
        <v>SPD</v>
      </c>
      <c r="V628" s="148" t="str">
        <f>IF(LARGE((AA628,AD628,AG628,AJ628,AM628,AP628),3)=AA628,"CDU",IF(LARGE((AA628,AD628,AG628,AJ628,AM628,AP628),3)=AD628,"SPD",IF(LARGE((AA628,AD628,AG628,AJ628,AM628,AP628),3)=AG628,"AfD",IF(LARGE((AA628,AD628,AG628,AJ628,AM628,AP628),3)=AJ628,"Linke",IF(LARGE((AA628,AD628,AG628,AJ628,AM628,AP628),3)=AM628,"Grüne","FDP")))))</f>
        <v>FDP</v>
      </c>
      <c r="W628" s="148" t="str">
        <f>IF(LARGE((AA628,AD628,AG628,AJ628,AM628,AP628),4)=AA628,"CDU",IF(LARGE((AA628,AD628,AG628,AJ628,AM628,AP628),4)=AD628,"SPD",IF(LARGE((AA628,AD628,AG628,AJ628,AM628,AP628),4)=AG628,"AfD",IF(LARGE((AA628,AD628,AG628,AJ628,AM628,AP628),4)=AJ628,"Linke",IF(LARGE((AA628,AD628,AG628,AJ628,AM628,AP628),4)=AM628,"Grüne","FDP")))))</f>
        <v>Grüne</v>
      </c>
      <c r="X628" s="148">
        <f>(LARGE((AA628,AD628,AG628,AJ628,AM628,AP628),1))-(LARGE((AA628,AD628,AG628,AJ628,AM628,AP628),2))</f>
        <v>7.2637996522569692E-2</v>
      </c>
      <c r="Y628" s="148">
        <f>(LARGE((AA628,AD628,AG628,AJ628,AM628,AP628),1))-(LARGE((AA628,AD628,AG628,AJ628,AM628,AP628),3))</f>
        <v>0.18713201549172803</v>
      </c>
      <c r="Z628" s="234">
        <f>(LARGE((AA628,AD628,AG628,AJ628,AM628,AP628),1))-(LARGE((AA628,AD628,AG628,AJ628,AM628,AP628),4))</f>
        <v>0.19122881640511313</v>
      </c>
      <c r="AA628" s="236">
        <v>0.3101181281574843</v>
      </c>
      <c r="AB628" s="93">
        <v>0.26095980598558283</v>
      </c>
      <c r="AC628" s="95">
        <f>IF(Tabelle1[[#This Row],[CDU ES 2021]]="","",Tabelle1[[#This Row],[CDU ES 2021]]/Tabelle1[[#This Row],[CDU ZS 2021]])</f>
        <v>1.1883750717327606</v>
      </c>
      <c r="AD628" s="97">
        <v>0.2374801316349146</v>
      </c>
      <c r="AE628" s="106">
        <v>0.23375464020294145</v>
      </c>
      <c r="AF628" s="96">
        <f>IF(Tabelle1[[#This Row],[SPD ES 2021]]="","",Tabelle1[[#This Row],[SPD ES 2021]]/Tabelle1[[#This Row],[SPD ZS 2021]])</f>
        <v>1.0159376148800243</v>
      </c>
      <c r="AG628" s="99">
        <v>0.11803860992336221</v>
      </c>
      <c r="AH628" s="107">
        <v>0.11465299837081452</v>
      </c>
      <c r="AI628" s="98">
        <f>IF(Tabelle1[[#This Row],[AfD ES 2021]]="","",Tabelle1[[#This Row],[AfD ES 2021]]/Tabelle1[[#This Row],[AfD ZS 2021]])</f>
        <v>1.0295292020327094</v>
      </c>
      <c r="AJ628" s="100">
        <v>2.2073473773758089E-2</v>
      </c>
      <c r="AK628" s="108">
        <v>2.4832059989733899E-2</v>
      </c>
      <c r="AL628" s="101">
        <f>IF(Tabelle1[[#This Row],[Linke ES 2021]]="","",Tabelle1[[#This Row],[Linke ES 2021]]/Tabelle1[[#This Row],[Linke ZS 2021]])</f>
        <v>0.8889102951138057</v>
      </c>
      <c r="AM628" s="103">
        <v>0.11888931175237115</v>
      </c>
      <c r="AN628" s="109">
        <v>0.12584155985210865</v>
      </c>
      <c r="AO628" s="102">
        <f>IF(Tabelle1[[#This Row],[Grüne ES 2021]]="","",Tabelle1[[#This Row],[Grüne ES 2021]]/Tabelle1[[#This Row],[Grüne ZS 2021]])</f>
        <v>0.94475395800951678</v>
      </c>
      <c r="AP628" s="104">
        <v>0.12298611266575626</v>
      </c>
      <c r="AQ628" s="105">
        <v>0.16160180921419698</v>
      </c>
      <c r="AR628" s="215">
        <f>IF(Tabelle1[[#This Row],[FDP ES 2021]]="","",Tabelle1[[#This Row],[FDP ES 2021]]/Tabelle1[[#This Row],[FDP ZS 2021]])</f>
        <v>0.7610441570164781</v>
      </c>
      <c r="AS628" s="216">
        <v>401.9</v>
      </c>
      <c r="AT628" s="191">
        <v>34635</v>
      </c>
      <c r="AU628" s="191">
        <v>24173</v>
      </c>
      <c r="AV628" s="191">
        <v>4.9000000000000004</v>
      </c>
      <c r="AW628" s="191">
        <v>643.9</v>
      </c>
      <c r="AX628" s="191">
        <v>7.6</v>
      </c>
      <c r="AY628" s="192">
        <v>11.6</v>
      </c>
      <c r="AZ628" s="114" t="s">
        <v>1690</v>
      </c>
      <c r="BA628" s="6"/>
      <c r="BB628" s="6"/>
      <c r="BC628" s="6"/>
      <c r="BD628" s="6"/>
      <c r="BE628" s="6"/>
      <c r="BF628" s="6"/>
      <c r="BG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</row>
    <row r="629" spans="1:84">
      <c r="A629" s="90">
        <f>SUBTOTAL(103,$B$2:$B629)</f>
        <v>628</v>
      </c>
      <c r="B629" s="44" t="s">
        <v>697</v>
      </c>
      <c r="C629" s="201" t="s">
        <v>655</v>
      </c>
      <c r="D629" s="199" t="s">
        <v>0</v>
      </c>
      <c r="E629" s="194" t="s">
        <v>479</v>
      </c>
      <c r="F629" s="198" t="s">
        <v>278</v>
      </c>
      <c r="G629" s="219" t="str">
        <f>""</f>
        <v/>
      </c>
      <c r="H629" s="182" t="s">
        <v>2179</v>
      </c>
      <c r="I629" s="8"/>
      <c r="J629" s="8" t="s">
        <v>924</v>
      </c>
      <c r="K629" s="8"/>
      <c r="L629" s="8" t="s">
        <v>922</v>
      </c>
      <c r="M629" s="53"/>
      <c r="N629" s="76" t="s">
        <v>631</v>
      </c>
      <c r="O629" s="9"/>
      <c r="P629" s="54"/>
      <c r="Q629" s="121" t="str">
        <f>""</f>
        <v/>
      </c>
      <c r="R629" s="55"/>
      <c r="S629" s="57"/>
      <c r="T629" s="147" t="str">
        <f>IF(MAX((AA629,AD629,AG629,AJ629,AM629,AP629))=AA629,"CDU",IF(MAX(AA629,AD629,AG629,AJ629,AM629,AP629)=AD629,"SPD",IF(MAX(AA629,AD629,AG629,AJ629,AM629,AP629)=AG629,"AfD",IF(MAX(AA629,AD629,AG629,AJ629,AM629,AP629)=AJ629,"Linke",IF(MAX(AA629,AD629,AG629,AJ629,AM629,AP629)=AM629,"Grüne","FDP")))))</f>
        <v>CDU</v>
      </c>
      <c r="U629" s="148" t="str">
        <f>IF(LARGE((AA629,AD629,AG629,AJ629,AM629,AP629),2)=AA629,"CDU",IF(LARGE((AA629,AD629,AG629,AJ629,AM629,AP629),2)=AD629,"SPD",IF(LARGE((AA629,AD629,AG629,AJ629,AM629,AP629),2)=AG629,"AfD",IF(LARGE((AA629,AD629,AG629,AJ629,AM629,AP629),2)=AJ629,"Linke",IF(LARGE((AA629,AD629,AG629,AJ629,AM629,AP629),2)=AM629,"Grüne","FDP")))))</f>
        <v>SPD</v>
      </c>
      <c r="V629" s="148" t="str">
        <f>IF(LARGE((AA629,AD629,AG629,AJ629,AM629,AP629),3)=AA629,"CDU",IF(LARGE((AA629,AD629,AG629,AJ629,AM629,AP629),3)=AD629,"SPD",IF(LARGE((AA629,AD629,AG629,AJ629,AM629,AP629),3)=AG629,"AfD",IF(LARGE((AA629,AD629,AG629,AJ629,AM629,AP629),3)=AJ629,"Linke",IF(LARGE((AA629,AD629,AG629,AJ629,AM629,AP629),3)=AM629,"Grüne","FDP")))))</f>
        <v>FDP</v>
      </c>
      <c r="W629" s="148" t="str">
        <f>IF(LARGE((AA629,AD629,AG629,AJ629,AM629,AP629),4)=AA629,"CDU",IF(LARGE((AA629,AD629,AG629,AJ629,AM629,AP629),4)=AD629,"SPD",IF(LARGE((AA629,AD629,AG629,AJ629,AM629,AP629),4)=AG629,"AfD",IF(LARGE((AA629,AD629,AG629,AJ629,AM629,AP629),4)=AJ629,"Linke",IF(LARGE((AA629,AD629,AG629,AJ629,AM629,AP629),4)=AM629,"Grüne","FDP")))))</f>
        <v>Grüne</v>
      </c>
      <c r="X629" s="148">
        <f>(LARGE((AA629,AD629,AG629,AJ629,AM629,AP629),1))-(LARGE((AA629,AD629,AG629,AJ629,AM629,AP629),2))</f>
        <v>7.2637996522569692E-2</v>
      </c>
      <c r="Y629" s="148">
        <f>(LARGE((AA629,AD629,AG629,AJ629,AM629,AP629),1))-(LARGE((AA629,AD629,AG629,AJ629,AM629,AP629),3))</f>
        <v>0.18713201549172803</v>
      </c>
      <c r="Z629" s="234">
        <f>(LARGE((AA629,AD629,AG629,AJ629,AM629,AP629),1))-(LARGE((AA629,AD629,AG629,AJ629,AM629,AP629),4))</f>
        <v>0.19122881640511313</v>
      </c>
      <c r="AA629" s="236">
        <v>0.3101181281574843</v>
      </c>
      <c r="AB629" s="93">
        <v>0.26095980598558283</v>
      </c>
      <c r="AC629" s="95">
        <f>IF(Tabelle1[[#This Row],[CDU ES 2021]]="","",Tabelle1[[#This Row],[CDU ES 2021]]/Tabelle1[[#This Row],[CDU ZS 2021]])</f>
        <v>1.1883750717327606</v>
      </c>
      <c r="AD629" s="97">
        <v>0.2374801316349146</v>
      </c>
      <c r="AE629" s="106">
        <v>0.23375464020294145</v>
      </c>
      <c r="AF629" s="96">
        <f>IF(Tabelle1[[#This Row],[SPD ES 2021]]="","",Tabelle1[[#This Row],[SPD ES 2021]]/Tabelle1[[#This Row],[SPD ZS 2021]])</f>
        <v>1.0159376148800243</v>
      </c>
      <c r="AG629" s="99">
        <v>0.11803860992336221</v>
      </c>
      <c r="AH629" s="107">
        <v>0.11465299837081452</v>
      </c>
      <c r="AI629" s="98">
        <f>IF(Tabelle1[[#This Row],[AfD ES 2021]]="","",Tabelle1[[#This Row],[AfD ES 2021]]/Tabelle1[[#This Row],[AfD ZS 2021]])</f>
        <v>1.0295292020327094</v>
      </c>
      <c r="AJ629" s="100">
        <v>2.2073473773758089E-2</v>
      </c>
      <c r="AK629" s="108">
        <v>2.4832059989733899E-2</v>
      </c>
      <c r="AL629" s="101">
        <f>IF(Tabelle1[[#This Row],[Linke ES 2021]]="","",Tabelle1[[#This Row],[Linke ES 2021]]/Tabelle1[[#This Row],[Linke ZS 2021]])</f>
        <v>0.8889102951138057</v>
      </c>
      <c r="AM629" s="103">
        <v>0.11888931175237115</v>
      </c>
      <c r="AN629" s="109">
        <v>0.12584155985210865</v>
      </c>
      <c r="AO629" s="102">
        <f>IF(Tabelle1[[#This Row],[Grüne ES 2021]]="","",Tabelle1[[#This Row],[Grüne ES 2021]]/Tabelle1[[#This Row],[Grüne ZS 2021]])</f>
        <v>0.94475395800951678</v>
      </c>
      <c r="AP629" s="104">
        <v>0.12298611266575626</v>
      </c>
      <c r="AQ629" s="105">
        <v>0.16160180921419698</v>
      </c>
      <c r="AR629" s="215">
        <f>IF(Tabelle1[[#This Row],[FDP ES 2021]]="","",Tabelle1[[#This Row],[FDP ES 2021]]/Tabelle1[[#This Row],[FDP ZS 2021]])</f>
        <v>0.7610441570164781</v>
      </c>
      <c r="AS629" s="216">
        <v>401.9</v>
      </c>
      <c r="AT629" s="191">
        <v>34635</v>
      </c>
      <c r="AU629" s="191">
        <v>24173</v>
      </c>
      <c r="AV629" s="191">
        <v>4.9000000000000004</v>
      </c>
      <c r="AW629" s="191">
        <v>643.9</v>
      </c>
      <c r="AX629" s="191">
        <v>7.6</v>
      </c>
      <c r="AY629" s="192">
        <v>11.6</v>
      </c>
      <c r="AZ629" s="114" t="s">
        <v>1766</v>
      </c>
      <c r="BA629" s="6"/>
      <c r="BB629" s="6"/>
      <c r="BC629" s="6"/>
      <c r="BD629" s="6"/>
      <c r="BE629" s="6"/>
      <c r="BF629" s="6"/>
      <c r="BG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</row>
    <row r="630" spans="1:84">
      <c r="A630" s="90">
        <f>SUBTOTAL(103,$B$2:$B630)</f>
        <v>629</v>
      </c>
      <c r="B630" s="47" t="s">
        <v>751</v>
      </c>
      <c r="C630" s="205" t="s">
        <v>1285</v>
      </c>
      <c r="D630" s="199" t="s">
        <v>0</v>
      </c>
      <c r="E630" s="195" t="s">
        <v>480</v>
      </c>
      <c r="F630" s="222" t="s">
        <v>279</v>
      </c>
      <c r="G630" s="219" t="str">
        <f>""</f>
        <v/>
      </c>
      <c r="H630" s="8"/>
      <c r="I630" s="8"/>
      <c r="J630" s="8" t="s">
        <v>927</v>
      </c>
      <c r="K630" s="11"/>
      <c r="L630" s="8" t="s">
        <v>922</v>
      </c>
      <c r="M630" s="53"/>
      <c r="N630" s="53"/>
      <c r="O630" s="9"/>
      <c r="P630" s="54"/>
      <c r="Q630" s="121" t="str">
        <f>""</f>
        <v/>
      </c>
      <c r="R630" s="55"/>
      <c r="S630" s="57"/>
      <c r="T630" s="147" t="str">
        <f>IF(MAX((AA630,AD630,AG630,AJ630,AM630,AP630))=AA630,"CDU",IF(MAX(AA630,AD630,AG630,AJ630,AM630,AP630)=AD630,"SPD",IF(MAX(AA630,AD630,AG630,AJ630,AM630,AP630)=AG630,"AfD",IF(MAX(AA630,AD630,AG630,AJ630,AM630,AP630)=AJ630,"Linke",IF(MAX(AA630,AD630,AG630,AJ630,AM630,AP630)=AM630,"Grüne","FDP")))))</f>
        <v>CDU</v>
      </c>
      <c r="U630" s="148" t="str">
        <f>IF(LARGE((AA630,AD630,AG630,AJ630,AM630,AP630),2)=AA630,"CDU",IF(LARGE((AA630,AD630,AG630,AJ630,AM630,AP630),2)=AD630,"SPD",IF(LARGE((AA630,AD630,AG630,AJ630,AM630,AP630),2)=AG630,"AfD",IF(LARGE((AA630,AD630,AG630,AJ630,AM630,AP630),2)=AJ630,"Linke",IF(LARGE((AA630,AD630,AG630,AJ630,AM630,AP630),2)=AM630,"Grüne","FDP")))))</f>
        <v>SPD</v>
      </c>
      <c r="V630" s="148" t="str">
        <f>IF(LARGE((AA630,AD630,AG630,AJ630,AM630,AP630),3)=AA630,"CDU",IF(LARGE((AA630,AD630,AG630,AJ630,AM630,AP630),3)=AD630,"SPD",IF(LARGE((AA630,AD630,AG630,AJ630,AM630,AP630),3)=AG630,"AfD",IF(LARGE((AA630,AD630,AG630,AJ630,AM630,AP630),3)=AJ630,"Linke",IF(LARGE((AA630,AD630,AG630,AJ630,AM630,AP630),3)=AM630,"Grüne","FDP")))))</f>
        <v>FDP</v>
      </c>
      <c r="W630" s="148" t="str">
        <f>IF(LARGE((AA630,AD630,AG630,AJ630,AM630,AP630),4)=AA630,"CDU",IF(LARGE((AA630,AD630,AG630,AJ630,AM630,AP630),4)=AD630,"SPD",IF(LARGE((AA630,AD630,AG630,AJ630,AM630,AP630),4)=AG630,"AfD",IF(LARGE((AA630,AD630,AG630,AJ630,AM630,AP630),4)=AJ630,"Linke",IF(LARGE((AA630,AD630,AG630,AJ630,AM630,AP630),4)=AM630,"Grüne","FDP")))))</f>
        <v>Grüne</v>
      </c>
      <c r="X630" s="148">
        <f>(LARGE((AA630,AD630,AG630,AJ630,AM630,AP630),1))-(LARGE((AA630,AD630,AG630,AJ630,AM630,AP630),2))</f>
        <v>6.2635100655363624E-2</v>
      </c>
      <c r="Y630" s="148">
        <f>(LARGE((AA630,AD630,AG630,AJ630,AM630,AP630),1))-(LARGE((AA630,AD630,AG630,AJ630,AM630,AP630),3))</f>
        <v>0.13441547644303267</v>
      </c>
      <c r="Z630" s="234">
        <f>(LARGE((AA630,AD630,AG630,AJ630,AM630,AP630),1))-(LARGE((AA630,AD630,AG630,AJ630,AM630,AP630),4))</f>
        <v>0.1395700860630594</v>
      </c>
      <c r="AA630" s="236">
        <v>0.2899310234107576</v>
      </c>
      <c r="AB630" s="93">
        <v>0.25743781080292305</v>
      </c>
      <c r="AC630" s="95">
        <f>IF(Tabelle1[[#This Row],[CDU ES 2021]]="","",Tabelle1[[#This Row],[CDU ES 2021]]/Tabelle1[[#This Row],[CDU ZS 2021]])</f>
        <v>1.1262177164515634</v>
      </c>
      <c r="AD630" s="97">
        <v>0.22729592275539398</v>
      </c>
      <c r="AE630" s="106">
        <v>0.21604129351240922</v>
      </c>
      <c r="AF630" s="96">
        <f>IF(Tabelle1[[#This Row],[SPD ES 2021]]="","",Tabelle1[[#This Row],[SPD ES 2021]]/Tabelle1[[#This Row],[SPD ZS 2021]])</f>
        <v>1.0520948058586694</v>
      </c>
      <c r="AG630" s="99">
        <v>8.7129530351419376E-2</v>
      </c>
      <c r="AH630" s="107">
        <v>8.8549862946282948E-2</v>
      </c>
      <c r="AI630" s="98">
        <f>IF(Tabelle1[[#This Row],[AfD ES 2021]]="","",Tabelle1[[#This Row],[AfD ES 2021]]/Tabelle1[[#This Row],[AfD ZS 2021]])</f>
        <v>0.98396008138685442</v>
      </c>
      <c r="AJ630" s="100">
        <v>2.559530294082233E-2</v>
      </c>
      <c r="AK630" s="108">
        <v>2.8618189517536582E-2</v>
      </c>
      <c r="AL630" s="101">
        <f>IF(Tabelle1[[#This Row],[Linke ES 2021]]="","",Tabelle1[[#This Row],[Linke ES 2021]]/Tabelle1[[#This Row],[Linke ZS 2021]])</f>
        <v>0.89437184435228179</v>
      </c>
      <c r="AM630" s="103">
        <v>0.1503609373476982</v>
      </c>
      <c r="AN630" s="109">
        <v>0.15506812628398445</v>
      </c>
      <c r="AO630" s="102">
        <f>IF(Tabelle1[[#This Row],[Grüne ES 2021]]="","",Tabelle1[[#This Row],[Grüne ES 2021]]/Tabelle1[[#This Row],[Grüne ZS 2021]])</f>
        <v>0.96964438115628149</v>
      </c>
      <c r="AP630" s="104">
        <v>0.15551554696772493</v>
      </c>
      <c r="AQ630" s="105">
        <v>0.17739157305621206</v>
      </c>
      <c r="AR630" s="215">
        <f>IF(Tabelle1[[#This Row],[FDP ES 2021]]="","",Tabelle1[[#This Row],[FDP ES 2021]]/Tabelle1[[#This Row],[FDP ZS 2021]])</f>
        <v>0.87667945150046656</v>
      </c>
      <c r="AS630" s="216">
        <v>628.1</v>
      </c>
      <c r="AT630" s="191">
        <v>35442</v>
      </c>
      <c r="AU630" s="191">
        <v>25631</v>
      </c>
      <c r="AV630" s="191">
        <v>4.5999999999999996</v>
      </c>
      <c r="AW630" s="191">
        <v>621.20000000000005</v>
      </c>
      <c r="AX630" s="191">
        <v>7.6</v>
      </c>
      <c r="AY630" s="192">
        <v>11.6</v>
      </c>
      <c r="AZ630" s="114" t="s">
        <v>1719</v>
      </c>
      <c r="BA630" s="6"/>
      <c r="BB630" s="6"/>
      <c r="BC630" s="6"/>
      <c r="BD630" s="6"/>
      <c r="BE630" s="6"/>
      <c r="BF630" s="6"/>
      <c r="BG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</row>
    <row r="631" spans="1:84">
      <c r="A631" s="90">
        <f>SUBTOTAL(103,$B$2:$B631)</f>
        <v>630</v>
      </c>
      <c r="B631" s="45" t="s">
        <v>932</v>
      </c>
      <c r="C631" s="203" t="s">
        <v>1286</v>
      </c>
      <c r="D631" s="199" t="s">
        <v>0</v>
      </c>
      <c r="E631" s="195" t="s">
        <v>480</v>
      </c>
      <c r="F631" s="222" t="s">
        <v>279</v>
      </c>
      <c r="G631" s="219" t="str">
        <f>""</f>
        <v/>
      </c>
      <c r="H631" s="8"/>
      <c r="I631" s="8"/>
      <c r="J631" s="8" t="s">
        <v>927</v>
      </c>
      <c r="K631" s="11"/>
      <c r="L631" s="11" t="s">
        <v>921</v>
      </c>
      <c r="M631" s="53"/>
      <c r="N631" s="53"/>
      <c r="O631" s="9"/>
      <c r="P631" s="54"/>
      <c r="Q631" s="121" t="str">
        <f>""</f>
        <v/>
      </c>
      <c r="R631" s="55"/>
      <c r="S631" s="57"/>
      <c r="T631" s="147" t="str">
        <f>IF(MAX((AA631,AD631,AG631,AJ631,AM631,AP631))=AA631,"CDU",IF(MAX(AA631,AD631,AG631,AJ631,AM631,AP631)=AD631,"SPD",IF(MAX(AA631,AD631,AG631,AJ631,AM631,AP631)=AG631,"AfD",IF(MAX(AA631,AD631,AG631,AJ631,AM631,AP631)=AJ631,"Linke",IF(MAX(AA631,AD631,AG631,AJ631,AM631,AP631)=AM631,"Grüne","FDP")))))</f>
        <v>CDU</v>
      </c>
      <c r="U631" s="148" t="str">
        <f>IF(LARGE((AA631,AD631,AG631,AJ631,AM631,AP631),2)=AA631,"CDU",IF(LARGE((AA631,AD631,AG631,AJ631,AM631,AP631),2)=AD631,"SPD",IF(LARGE((AA631,AD631,AG631,AJ631,AM631,AP631),2)=AG631,"AfD",IF(LARGE((AA631,AD631,AG631,AJ631,AM631,AP631),2)=AJ631,"Linke",IF(LARGE((AA631,AD631,AG631,AJ631,AM631,AP631),2)=AM631,"Grüne","FDP")))))</f>
        <v>SPD</v>
      </c>
      <c r="V631" s="148" t="str">
        <f>IF(LARGE((AA631,AD631,AG631,AJ631,AM631,AP631),3)=AA631,"CDU",IF(LARGE((AA631,AD631,AG631,AJ631,AM631,AP631),3)=AD631,"SPD",IF(LARGE((AA631,AD631,AG631,AJ631,AM631,AP631),3)=AG631,"AfD",IF(LARGE((AA631,AD631,AG631,AJ631,AM631,AP631),3)=AJ631,"Linke",IF(LARGE((AA631,AD631,AG631,AJ631,AM631,AP631),3)=AM631,"Grüne","FDP")))))</f>
        <v>FDP</v>
      </c>
      <c r="W631" s="148" t="str">
        <f>IF(LARGE((AA631,AD631,AG631,AJ631,AM631,AP631),4)=AA631,"CDU",IF(LARGE((AA631,AD631,AG631,AJ631,AM631,AP631),4)=AD631,"SPD",IF(LARGE((AA631,AD631,AG631,AJ631,AM631,AP631),4)=AG631,"AfD",IF(LARGE((AA631,AD631,AG631,AJ631,AM631,AP631),4)=AJ631,"Linke",IF(LARGE((AA631,AD631,AG631,AJ631,AM631,AP631),4)=AM631,"Grüne","FDP")))))</f>
        <v>Grüne</v>
      </c>
      <c r="X631" s="148">
        <f>(LARGE((AA631,AD631,AG631,AJ631,AM631,AP631),1))-(LARGE((AA631,AD631,AG631,AJ631,AM631,AP631),2))</f>
        <v>6.2635100655363624E-2</v>
      </c>
      <c r="Y631" s="148">
        <f>(LARGE((AA631,AD631,AG631,AJ631,AM631,AP631),1))-(LARGE((AA631,AD631,AG631,AJ631,AM631,AP631),3))</f>
        <v>0.13441547644303267</v>
      </c>
      <c r="Z631" s="234">
        <f>(LARGE((AA631,AD631,AG631,AJ631,AM631,AP631),1))-(LARGE((AA631,AD631,AG631,AJ631,AM631,AP631),4))</f>
        <v>0.1395700860630594</v>
      </c>
      <c r="AA631" s="236">
        <v>0.2899310234107576</v>
      </c>
      <c r="AB631" s="93">
        <v>0.25743781080292305</v>
      </c>
      <c r="AC631" s="95">
        <f>IF(Tabelle1[[#This Row],[CDU ES 2021]]="","",Tabelle1[[#This Row],[CDU ES 2021]]/Tabelle1[[#This Row],[CDU ZS 2021]])</f>
        <v>1.1262177164515634</v>
      </c>
      <c r="AD631" s="97">
        <v>0.22729592275539398</v>
      </c>
      <c r="AE631" s="106">
        <v>0.21604129351240922</v>
      </c>
      <c r="AF631" s="96">
        <f>IF(Tabelle1[[#This Row],[SPD ES 2021]]="","",Tabelle1[[#This Row],[SPD ES 2021]]/Tabelle1[[#This Row],[SPD ZS 2021]])</f>
        <v>1.0520948058586694</v>
      </c>
      <c r="AG631" s="99">
        <v>8.7129530351419376E-2</v>
      </c>
      <c r="AH631" s="107">
        <v>8.8549862946282948E-2</v>
      </c>
      <c r="AI631" s="98">
        <f>IF(Tabelle1[[#This Row],[AfD ES 2021]]="","",Tabelle1[[#This Row],[AfD ES 2021]]/Tabelle1[[#This Row],[AfD ZS 2021]])</f>
        <v>0.98396008138685442</v>
      </c>
      <c r="AJ631" s="100">
        <v>2.559530294082233E-2</v>
      </c>
      <c r="AK631" s="108">
        <v>2.8618189517536582E-2</v>
      </c>
      <c r="AL631" s="101">
        <f>IF(Tabelle1[[#This Row],[Linke ES 2021]]="","",Tabelle1[[#This Row],[Linke ES 2021]]/Tabelle1[[#This Row],[Linke ZS 2021]])</f>
        <v>0.89437184435228179</v>
      </c>
      <c r="AM631" s="103">
        <v>0.1503609373476982</v>
      </c>
      <c r="AN631" s="109">
        <v>0.15506812628398445</v>
      </c>
      <c r="AO631" s="102">
        <f>IF(Tabelle1[[#This Row],[Grüne ES 2021]]="","",Tabelle1[[#This Row],[Grüne ES 2021]]/Tabelle1[[#This Row],[Grüne ZS 2021]])</f>
        <v>0.96964438115628149</v>
      </c>
      <c r="AP631" s="104">
        <v>0.15551554696772493</v>
      </c>
      <c r="AQ631" s="105">
        <v>0.17739157305621206</v>
      </c>
      <c r="AR631" s="215">
        <f>IF(Tabelle1[[#This Row],[FDP ES 2021]]="","",Tabelle1[[#This Row],[FDP ES 2021]]/Tabelle1[[#This Row],[FDP ZS 2021]])</f>
        <v>0.87667945150046656</v>
      </c>
      <c r="AS631" s="216">
        <v>628.1</v>
      </c>
      <c r="AT631" s="191">
        <v>35442</v>
      </c>
      <c r="AU631" s="191">
        <v>25631</v>
      </c>
      <c r="AV631" s="191">
        <v>4.5999999999999996</v>
      </c>
      <c r="AW631" s="191">
        <v>621.20000000000005</v>
      </c>
      <c r="AX631" s="191">
        <v>7.6</v>
      </c>
      <c r="AY631" s="192">
        <v>11.6</v>
      </c>
      <c r="AZ631" s="115" t="s">
        <v>1593</v>
      </c>
      <c r="BA631" s="6"/>
      <c r="BB631" s="6"/>
      <c r="BC631" s="6"/>
      <c r="BD631" s="6"/>
      <c r="BE631" s="6"/>
      <c r="BF631" s="6"/>
      <c r="BG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</row>
    <row r="632" spans="1:84">
      <c r="A632" s="90">
        <f>SUBTOTAL(103,$B$2:$B632)</f>
        <v>631</v>
      </c>
      <c r="B632" s="44" t="s">
        <v>697</v>
      </c>
      <c r="C632" s="201" t="s">
        <v>892</v>
      </c>
      <c r="D632" s="200" t="s">
        <v>0</v>
      </c>
      <c r="E632" s="193" t="s">
        <v>480</v>
      </c>
      <c r="F632" s="222" t="s">
        <v>279</v>
      </c>
      <c r="G632" s="219" t="str">
        <f>""</f>
        <v/>
      </c>
      <c r="H632" s="12" t="s">
        <v>2179</v>
      </c>
      <c r="I632" s="10"/>
      <c r="J632" s="8" t="s">
        <v>924</v>
      </c>
      <c r="K632" s="10"/>
      <c r="L632" s="10" t="s">
        <v>921</v>
      </c>
      <c r="M632" s="67"/>
      <c r="N632" s="67"/>
      <c r="O632" s="59"/>
      <c r="P632" s="87"/>
      <c r="Q632" s="121" t="str">
        <f>""</f>
        <v/>
      </c>
      <c r="R632" s="60"/>
      <c r="S632" s="61"/>
      <c r="T632" s="147" t="str">
        <f>IF(MAX((AA632,AD632,AG632,AJ632,AM632,AP632))=AA632,"CDU",IF(MAX(AA632,AD632,AG632,AJ632,AM632,AP632)=AD632,"SPD",IF(MAX(AA632,AD632,AG632,AJ632,AM632,AP632)=AG632,"AfD",IF(MAX(AA632,AD632,AG632,AJ632,AM632,AP632)=AJ632,"Linke",IF(MAX(AA632,AD632,AG632,AJ632,AM632,AP632)=AM632,"Grüne","FDP")))))</f>
        <v>CDU</v>
      </c>
      <c r="U632" s="148" t="str">
        <f>IF(LARGE((AA632,AD632,AG632,AJ632,AM632,AP632),2)=AA632,"CDU",IF(LARGE((AA632,AD632,AG632,AJ632,AM632,AP632),2)=AD632,"SPD",IF(LARGE((AA632,AD632,AG632,AJ632,AM632,AP632),2)=AG632,"AfD",IF(LARGE((AA632,AD632,AG632,AJ632,AM632,AP632),2)=AJ632,"Linke",IF(LARGE((AA632,AD632,AG632,AJ632,AM632,AP632),2)=AM632,"Grüne","FDP")))))</f>
        <v>SPD</v>
      </c>
      <c r="V632" s="148" t="str">
        <f>IF(LARGE((AA632,AD632,AG632,AJ632,AM632,AP632),3)=AA632,"CDU",IF(LARGE((AA632,AD632,AG632,AJ632,AM632,AP632),3)=AD632,"SPD",IF(LARGE((AA632,AD632,AG632,AJ632,AM632,AP632),3)=AG632,"AfD",IF(LARGE((AA632,AD632,AG632,AJ632,AM632,AP632),3)=AJ632,"Linke",IF(LARGE((AA632,AD632,AG632,AJ632,AM632,AP632),3)=AM632,"Grüne","FDP")))))</f>
        <v>FDP</v>
      </c>
      <c r="W632" s="148" t="str">
        <f>IF(LARGE((AA632,AD632,AG632,AJ632,AM632,AP632),4)=AA632,"CDU",IF(LARGE((AA632,AD632,AG632,AJ632,AM632,AP632),4)=AD632,"SPD",IF(LARGE((AA632,AD632,AG632,AJ632,AM632,AP632),4)=AG632,"AfD",IF(LARGE((AA632,AD632,AG632,AJ632,AM632,AP632),4)=AJ632,"Linke",IF(LARGE((AA632,AD632,AG632,AJ632,AM632,AP632),4)=AM632,"Grüne","FDP")))))</f>
        <v>Grüne</v>
      </c>
      <c r="X632" s="148">
        <f>(LARGE((AA632,AD632,AG632,AJ632,AM632,AP632),1))-(LARGE((AA632,AD632,AG632,AJ632,AM632,AP632),2))</f>
        <v>6.2635100655363624E-2</v>
      </c>
      <c r="Y632" s="148">
        <f>(LARGE((AA632,AD632,AG632,AJ632,AM632,AP632),1))-(LARGE((AA632,AD632,AG632,AJ632,AM632,AP632),3))</f>
        <v>0.13441547644303267</v>
      </c>
      <c r="Z632" s="234">
        <f>(LARGE((AA632,AD632,AG632,AJ632,AM632,AP632),1))-(LARGE((AA632,AD632,AG632,AJ632,AM632,AP632),4))</f>
        <v>0.1395700860630594</v>
      </c>
      <c r="AA632" s="236">
        <v>0.2899310234107576</v>
      </c>
      <c r="AB632" s="93">
        <v>0.25743781080292305</v>
      </c>
      <c r="AC632" s="95">
        <f>IF(Tabelle1[[#This Row],[CDU ES 2021]]="","",Tabelle1[[#This Row],[CDU ES 2021]]/Tabelle1[[#This Row],[CDU ZS 2021]])</f>
        <v>1.1262177164515634</v>
      </c>
      <c r="AD632" s="97">
        <v>0.22729592275539398</v>
      </c>
      <c r="AE632" s="106">
        <v>0.21604129351240922</v>
      </c>
      <c r="AF632" s="96">
        <f>IF(Tabelle1[[#This Row],[SPD ES 2021]]="","",Tabelle1[[#This Row],[SPD ES 2021]]/Tabelle1[[#This Row],[SPD ZS 2021]])</f>
        <v>1.0520948058586694</v>
      </c>
      <c r="AG632" s="99">
        <v>8.7129530351419376E-2</v>
      </c>
      <c r="AH632" s="107">
        <v>8.8549862946282948E-2</v>
      </c>
      <c r="AI632" s="98">
        <f>IF(Tabelle1[[#This Row],[AfD ES 2021]]="","",Tabelle1[[#This Row],[AfD ES 2021]]/Tabelle1[[#This Row],[AfD ZS 2021]])</f>
        <v>0.98396008138685442</v>
      </c>
      <c r="AJ632" s="100">
        <v>2.559530294082233E-2</v>
      </c>
      <c r="AK632" s="108">
        <v>2.8618189517536582E-2</v>
      </c>
      <c r="AL632" s="101">
        <f>IF(Tabelle1[[#This Row],[Linke ES 2021]]="","",Tabelle1[[#This Row],[Linke ES 2021]]/Tabelle1[[#This Row],[Linke ZS 2021]])</f>
        <v>0.89437184435228179</v>
      </c>
      <c r="AM632" s="103">
        <v>0.1503609373476982</v>
      </c>
      <c r="AN632" s="109">
        <v>0.15506812628398445</v>
      </c>
      <c r="AO632" s="102">
        <f>IF(Tabelle1[[#This Row],[Grüne ES 2021]]="","",Tabelle1[[#This Row],[Grüne ES 2021]]/Tabelle1[[#This Row],[Grüne ZS 2021]])</f>
        <v>0.96964438115628149</v>
      </c>
      <c r="AP632" s="104">
        <v>0.15551554696772493</v>
      </c>
      <c r="AQ632" s="105">
        <v>0.17739157305621206</v>
      </c>
      <c r="AR632" s="215">
        <f>IF(Tabelle1[[#This Row],[FDP ES 2021]]="","",Tabelle1[[#This Row],[FDP ES 2021]]/Tabelle1[[#This Row],[FDP ZS 2021]])</f>
        <v>0.87667945150046656</v>
      </c>
      <c r="AS632" s="216">
        <v>628.1</v>
      </c>
      <c r="AT632" s="191">
        <v>35442</v>
      </c>
      <c r="AU632" s="191">
        <v>25631</v>
      </c>
      <c r="AV632" s="191">
        <v>4.5999999999999996</v>
      </c>
      <c r="AW632" s="191">
        <v>621.20000000000005</v>
      </c>
      <c r="AX632" s="191">
        <v>7.6</v>
      </c>
      <c r="AY632" s="192">
        <v>11.6</v>
      </c>
      <c r="AZ632" s="115" t="s">
        <v>1661</v>
      </c>
      <c r="BA632" s="6"/>
      <c r="BB632" s="6"/>
      <c r="BC632" s="6"/>
      <c r="BD632" s="6"/>
      <c r="BE632" s="6"/>
      <c r="BF632" s="6"/>
      <c r="BG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</row>
    <row r="633" spans="1:84">
      <c r="A633" s="90">
        <f>SUBTOTAL(103,$B$2:$B633)</f>
        <v>632</v>
      </c>
      <c r="B633" s="44" t="s">
        <v>697</v>
      </c>
      <c r="C633" s="201" t="s">
        <v>893</v>
      </c>
      <c r="D633" s="199" t="s">
        <v>0</v>
      </c>
      <c r="E633" s="194" t="s">
        <v>481</v>
      </c>
      <c r="F633" s="198" t="s">
        <v>280</v>
      </c>
      <c r="G633" s="226" t="s">
        <v>2184</v>
      </c>
      <c r="H633" s="8"/>
      <c r="I633" s="13" t="s">
        <v>2192</v>
      </c>
      <c r="J633" s="8" t="s">
        <v>924</v>
      </c>
      <c r="K633" s="8"/>
      <c r="L633" s="8" t="s">
        <v>922</v>
      </c>
      <c r="M633" s="53"/>
      <c r="N633" s="76" t="s">
        <v>631</v>
      </c>
      <c r="O633" s="9"/>
      <c r="P633" s="56"/>
      <c r="Q633" s="121" t="str">
        <f>""</f>
        <v/>
      </c>
      <c r="R633" s="55"/>
      <c r="S633" s="57"/>
      <c r="T633" s="147" t="str">
        <f>IF(MAX((AA633,AD633,AG633,AJ633,AM633,AP633))=AA633,"CDU",IF(MAX(AA633,AD633,AG633,AJ633,AM633,AP633)=AD633,"SPD",IF(MAX(AA633,AD633,AG633,AJ633,AM633,AP633)=AG633,"AfD",IF(MAX(AA633,AD633,AG633,AJ633,AM633,AP633)=AJ633,"Linke",IF(MAX(AA633,AD633,AG633,AJ633,AM633,AP633)=AM633,"Grüne","FDP")))))</f>
        <v>CDU</v>
      </c>
      <c r="U633" s="148" t="str">
        <f>IF(LARGE((AA633,AD633,AG633,AJ633,AM633,AP633),2)=AA633,"CDU",IF(LARGE((AA633,AD633,AG633,AJ633,AM633,AP633),2)=AD633,"SPD",IF(LARGE((AA633,AD633,AG633,AJ633,AM633,AP633),2)=AG633,"AfD",IF(LARGE((AA633,AD633,AG633,AJ633,AM633,AP633),2)=AJ633,"Linke",IF(LARGE((AA633,AD633,AG633,AJ633,AM633,AP633),2)=AM633,"Grüne","FDP")))))</f>
        <v>Grüne</v>
      </c>
      <c r="V633" s="148" t="str">
        <f>IF(LARGE((AA633,AD633,AG633,AJ633,AM633,AP633),3)=AA633,"CDU",IF(LARGE((AA633,AD633,AG633,AJ633,AM633,AP633),3)=AD633,"SPD",IF(LARGE((AA633,AD633,AG633,AJ633,AM633,AP633),3)=AG633,"AfD",IF(LARGE((AA633,AD633,AG633,AJ633,AM633,AP633),3)=AJ633,"Linke",IF(LARGE((AA633,AD633,AG633,AJ633,AM633,AP633),3)=AM633,"Grüne","FDP")))))</f>
        <v>SPD</v>
      </c>
      <c r="W633" s="148" t="str">
        <f>IF(LARGE((AA633,AD633,AG633,AJ633,AM633,AP633),4)=AA633,"CDU",IF(LARGE((AA633,AD633,AG633,AJ633,AM633,AP633),4)=AD633,"SPD",IF(LARGE((AA633,AD633,AG633,AJ633,AM633,AP633),4)=AG633,"AfD",IF(LARGE((AA633,AD633,AG633,AJ633,AM633,AP633),4)=AJ633,"Linke",IF(LARGE((AA633,AD633,AG633,AJ633,AM633,AP633),4)=AM633,"Grüne","FDP")))))</f>
        <v>FDP</v>
      </c>
      <c r="X633" s="148">
        <f>(LARGE((AA633,AD633,AG633,AJ633,AM633,AP633),1))-(LARGE((AA633,AD633,AG633,AJ633,AM633,AP633),2))</f>
        <v>9.1671895064587811E-2</v>
      </c>
      <c r="Y633" s="148">
        <f>(LARGE((AA633,AD633,AG633,AJ633,AM633,AP633),1))-(LARGE((AA633,AD633,AG633,AJ633,AM633,AP633),3))</f>
        <v>0.11075212702954679</v>
      </c>
      <c r="Z633" s="234">
        <f>(LARGE((AA633,AD633,AG633,AJ633,AM633,AP633),1))-(LARGE((AA633,AD633,AG633,AJ633,AM633,AP633),4))</f>
        <v>0.1548348510346364</v>
      </c>
      <c r="AA633" s="236">
        <v>0.29492268811971173</v>
      </c>
      <c r="AB633" s="93">
        <v>0.24757963498437152</v>
      </c>
      <c r="AC633" s="95">
        <f>IF(Tabelle1[[#This Row],[CDU ES 2021]]="","",Tabelle1[[#This Row],[CDU ES 2021]]/Tabelle1[[#This Row],[CDU ZS 2021]])</f>
        <v>1.1912235355639358</v>
      </c>
      <c r="AD633" s="97">
        <v>0.18417056109016494</v>
      </c>
      <c r="AE633" s="106">
        <v>0.21823673335596633</v>
      </c>
      <c r="AF633" s="96">
        <f>IF(Tabelle1[[#This Row],[SPD ES 2021]]="","",Tabelle1[[#This Row],[SPD ES 2021]]/Tabelle1[[#This Row],[SPD ZS 2021]])</f>
        <v>0.84390266596303931</v>
      </c>
      <c r="AG633" s="99">
        <v>8.4389274259277725E-2</v>
      </c>
      <c r="AH633" s="107">
        <v>8.3779164374100046E-2</v>
      </c>
      <c r="AI633" s="98">
        <f>IF(Tabelle1[[#This Row],[AfD ES 2021]]="","",Tabelle1[[#This Row],[AfD ES 2021]]/Tabelle1[[#This Row],[AfD ZS 2021]])</f>
        <v>1.0072823582060733</v>
      </c>
      <c r="AJ633" s="100">
        <v>2.8649666066622493E-2</v>
      </c>
      <c r="AK633" s="108">
        <v>3.0876482363821543E-2</v>
      </c>
      <c r="AL633" s="101">
        <f>IF(Tabelle1[[#This Row],[Linke ES 2021]]="","",Tabelle1[[#This Row],[Linke ES 2021]]/Tabelle1[[#This Row],[Linke ZS 2021]])</f>
        <v>0.92787985784908433</v>
      </c>
      <c r="AM633" s="103">
        <v>0.20325079305512392</v>
      </c>
      <c r="AN633" s="109">
        <v>0.18398871471886305</v>
      </c>
      <c r="AO633" s="102">
        <f>IF(Tabelle1[[#This Row],[Grüne ES 2021]]="","",Tabelle1[[#This Row],[Grüne ES 2021]]/Tabelle1[[#This Row],[Grüne ZS 2021]])</f>
        <v>1.1046916294061488</v>
      </c>
      <c r="AP633" s="104">
        <v>0.14008783708507533</v>
      </c>
      <c r="AQ633" s="105">
        <v>0.16161716673885812</v>
      </c>
      <c r="AR633" s="215">
        <f>IF(Tabelle1[[#This Row],[FDP ES 2021]]="","",Tabelle1[[#This Row],[FDP ES 2021]]/Tabelle1[[#This Row],[FDP ZS 2021]])</f>
        <v>0.86678810123821814</v>
      </c>
      <c r="AS633" s="216">
        <v>914.1</v>
      </c>
      <c r="AT633" s="191">
        <v>47422</v>
      </c>
      <c r="AU633" s="191">
        <v>26189</v>
      </c>
      <c r="AV633" s="191">
        <v>3.7</v>
      </c>
      <c r="AW633" s="191">
        <v>612</v>
      </c>
      <c r="AX633" s="191">
        <v>7.4</v>
      </c>
      <c r="AY633" s="192">
        <v>10.8</v>
      </c>
      <c r="AZ633" s="114" t="s">
        <v>1708</v>
      </c>
      <c r="BA633" s="6"/>
      <c r="BB633" s="6"/>
      <c r="BC633" s="6"/>
      <c r="BD633" s="6"/>
      <c r="BE633" s="6"/>
      <c r="BF633" s="6"/>
      <c r="BG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</row>
    <row r="634" spans="1:84">
      <c r="A634" s="90">
        <f>SUBTOTAL(103,$B$2:$B634)</f>
        <v>633</v>
      </c>
      <c r="B634" s="45" t="s">
        <v>932</v>
      </c>
      <c r="C634" s="203" t="s">
        <v>1287</v>
      </c>
      <c r="D634" s="199" t="s">
        <v>0</v>
      </c>
      <c r="E634" s="195" t="s">
        <v>481</v>
      </c>
      <c r="F634" s="198" t="s">
        <v>280</v>
      </c>
      <c r="G634" s="219" t="str">
        <f>""</f>
        <v/>
      </c>
      <c r="H634" s="16" t="s">
        <v>2197</v>
      </c>
      <c r="I634" s="8"/>
      <c r="J634" s="8" t="s">
        <v>927</v>
      </c>
      <c r="K634" s="11"/>
      <c r="L634" s="11" t="s">
        <v>921</v>
      </c>
      <c r="M634" s="53"/>
      <c r="N634" s="53"/>
      <c r="O634" s="9"/>
      <c r="P634" s="54"/>
      <c r="Q634" s="121" t="str">
        <f>""</f>
        <v/>
      </c>
      <c r="R634" s="55"/>
      <c r="S634" s="57"/>
      <c r="T634" s="147" t="str">
        <f>IF(MAX((AA634,AD634,AG634,AJ634,AM634,AP634))=AA634,"CDU",IF(MAX(AA634,AD634,AG634,AJ634,AM634,AP634)=AD634,"SPD",IF(MAX(AA634,AD634,AG634,AJ634,AM634,AP634)=AG634,"AfD",IF(MAX(AA634,AD634,AG634,AJ634,AM634,AP634)=AJ634,"Linke",IF(MAX(AA634,AD634,AG634,AJ634,AM634,AP634)=AM634,"Grüne","FDP")))))</f>
        <v>CDU</v>
      </c>
      <c r="U634" s="148" t="str">
        <f>IF(LARGE((AA634,AD634,AG634,AJ634,AM634,AP634),2)=AA634,"CDU",IF(LARGE((AA634,AD634,AG634,AJ634,AM634,AP634),2)=AD634,"SPD",IF(LARGE((AA634,AD634,AG634,AJ634,AM634,AP634),2)=AG634,"AfD",IF(LARGE((AA634,AD634,AG634,AJ634,AM634,AP634),2)=AJ634,"Linke",IF(LARGE((AA634,AD634,AG634,AJ634,AM634,AP634),2)=AM634,"Grüne","FDP")))))</f>
        <v>Grüne</v>
      </c>
      <c r="V634" s="148" t="str">
        <f>IF(LARGE((AA634,AD634,AG634,AJ634,AM634,AP634),3)=AA634,"CDU",IF(LARGE((AA634,AD634,AG634,AJ634,AM634,AP634),3)=AD634,"SPD",IF(LARGE((AA634,AD634,AG634,AJ634,AM634,AP634),3)=AG634,"AfD",IF(LARGE((AA634,AD634,AG634,AJ634,AM634,AP634),3)=AJ634,"Linke",IF(LARGE((AA634,AD634,AG634,AJ634,AM634,AP634),3)=AM634,"Grüne","FDP")))))</f>
        <v>SPD</v>
      </c>
      <c r="W634" s="148" t="str">
        <f>IF(LARGE((AA634,AD634,AG634,AJ634,AM634,AP634),4)=AA634,"CDU",IF(LARGE((AA634,AD634,AG634,AJ634,AM634,AP634),4)=AD634,"SPD",IF(LARGE((AA634,AD634,AG634,AJ634,AM634,AP634),4)=AG634,"AfD",IF(LARGE((AA634,AD634,AG634,AJ634,AM634,AP634),4)=AJ634,"Linke",IF(LARGE((AA634,AD634,AG634,AJ634,AM634,AP634),4)=AM634,"Grüne","FDP")))))</f>
        <v>FDP</v>
      </c>
      <c r="X634" s="148">
        <f>(LARGE((AA634,AD634,AG634,AJ634,AM634,AP634),1))-(LARGE((AA634,AD634,AG634,AJ634,AM634,AP634),2))</f>
        <v>9.1671895064587811E-2</v>
      </c>
      <c r="Y634" s="148">
        <f>(LARGE((AA634,AD634,AG634,AJ634,AM634,AP634),1))-(LARGE((AA634,AD634,AG634,AJ634,AM634,AP634),3))</f>
        <v>0.11075212702954679</v>
      </c>
      <c r="Z634" s="234">
        <f>(LARGE((AA634,AD634,AG634,AJ634,AM634,AP634),1))-(LARGE((AA634,AD634,AG634,AJ634,AM634,AP634),4))</f>
        <v>0.1548348510346364</v>
      </c>
      <c r="AA634" s="236">
        <v>0.29492268811971173</v>
      </c>
      <c r="AB634" s="93">
        <v>0.24757963498437152</v>
      </c>
      <c r="AC634" s="95">
        <f>IF(Tabelle1[[#This Row],[CDU ES 2021]]="","",Tabelle1[[#This Row],[CDU ES 2021]]/Tabelle1[[#This Row],[CDU ZS 2021]])</f>
        <v>1.1912235355639358</v>
      </c>
      <c r="AD634" s="97">
        <v>0.18417056109016494</v>
      </c>
      <c r="AE634" s="106">
        <v>0.21823673335596633</v>
      </c>
      <c r="AF634" s="96">
        <f>IF(Tabelle1[[#This Row],[SPD ES 2021]]="","",Tabelle1[[#This Row],[SPD ES 2021]]/Tabelle1[[#This Row],[SPD ZS 2021]])</f>
        <v>0.84390266596303931</v>
      </c>
      <c r="AG634" s="99">
        <v>8.4389274259277725E-2</v>
      </c>
      <c r="AH634" s="107">
        <v>8.3779164374100046E-2</v>
      </c>
      <c r="AI634" s="98">
        <f>IF(Tabelle1[[#This Row],[AfD ES 2021]]="","",Tabelle1[[#This Row],[AfD ES 2021]]/Tabelle1[[#This Row],[AfD ZS 2021]])</f>
        <v>1.0072823582060733</v>
      </c>
      <c r="AJ634" s="100">
        <v>2.8649666066622493E-2</v>
      </c>
      <c r="AK634" s="108">
        <v>3.0876482363821543E-2</v>
      </c>
      <c r="AL634" s="101">
        <f>IF(Tabelle1[[#This Row],[Linke ES 2021]]="","",Tabelle1[[#This Row],[Linke ES 2021]]/Tabelle1[[#This Row],[Linke ZS 2021]])</f>
        <v>0.92787985784908433</v>
      </c>
      <c r="AM634" s="103">
        <v>0.20325079305512392</v>
      </c>
      <c r="AN634" s="109">
        <v>0.18398871471886305</v>
      </c>
      <c r="AO634" s="102">
        <f>IF(Tabelle1[[#This Row],[Grüne ES 2021]]="","",Tabelle1[[#This Row],[Grüne ES 2021]]/Tabelle1[[#This Row],[Grüne ZS 2021]])</f>
        <v>1.1046916294061488</v>
      </c>
      <c r="AP634" s="104">
        <v>0.14008783708507533</v>
      </c>
      <c r="AQ634" s="105">
        <v>0.16161716673885812</v>
      </c>
      <c r="AR634" s="215">
        <f>IF(Tabelle1[[#This Row],[FDP ES 2021]]="","",Tabelle1[[#This Row],[FDP ES 2021]]/Tabelle1[[#This Row],[FDP ZS 2021]])</f>
        <v>0.86678810123821814</v>
      </c>
      <c r="AS634" s="216">
        <v>914.1</v>
      </c>
      <c r="AT634" s="191">
        <v>47422</v>
      </c>
      <c r="AU634" s="191">
        <v>26189</v>
      </c>
      <c r="AV634" s="191">
        <v>3.7</v>
      </c>
      <c r="AW634" s="191">
        <v>612</v>
      </c>
      <c r="AX634" s="191">
        <v>7.4</v>
      </c>
      <c r="AY634" s="192">
        <v>10.8</v>
      </c>
      <c r="AZ634" s="114" t="s">
        <v>1555</v>
      </c>
      <c r="BA634" s="6"/>
      <c r="BB634" s="6"/>
      <c r="BC634" s="6"/>
      <c r="BD634" s="6"/>
      <c r="BE634" s="6"/>
      <c r="BF634" s="6"/>
      <c r="BG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</row>
    <row r="635" spans="1:84">
      <c r="A635" s="90">
        <f>SUBTOTAL(103,$B$2:$B635)</f>
        <v>634</v>
      </c>
      <c r="B635" s="47" t="s">
        <v>751</v>
      </c>
      <c r="C635" s="205" t="s">
        <v>1288</v>
      </c>
      <c r="D635" s="199" t="s">
        <v>0</v>
      </c>
      <c r="E635" s="195" t="s">
        <v>481</v>
      </c>
      <c r="F635" s="198" t="s">
        <v>280</v>
      </c>
      <c r="G635" s="219" t="str">
        <f>""</f>
        <v/>
      </c>
      <c r="H635" s="8"/>
      <c r="I635" s="8"/>
      <c r="J635" s="8" t="s">
        <v>927</v>
      </c>
      <c r="K635" s="11"/>
      <c r="L635" s="11" t="s">
        <v>922</v>
      </c>
      <c r="M635" s="53"/>
      <c r="N635" s="53"/>
      <c r="O635" s="9"/>
      <c r="P635" s="54"/>
      <c r="Q635" s="121" t="str">
        <f>""</f>
        <v/>
      </c>
      <c r="R635" s="55"/>
      <c r="S635" s="57"/>
      <c r="T635" s="147" t="str">
        <f>IF(MAX((AA635,AD635,AG635,AJ635,AM635,AP635))=AA635,"CDU",IF(MAX(AA635,AD635,AG635,AJ635,AM635,AP635)=AD635,"SPD",IF(MAX(AA635,AD635,AG635,AJ635,AM635,AP635)=AG635,"AfD",IF(MAX(AA635,AD635,AG635,AJ635,AM635,AP635)=AJ635,"Linke",IF(MAX(AA635,AD635,AG635,AJ635,AM635,AP635)=AM635,"Grüne","FDP")))))</f>
        <v>CDU</v>
      </c>
      <c r="U635" s="148" t="str">
        <f>IF(LARGE((AA635,AD635,AG635,AJ635,AM635,AP635),2)=AA635,"CDU",IF(LARGE((AA635,AD635,AG635,AJ635,AM635,AP635),2)=AD635,"SPD",IF(LARGE((AA635,AD635,AG635,AJ635,AM635,AP635),2)=AG635,"AfD",IF(LARGE((AA635,AD635,AG635,AJ635,AM635,AP635),2)=AJ635,"Linke",IF(LARGE((AA635,AD635,AG635,AJ635,AM635,AP635),2)=AM635,"Grüne","FDP")))))</f>
        <v>Grüne</v>
      </c>
      <c r="V635" s="148" t="str">
        <f>IF(LARGE((AA635,AD635,AG635,AJ635,AM635,AP635),3)=AA635,"CDU",IF(LARGE((AA635,AD635,AG635,AJ635,AM635,AP635),3)=AD635,"SPD",IF(LARGE((AA635,AD635,AG635,AJ635,AM635,AP635),3)=AG635,"AfD",IF(LARGE((AA635,AD635,AG635,AJ635,AM635,AP635),3)=AJ635,"Linke",IF(LARGE((AA635,AD635,AG635,AJ635,AM635,AP635),3)=AM635,"Grüne","FDP")))))</f>
        <v>SPD</v>
      </c>
      <c r="W635" s="148" t="str">
        <f>IF(LARGE((AA635,AD635,AG635,AJ635,AM635,AP635),4)=AA635,"CDU",IF(LARGE((AA635,AD635,AG635,AJ635,AM635,AP635),4)=AD635,"SPD",IF(LARGE((AA635,AD635,AG635,AJ635,AM635,AP635),4)=AG635,"AfD",IF(LARGE((AA635,AD635,AG635,AJ635,AM635,AP635),4)=AJ635,"Linke",IF(LARGE((AA635,AD635,AG635,AJ635,AM635,AP635),4)=AM635,"Grüne","FDP")))))</f>
        <v>FDP</v>
      </c>
      <c r="X635" s="148">
        <f>(LARGE((AA635,AD635,AG635,AJ635,AM635,AP635),1))-(LARGE((AA635,AD635,AG635,AJ635,AM635,AP635),2))</f>
        <v>9.1671895064587811E-2</v>
      </c>
      <c r="Y635" s="148">
        <f>(LARGE((AA635,AD635,AG635,AJ635,AM635,AP635),1))-(LARGE((AA635,AD635,AG635,AJ635,AM635,AP635),3))</f>
        <v>0.11075212702954679</v>
      </c>
      <c r="Z635" s="234">
        <f>(LARGE((AA635,AD635,AG635,AJ635,AM635,AP635),1))-(LARGE((AA635,AD635,AG635,AJ635,AM635,AP635),4))</f>
        <v>0.1548348510346364</v>
      </c>
      <c r="AA635" s="236">
        <v>0.29492268811971173</v>
      </c>
      <c r="AB635" s="93">
        <v>0.24757963498437152</v>
      </c>
      <c r="AC635" s="95">
        <f>IF(Tabelle1[[#This Row],[CDU ES 2021]]="","",Tabelle1[[#This Row],[CDU ES 2021]]/Tabelle1[[#This Row],[CDU ZS 2021]])</f>
        <v>1.1912235355639358</v>
      </c>
      <c r="AD635" s="97">
        <v>0.18417056109016494</v>
      </c>
      <c r="AE635" s="106">
        <v>0.21823673335596633</v>
      </c>
      <c r="AF635" s="96">
        <f>IF(Tabelle1[[#This Row],[SPD ES 2021]]="","",Tabelle1[[#This Row],[SPD ES 2021]]/Tabelle1[[#This Row],[SPD ZS 2021]])</f>
        <v>0.84390266596303931</v>
      </c>
      <c r="AG635" s="99">
        <v>8.4389274259277725E-2</v>
      </c>
      <c r="AH635" s="107">
        <v>8.3779164374100046E-2</v>
      </c>
      <c r="AI635" s="98">
        <f>IF(Tabelle1[[#This Row],[AfD ES 2021]]="","",Tabelle1[[#This Row],[AfD ES 2021]]/Tabelle1[[#This Row],[AfD ZS 2021]])</f>
        <v>1.0072823582060733</v>
      </c>
      <c r="AJ635" s="100">
        <v>2.8649666066622493E-2</v>
      </c>
      <c r="AK635" s="108">
        <v>3.0876482363821543E-2</v>
      </c>
      <c r="AL635" s="101">
        <f>IF(Tabelle1[[#This Row],[Linke ES 2021]]="","",Tabelle1[[#This Row],[Linke ES 2021]]/Tabelle1[[#This Row],[Linke ZS 2021]])</f>
        <v>0.92787985784908433</v>
      </c>
      <c r="AM635" s="103">
        <v>0.20325079305512392</v>
      </c>
      <c r="AN635" s="109">
        <v>0.18398871471886305</v>
      </c>
      <c r="AO635" s="102">
        <f>IF(Tabelle1[[#This Row],[Grüne ES 2021]]="","",Tabelle1[[#This Row],[Grüne ES 2021]]/Tabelle1[[#This Row],[Grüne ZS 2021]])</f>
        <v>1.1046916294061488</v>
      </c>
      <c r="AP635" s="104">
        <v>0.14008783708507533</v>
      </c>
      <c r="AQ635" s="105">
        <v>0.16161716673885812</v>
      </c>
      <c r="AR635" s="215">
        <f>IF(Tabelle1[[#This Row],[FDP ES 2021]]="","",Tabelle1[[#This Row],[FDP ES 2021]]/Tabelle1[[#This Row],[FDP ZS 2021]])</f>
        <v>0.86678810123821814</v>
      </c>
      <c r="AS635" s="216">
        <v>914.1</v>
      </c>
      <c r="AT635" s="191">
        <v>47422</v>
      </c>
      <c r="AU635" s="191">
        <v>26189</v>
      </c>
      <c r="AV635" s="191">
        <v>3.7</v>
      </c>
      <c r="AW635" s="191">
        <v>612</v>
      </c>
      <c r="AX635" s="191">
        <v>7.4</v>
      </c>
      <c r="AY635" s="192">
        <v>10.8</v>
      </c>
      <c r="AZ635" s="114" t="s">
        <v>1832</v>
      </c>
      <c r="BA635" s="6"/>
      <c r="BB635" s="6"/>
      <c r="BC635" s="6"/>
      <c r="BD635" s="6"/>
      <c r="BE635" s="6"/>
      <c r="BF635" s="6"/>
      <c r="BG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</row>
    <row r="636" spans="1:84">
      <c r="A636" s="90">
        <f>SUBTOTAL(103,$B$2:$B636)</f>
        <v>635</v>
      </c>
      <c r="B636" s="48" t="s">
        <v>669</v>
      </c>
      <c r="C636" s="206" t="s">
        <v>1289</v>
      </c>
      <c r="D636" s="199" t="s">
        <v>0</v>
      </c>
      <c r="E636" s="195" t="s">
        <v>481</v>
      </c>
      <c r="F636" s="198" t="s">
        <v>280</v>
      </c>
      <c r="G636" s="219" t="str">
        <f>""</f>
        <v/>
      </c>
      <c r="H636" s="8"/>
      <c r="I636" s="8"/>
      <c r="J636" s="8" t="s">
        <v>927</v>
      </c>
      <c r="K636" s="11"/>
      <c r="L636" s="11" t="s">
        <v>921</v>
      </c>
      <c r="M636" s="53"/>
      <c r="N636" s="53"/>
      <c r="O636" s="9"/>
      <c r="P636" s="54"/>
      <c r="Q636" s="121" t="str">
        <f>""</f>
        <v/>
      </c>
      <c r="R636" s="55"/>
      <c r="S636" s="57"/>
      <c r="T636" s="147" t="str">
        <f>IF(MAX((AA636,AD636,AG636,AJ636,AM636,AP636))=AA636,"CDU",IF(MAX(AA636,AD636,AG636,AJ636,AM636,AP636)=AD636,"SPD",IF(MAX(AA636,AD636,AG636,AJ636,AM636,AP636)=AG636,"AfD",IF(MAX(AA636,AD636,AG636,AJ636,AM636,AP636)=AJ636,"Linke",IF(MAX(AA636,AD636,AG636,AJ636,AM636,AP636)=AM636,"Grüne","FDP")))))</f>
        <v>CDU</v>
      </c>
      <c r="U636" s="148" t="str">
        <f>IF(LARGE((AA636,AD636,AG636,AJ636,AM636,AP636),2)=AA636,"CDU",IF(LARGE((AA636,AD636,AG636,AJ636,AM636,AP636),2)=AD636,"SPD",IF(LARGE((AA636,AD636,AG636,AJ636,AM636,AP636),2)=AG636,"AfD",IF(LARGE((AA636,AD636,AG636,AJ636,AM636,AP636),2)=AJ636,"Linke",IF(LARGE((AA636,AD636,AG636,AJ636,AM636,AP636),2)=AM636,"Grüne","FDP")))))</f>
        <v>Grüne</v>
      </c>
      <c r="V636" s="148" t="str">
        <f>IF(LARGE((AA636,AD636,AG636,AJ636,AM636,AP636),3)=AA636,"CDU",IF(LARGE((AA636,AD636,AG636,AJ636,AM636,AP636),3)=AD636,"SPD",IF(LARGE((AA636,AD636,AG636,AJ636,AM636,AP636),3)=AG636,"AfD",IF(LARGE((AA636,AD636,AG636,AJ636,AM636,AP636),3)=AJ636,"Linke",IF(LARGE((AA636,AD636,AG636,AJ636,AM636,AP636),3)=AM636,"Grüne","FDP")))))</f>
        <v>SPD</v>
      </c>
      <c r="W636" s="148" t="str">
        <f>IF(LARGE((AA636,AD636,AG636,AJ636,AM636,AP636),4)=AA636,"CDU",IF(LARGE((AA636,AD636,AG636,AJ636,AM636,AP636),4)=AD636,"SPD",IF(LARGE((AA636,AD636,AG636,AJ636,AM636,AP636),4)=AG636,"AfD",IF(LARGE((AA636,AD636,AG636,AJ636,AM636,AP636),4)=AJ636,"Linke",IF(LARGE((AA636,AD636,AG636,AJ636,AM636,AP636),4)=AM636,"Grüne","FDP")))))</f>
        <v>FDP</v>
      </c>
      <c r="X636" s="148">
        <f>(LARGE((AA636,AD636,AG636,AJ636,AM636,AP636),1))-(LARGE((AA636,AD636,AG636,AJ636,AM636,AP636),2))</f>
        <v>9.1671895064587811E-2</v>
      </c>
      <c r="Y636" s="148">
        <f>(LARGE((AA636,AD636,AG636,AJ636,AM636,AP636),1))-(LARGE((AA636,AD636,AG636,AJ636,AM636,AP636),3))</f>
        <v>0.11075212702954679</v>
      </c>
      <c r="Z636" s="234">
        <f>(LARGE((AA636,AD636,AG636,AJ636,AM636,AP636),1))-(LARGE((AA636,AD636,AG636,AJ636,AM636,AP636),4))</f>
        <v>0.1548348510346364</v>
      </c>
      <c r="AA636" s="236">
        <v>0.29492268811971173</v>
      </c>
      <c r="AB636" s="93">
        <v>0.24757963498437152</v>
      </c>
      <c r="AC636" s="95">
        <f>IF(Tabelle1[[#This Row],[CDU ES 2021]]="","",Tabelle1[[#This Row],[CDU ES 2021]]/Tabelle1[[#This Row],[CDU ZS 2021]])</f>
        <v>1.1912235355639358</v>
      </c>
      <c r="AD636" s="97">
        <v>0.18417056109016494</v>
      </c>
      <c r="AE636" s="106">
        <v>0.21823673335596633</v>
      </c>
      <c r="AF636" s="96">
        <f>IF(Tabelle1[[#This Row],[SPD ES 2021]]="","",Tabelle1[[#This Row],[SPD ES 2021]]/Tabelle1[[#This Row],[SPD ZS 2021]])</f>
        <v>0.84390266596303931</v>
      </c>
      <c r="AG636" s="99">
        <v>8.4389274259277725E-2</v>
      </c>
      <c r="AH636" s="107">
        <v>8.3779164374100046E-2</v>
      </c>
      <c r="AI636" s="98">
        <f>IF(Tabelle1[[#This Row],[AfD ES 2021]]="","",Tabelle1[[#This Row],[AfD ES 2021]]/Tabelle1[[#This Row],[AfD ZS 2021]])</f>
        <v>1.0072823582060733</v>
      </c>
      <c r="AJ636" s="100">
        <v>2.8649666066622493E-2</v>
      </c>
      <c r="AK636" s="108">
        <v>3.0876482363821543E-2</v>
      </c>
      <c r="AL636" s="101">
        <f>IF(Tabelle1[[#This Row],[Linke ES 2021]]="","",Tabelle1[[#This Row],[Linke ES 2021]]/Tabelle1[[#This Row],[Linke ZS 2021]])</f>
        <v>0.92787985784908433</v>
      </c>
      <c r="AM636" s="103">
        <v>0.20325079305512392</v>
      </c>
      <c r="AN636" s="109">
        <v>0.18398871471886305</v>
      </c>
      <c r="AO636" s="102">
        <f>IF(Tabelle1[[#This Row],[Grüne ES 2021]]="","",Tabelle1[[#This Row],[Grüne ES 2021]]/Tabelle1[[#This Row],[Grüne ZS 2021]])</f>
        <v>1.1046916294061488</v>
      </c>
      <c r="AP636" s="104">
        <v>0.14008783708507533</v>
      </c>
      <c r="AQ636" s="105">
        <v>0.16161716673885812</v>
      </c>
      <c r="AR636" s="215">
        <f>IF(Tabelle1[[#This Row],[FDP ES 2021]]="","",Tabelle1[[#This Row],[FDP ES 2021]]/Tabelle1[[#This Row],[FDP ZS 2021]])</f>
        <v>0.86678810123821814</v>
      </c>
      <c r="AS636" s="216">
        <v>914.1</v>
      </c>
      <c r="AT636" s="191">
        <v>47422</v>
      </c>
      <c r="AU636" s="191">
        <v>26189</v>
      </c>
      <c r="AV636" s="191">
        <v>3.7</v>
      </c>
      <c r="AW636" s="191">
        <v>612</v>
      </c>
      <c r="AX636" s="191">
        <v>7.4</v>
      </c>
      <c r="AY636" s="192">
        <v>10.8</v>
      </c>
      <c r="AZ636" s="114" t="s">
        <v>1468</v>
      </c>
      <c r="BA636" s="6"/>
      <c r="BB636" s="6"/>
      <c r="BC636" s="6"/>
      <c r="BD636" s="6"/>
      <c r="BE636" s="6"/>
      <c r="BF636" s="6"/>
      <c r="BG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</row>
    <row r="637" spans="1:84">
      <c r="A637" s="90">
        <f>SUBTOTAL(103,$B$2:$B637)</f>
        <v>636</v>
      </c>
      <c r="B637" s="44" t="s">
        <v>697</v>
      </c>
      <c r="C637" s="201" t="s">
        <v>894</v>
      </c>
      <c r="D637" s="200" t="s">
        <v>0</v>
      </c>
      <c r="E637" s="193" t="s">
        <v>482</v>
      </c>
      <c r="F637" s="222" t="s">
        <v>281</v>
      </c>
      <c r="G637" s="219" t="str">
        <f>""</f>
        <v/>
      </c>
      <c r="H637" s="12" t="s">
        <v>2171</v>
      </c>
      <c r="I637" s="10"/>
      <c r="J637" s="8" t="s">
        <v>924</v>
      </c>
      <c r="K637" s="10"/>
      <c r="L637" s="10" t="s">
        <v>921</v>
      </c>
      <c r="M637" s="67"/>
      <c r="N637" s="67"/>
      <c r="O637" s="59"/>
      <c r="P637" s="83"/>
      <c r="Q637" s="121" t="str">
        <f>""</f>
        <v/>
      </c>
      <c r="R637" s="60"/>
      <c r="S637" s="61"/>
      <c r="T637" s="147" t="str">
        <f>IF(MAX((AA637,AD637,AG637,AJ637,AM637,AP637))=AA637,"CDU",IF(MAX(AA637,AD637,AG637,AJ637,AM637,AP637)=AD637,"SPD",IF(MAX(AA637,AD637,AG637,AJ637,AM637,AP637)=AG637,"AfD",IF(MAX(AA637,AD637,AG637,AJ637,AM637,AP637)=AJ637,"Linke",IF(MAX(AA637,AD637,AG637,AJ637,AM637,AP637)=AM637,"Grüne","FDP")))))</f>
        <v>CDU</v>
      </c>
      <c r="U637" s="148" t="str">
        <f>IF(LARGE((AA637,AD637,AG637,AJ637,AM637,AP637),2)=AA637,"CDU",IF(LARGE((AA637,AD637,AG637,AJ637,AM637,AP637),2)=AD637,"SPD",IF(LARGE((AA637,AD637,AG637,AJ637,AM637,AP637),2)=AG637,"AfD",IF(LARGE((AA637,AD637,AG637,AJ637,AM637,AP637),2)=AJ637,"Linke",IF(LARGE((AA637,AD637,AG637,AJ637,AM637,AP637),2)=AM637,"Grüne","FDP")))))</f>
        <v>SPD</v>
      </c>
      <c r="V637" s="148" t="str">
        <f>IF(LARGE((AA637,AD637,AG637,AJ637,AM637,AP637),3)=AA637,"CDU",IF(LARGE((AA637,AD637,AG637,AJ637,AM637,AP637),3)=AD637,"SPD",IF(LARGE((AA637,AD637,AG637,AJ637,AM637,AP637),3)=AG637,"AfD",IF(LARGE((AA637,AD637,AG637,AJ637,AM637,AP637),3)=AJ637,"Linke",IF(LARGE((AA637,AD637,AG637,AJ637,AM637,AP637),3)=AM637,"Grüne","FDP")))))</f>
        <v>Grüne</v>
      </c>
      <c r="W637" s="148" t="str">
        <f>IF(LARGE((AA637,AD637,AG637,AJ637,AM637,AP637),4)=AA637,"CDU",IF(LARGE((AA637,AD637,AG637,AJ637,AM637,AP637),4)=AD637,"SPD",IF(LARGE((AA637,AD637,AG637,AJ637,AM637,AP637),4)=AG637,"AfD",IF(LARGE((AA637,AD637,AG637,AJ637,AM637,AP637),4)=AJ637,"Linke",IF(LARGE((AA637,AD637,AG637,AJ637,AM637,AP637),4)=AM637,"Grüne","FDP")))))</f>
        <v>FDP</v>
      </c>
      <c r="X637" s="148">
        <f>(LARGE((AA637,AD637,AG637,AJ637,AM637,AP637),1))-(LARGE((AA637,AD637,AG637,AJ637,AM637,AP637),2))</f>
        <v>7.8578337863615982E-2</v>
      </c>
      <c r="Y637" s="148">
        <f>(LARGE((AA637,AD637,AG637,AJ637,AM637,AP637),1))-(LARGE((AA637,AD637,AG637,AJ637,AM637,AP637),3))</f>
        <v>0.14717023955558201</v>
      </c>
      <c r="Z637" s="234">
        <f>(LARGE((AA637,AD637,AG637,AJ637,AM637,AP637),1))-(LARGE((AA637,AD637,AG637,AJ637,AM637,AP637),4))</f>
        <v>0.18079880681541849</v>
      </c>
      <c r="AA637" s="236">
        <v>0.30396485293243486</v>
      </c>
      <c r="AB637" s="93">
        <v>0.24976272137017624</v>
      </c>
      <c r="AC637" s="95">
        <f>IF(Tabelle1[[#This Row],[CDU ES 2021]]="","",Tabelle1[[#This Row],[CDU ES 2021]]/Tabelle1[[#This Row],[CDU ZS 2021]])</f>
        <v>1.2170144978598507</v>
      </c>
      <c r="AD637" s="97">
        <v>0.22538651506881888</v>
      </c>
      <c r="AE637" s="106">
        <v>0.22309044629953192</v>
      </c>
      <c r="AF637" s="96">
        <f>IF(Tabelle1[[#This Row],[SPD ES 2021]]="","",Tabelle1[[#This Row],[SPD ES 2021]]/Tabelle1[[#This Row],[SPD ZS 2021]])</f>
        <v>1.010292098148408</v>
      </c>
      <c r="AG637" s="99">
        <v>9.9853553885145177E-2</v>
      </c>
      <c r="AH637" s="107">
        <v>0.10085420306736556</v>
      </c>
      <c r="AI637" s="98">
        <f>IF(Tabelle1[[#This Row],[AfD ES 2021]]="","",Tabelle1[[#This Row],[AfD ES 2021]]/Tabelle1[[#This Row],[AfD ZS 2021]])</f>
        <v>0.99007825998533749</v>
      </c>
      <c r="AJ637" s="100">
        <v>2.3544860605995106E-2</v>
      </c>
      <c r="AK637" s="108">
        <v>2.6159968938070276E-2</v>
      </c>
      <c r="AL637" s="101">
        <f>IF(Tabelle1[[#This Row],[Linke ES 2021]]="","",Tabelle1[[#This Row],[Linke ES 2021]]/Tabelle1[[#This Row],[Linke ZS 2021]])</f>
        <v>0.90003396646738998</v>
      </c>
      <c r="AM637" s="103">
        <v>0.15679461337685285</v>
      </c>
      <c r="AN637" s="109">
        <v>0.15664703725274487</v>
      </c>
      <c r="AO637" s="102">
        <f>IF(Tabelle1[[#This Row],[Grüne ES 2021]]="","",Tabelle1[[#This Row],[Grüne ES 2021]]/Tabelle1[[#This Row],[Grüne ZS 2021]])</f>
        <v>1.0009420932990254</v>
      </c>
      <c r="AP637" s="104">
        <v>0.12316604611701638</v>
      </c>
      <c r="AQ637" s="105">
        <v>0.16600336504238658</v>
      </c>
      <c r="AR637" s="215">
        <f>IF(Tabelle1[[#This Row],[FDP ES 2021]]="","",Tabelle1[[#This Row],[FDP ES 2021]]/Tabelle1[[#This Row],[FDP ZS 2021]])</f>
        <v>0.74194909293295164</v>
      </c>
      <c r="AS637" s="216">
        <v>516.29999999999995</v>
      </c>
      <c r="AT637" s="191">
        <v>49811</v>
      </c>
      <c r="AU637" s="191">
        <v>25798</v>
      </c>
      <c r="AV637" s="191">
        <v>3.8</v>
      </c>
      <c r="AW637" s="191">
        <v>643.20000000000005</v>
      </c>
      <c r="AX637" s="191">
        <v>7.4</v>
      </c>
      <c r="AY637" s="192">
        <v>10.5</v>
      </c>
      <c r="AZ637" s="114" t="s">
        <v>1638</v>
      </c>
      <c r="BA637" s="6"/>
      <c r="BB637" s="6"/>
      <c r="BC637" s="6"/>
      <c r="BD637" s="6"/>
      <c r="BE637" s="6"/>
      <c r="BF637" s="6"/>
      <c r="BG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</row>
    <row r="638" spans="1:84">
      <c r="A638" s="90">
        <f>SUBTOTAL(103,$B$2:$B638)</f>
        <v>637</v>
      </c>
      <c r="B638" s="47" t="s">
        <v>751</v>
      </c>
      <c r="C638" s="205" t="s">
        <v>1290</v>
      </c>
      <c r="D638" s="199" t="s">
        <v>0</v>
      </c>
      <c r="E638" s="195" t="s">
        <v>482</v>
      </c>
      <c r="F638" s="222" t="s">
        <v>281</v>
      </c>
      <c r="G638" s="219" t="str">
        <f>""</f>
        <v/>
      </c>
      <c r="H638" s="8"/>
      <c r="I638" s="8"/>
      <c r="J638" s="8" t="s">
        <v>927</v>
      </c>
      <c r="K638" s="11"/>
      <c r="L638" s="11" t="s">
        <v>922</v>
      </c>
      <c r="M638" s="53"/>
      <c r="N638" s="53"/>
      <c r="O638" s="9"/>
      <c r="P638" s="54"/>
      <c r="Q638" s="121" t="str">
        <f>""</f>
        <v/>
      </c>
      <c r="R638" s="55"/>
      <c r="S638" s="57"/>
      <c r="T638" s="147" t="str">
        <f>IF(MAX((AA638,AD638,AG638,AJ638,AM638,AP638))=AA638,"CDU",IF(MAX(AA638,AD638,AG638,AJ638,AM638,AP638)=AD638,"SPD",IF(MAX(AA638,AD638,AG638,AJ638,AM638,AP638)=AG638,"AfD",IF(MAX(AA638,AD638,AG638,AJ638,AM638,AP638)=AJ638,"Linke",IF(MAX(AA638,AD638,AG638,AJ638,AM638,AP638)=AM638,"Grüne","FDP")))))</f>
        <v>CDU</v>
      </c>
      <c r="U638" s="148" t="str">
        <f>IF(LARGE((AA638,AD638,AG638,AJ638,AM638,AP638),2)=AA638,"CDU",IF(LARGE((AA638,AD638,AG638,AJ638,AM638,AP638),2)=AD638,"SPD",IF(LARGE((AA638,AD638,AG638,AJ638,AM638,AP638),2)=AG638,"AfD",IF(LARGE((AA638,AD638,AG638,AJ638,AM638,AP638),2)=AJ638,"Linke",IF(LARGE((AA638,AD638,AG638,AJ638,AM638,AP638),2)=AM638,"Grüne","FDP")))))</f>
        <v>SPD</v>
      </c>
      <c r="V638" s="148" t="str">
        <f>IF(LARGE((AA638,AD638,AG638,AJ638,AM638,AP638),3)=AA638,"CDU",IF(LARGE((AA638,AD638,AG638,AJ638,AM638,AP638),3)=AD638,"SPD",IF(LARGE((AA638,AD638,AG638,AJ638,AM638,AP638),3)=AG638,"AfD",IF(LARGE((AA638,AD638,AG638,AJ638,AM638,AP638),3)=AJ638,"Linke",IF(LARGE((AA638,AD638,AG638,AJ638,AM638,AP638),3)=AM638,"Grüne","FDP")))))</f>
        <v>Grüne</v>
      </c>
      <c r="W638" s="148" t="str">
        <f>IF(LARGE((AA638,AD638,AG638,AJ638,AM638,AP638),4)=AA638,"CDU",IF(LARGE((AA638,AD638,AG638,AJ638,AM638,AP638),4)=AD638,"SPD",IF(LARGE((AA638,AD638,AG638,AJ638,AM638,AP638),4)=AG638,"AfD",IF(LARGE((AA638,AD638,AG638,AJ638,AM638,AP638),4)=AJ638,"Linke",IF(LARGE((AA638,AD638,AG638,AJ638,AM638,AP638),4)=AM638,"Grüne","FDP")))))</f>
        <v>FDP</v>
      </c>
      <c r="X638" s="148">
        <f>(LARGE((AA638,AD638,AG638,AJ638,AM638,AP638),1))-(LARGE((AA638,AD638,AG638,AJ638,AM638,AP638),2))</f>
        <v>7.8578337863615982E-2</v>
      </c>
      <c r="Y638" s="148">
        <f>(LARGE((AA638,AD638,AG638,AJ638,AM638,AP638),1))-(LARGE((AA638,AD638,AG638,AJ638,AM638,AP638),3))</f>
        <v>0.14717023955558201</v>
      </c>
      <c r="Z638" s="234">
        <f>(LARGE((AA638,AD638,AG638,AJ638,AM638,AP638),1))-(LARGE((AA638,AD638,AG638,AJ638,AM638,AP638),4))</f>
        <v>0.18079880681541849</v>
      </c>
      <c r="AA638" s="236">
        <v>0.30396485293243486</v>
      </c>
      <c r="AB638" s="93">
        <v>0.24976272137017624</v>
      </c>
      <c r="AC638" s="95">
        <f>IF(Tabelle1[[#This Row],[CDU ES 2021]]="","",Tabelle1[[#This Row],[CDU ES 2021]]/Tabelle1[[#This Row],[CDU ZS 2021]])</f>
        <v>1.2170144978598507</v>
      </c>
      <c r="AD638" s="97">
        <v>0.22538651506881888</v>
      </c>
      <c r="AE638" s="106">
        <v>0.22309044629953192</v>
      </c>
      <c r="AF638" s="96">
        <f>IF(Tabelle1[[#This Row],[SPD ES 2021]]="","",Tabelle1[[#This Row],[SPD ES 2021]]/Tabelle1[[#This Row],[SPD ZS 2021]])</f>
        <v>1.010292098148408</v>
      </c>
      <c r="AG638" s="99">
        <v>9.9853553885145177E-2</v>
      </c>
      <c r="AH638" s="107">
        <v>0.10085420306736556</v>
      </c>
      <c r="AI638" s="98">
        <f>IF(Tabelle1[[#This Row],[AfD ES 2021]]="","",Tabelle1[[#This Row],[AfD ES 2021]]/Tabelle1[[#This Row],[AfD ZS 2021]])</f>
        <v>0.99007825998533749</v>
      </c>
      <c r="AJ638" s="100">
        <v>2.3544860605995106E-2</v>
      </c>
      <c r="AK638" s="108">
        <v>2.6159968938070276E-2</v>
      </c>
      <c r="AL638" s="101">
        <f>IF(Tabelle1[[#This Row],[Linke ES 2021]]="","",Tabelle1[[#This Row],[Linke ES 2021]]/Tabelle1[[#This Row],[Linke ZS 2021]])</f>
        <v>0.90003396646738998</v>
      </c>
      <c r="AM638" s="103">
        <v>0.15679461337685285</v>
      </c>
      <c r="AN638" s="109">
        <v>0.15664703725274487</v>
      </c>
      <c r="AO638" s="102">
        <f>IF(Tabelle1[[#This Row],[Grüne ES 2021]]="","",Tabelle1[[#This Row],[Grüne ES 2021]]/Tabelle1[[#This Row],[Grüne ZS 2021]])</f>
        <v>1.0009420932990254</v>
      </c>
      <c r="AP638" s="104">
        <v>0.12316604611701638</v>
      </c>
      <c r="AQ638" s="105">
        <v>0.16600336504238658</v>
      </c>
      <c r="AR638" s="215">
        <f>IF(Tabelle1[[#This Row],[FDP ES 2021]]="","",Tabelle1[[#This Row],[FDP ES 2021]]/Tabelle1[[#This Row],[FDP ZS 2021]])</f>
        <v>0.74194909293295164</v>
      </c>
      <c r="AS638" s="216">
        <v>516.29999999999995</v>
      </c>
      <c r="AT638" s="191">
        <v>49811</v>
      </c>
      <c r="AU638" s="191">
        <v>25798</v>
      </c>
      <c r="AV638" s="191">
        <v>3.8</v>
      </c>
      <c r="AW638" s="191">
        <v>643.20000000000005</v>
      </c>
      <c r="AX638" s="191">
        <v>7.4</v>
      </c>
      <c r="AY638" s="192">
        <v>10.5</v>
      </c>
      <c r="AZ638" s="114" t="s">
        <v>1856</v>
      </c>
      <c r="BA638" s="6"/>
      <c r="BB638" s="6"/>
      <c r="BC638" s="6"/>
      <c r="BD638" s="6"/>
      <c r="BE638" s="6"/>
      <c r="BF638" s="6"/>
      <c r="BG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</row>
    <row r="639" spans="1:84">
      <c r="A639" s="90">
        <f>SUBTOTAL(103,$B$2:$B639)</f>
        <v>638</v>
      </c>
      <c r="B639" s="48" t="s">
        <v>669</v>
      </c>
      <c r="C639" s="206" t="s">
        <v>1291</v>
      </c>
      <c r="D639" s="199" t="s">
        <v>0</v>
      </c>
      <c r="E639" s="195" t="s">
        <v>483</v>
      </c>
      <c r="F639" s="198" t="s">
        <v>282</v>
      </c>
      <c r="G639" s="219" t="str">
        <f>""</f>
        <v/>
      </c>
      <c r="H639" s="8"/>
      <c r="I639" s="8"/>
      <c r="J639" s="8" t="s">
        <v>927</v>
      </c>
      <c r="K639" s="11"/>
      <c r="L639" s="11" t="s">
        <v>922</v>
      </c>
      <c r="M639" s="53"/>
      <c r="N639" s="53"/>
      <c r="O639" s="9"/>
      <c r="P639" s="54"/>
      <c r="Q639" s="121" t="str">
        <f>""</f>
        <v/>
      </c>
      <c r="R639" s="55"/>
      <c r="S639" s="57"/>
      <c r="T639" s="147" t="str">
        <f>IF(MAX((AA639,AD639,AG639,AJ639,AM639,AP639))=AA639,"CDU",IF(MAX(AA639,AD639,AG639,AJ639,AM639,AP639)=AD639,"SPD",IF(MAX(AA639,AD639,AG639,AJ639,AM639,AP639)=AG639,"AfD",IF(MAX(AA639,AD639,AG639,AJ639,AM639,AP639)=AJ639,"Linke",IF(MAX(AA639,AD639,AG639,AJ639,AM639,AP639)=AM639,"Grüne","FDP")))))</f>
        <v>CDU</v>
      </c>
      <c r="U639" s="148" t="str">
        <f>IF(LARGE((AA639,AD639,AG639,AJ639,AM639,AP639),2)=AA639,"CDU",IF(LARGE((AA639,AD639,AG639,AJ639,AM639,AP639),2)=AD639,"SPD",IF(LARGE((AA639,AD639,AG639,AJ639,AM639,AP639),2)=AG639,"AfD",IF(LARGE((AA639,AD639,AG639,AJ639,AM639,AP639),2)=AJ639,"Linke",IF(LARGE((AA639,AD639,AG639,AJ639,AM639,AP639),2)=AM639,"Grüne","FDP")))))</f>
        <v>SPD</v>
      </c>
      <c r="V639" s="148" t="str">
        <f>IF(LARGE((AA639,AD639,AG639,AJ639,AM639,AP639),3)=AA639,"CDU",IF(LARGE((AA639,AD639,AG639,AJ639,AM639,AP639),3)=AD639,"SPD",IF(LARGE((AA639,AD639,AG639,AJ639,AM639,AP639),3)=AG639,"AfD",IF(LARGE((AA639,AD639,AG639,AJ639,AM639,AP639),3)=AJ639,"Linke",IF(LARGE((AA639,AD639,AG639,AJ639,AM639,AP639),3)=AM639,"Grüne","FDP")))))</f>
        <v>FDP</v>
      </c>
      <c r="W639" s="148" t="str">
        <f>IF(LARGE((AA639,AD639,AG639,AJ639,AM639,AP639),4)=AA639,"CDU",IF(LARGE((AA639,AD639,AG639,AJ639,AM639,AP639),4)=AD639,"SPD",IF(LARGE((AA639,AD639,AG639,AJ639,AM639,AP639),4)=AG639,"AfD",IF(LARGE((AA639,AD639,AG639,AJ639,AM639,AP639),4)=AJ639,"Linke",IF(LARGE((AA639,AD639,AG639,AJ639,AM639,AP639),4)=AM639,"Grüne","FDP")))))</f>
        <v>AfD</v>
      </c>
      <c r="X639" s="148">
        <f>(LARGE((AA639,AD639,AG639,AJ639,AM639,AP639),1))-(LARGE((AA639,AD639,AG639,AJ639,AM639,AP639),2))</f>
        <v>3.5436965640733731E-2</v>
      </c>
      <c r="Y639" s="148">
        <f>(LARGE((AA639,AD639,AG639,AJ639,AM639,AP639),1))-(LARGE((AA639,AD639,AG639,AJ639,AM639,AP639),3))</f>
        <v>0.14121177621434614</v>
      </c>
      <c r="Z639" s="234">
        <f>(LARGE((AA639,AD639,AG639,AJ639,AM639,AP639),1))-(LARGE((AA639,AD639,AG639,AJ639,AM639,AP639),4))</f>
        <v>0.15035840412068024</v>
      </c>
      <c r="AA639" s="236">
        <v>0.27798564172851925</v>
      </c>
      <c r="AB639" s="93">
        <v>0.23929192786722267</v>
      </c>
      <c r="AC639" s="95">
        <f>IF(Tabelle1[[#This Row],[CDU ES 2021]]="","",Tabelle1[[#This Row],[CDU ES 2021]]/Tabelle1[[#This Row],[CDU ZS 2021]])</f>
        <v>1.1617008739332269</v>
      </c>
      <c r="AD639" s="97">
        <v>0.24254867608778552</v>
      </c>
      <c r="AE639" s="106">
        <v>0.22623512192427717</v>
      </c>
      <c r="AF639" s="96">
        <f>IF(Tabelle1[[#This Row],[SPD ES 2021]]="","",Tabelle1[[#This Row],[SPD ES 2021]]/Tabelle1[[#This Row],[SPD ZS 2021]])</f>
        <v>1.0721088486383146</v>
      </c>
      <c r="AG639" s="99">
        <v>0.12762723760783901</v>
      </c>
      <c r="AH639" s="107">
        <v>0.13160641793930022</v>
      </c>
      <c r="AI639" s="98">
        <f>IF(Tabelle1[[#This Row],[AfD ES 2021]]="","",Tabelle1[[#This Row],[AfD ES 2021]]/Tabelle1[[#This Row],[AfD ZS 2021]])</f>
        <v>0.96976454192912909</v>
      </c>
      <c r="AJ639" s="100">
        <v>2.341647277289282E-2</v>
      </c>
      <c r="AK639" s="108">
        <v>2.8372593963160365E-2</v>
      </c>
      <c r="AL639" s="101">
        <f>IF(Tabelle1[[#This Row],[Linke ES 2021]]="","",Tabelle1[[#This Row],[Linke ES 2021]]/Tabelle1[[#This Row],[Linke ZS 2021]])</f>
        <v>0.82532012417677814</v>
      </c>
      <c r="AM639" s="103">
        <v>0.12721273785377554</v>
      </c>
      <c r="AN639" s="109">
        <v>0.12966225732512221</v>
      </c>
      <c r="AO639" s="102">
        <f>IF(Tabelle1[[#This Row],[Grüne ES 2021]]="","",Tabelle1[[#This Row],[Grüne ES 2021]]/Tabelle1[[#This Row],[Grüne ZS 2021]])</f>
        <v>0.98110846192346779</v>
      </c>
      <c r="AP639" s="104">
        <v>0.13677386551417312</v>
      </c>
      <c r="AQ639" s="105">
        <v>0.162304272182486</v>
      </c>
      <c r="AR639" s="215">
        <f>IF(Tabelle1[[#This Row],[FDP ES 2021]]="","",Tabelle1[[#This Row],[FDP ES 2021]]/Tabelle1[[#This Row],[FDP ZS 2021]])</f>
        <v>0.84270034100145008</v>
      </c>
      <c r="AS639" s="216">
        <v>400.1</v>
      </c>
      <c r="AT639" s="191">
        <v>55652</v>
      </c>
      <c r="AU639" s="191">
        <v>29132</v>
      </c>
      <c r="AV639" s="191">
        <v>4.8</v>
      </c>
      <c r="AW639" s="191">
        <v>648.20000000000005</v>
      </c>
      <c r="AX639" s="191">
        <v>8.1</v>
      </c>
      <c r="AY639" s="192">
        <v>10.1</v>
      </c>
      <c r="AZ639" s="114" t="s">
        <v>1860</v>
      </c>
      <c r="BA639" s="6"/>
      <c r="BB639" s="6"/>
      <c r="BC639" s="6"/>
      <c r="BD639" s="6"/>
      <c r="BE639" s="6"/>
      <c r="BF639" s="6"/>
      <c r="BG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</row>
    <row r="640" spans="1:84">
      <c r="A640" s="90">
        <f>SUBTOTAL(103,$B$2:$B640)</f>
        <v>639</v>
      </c>
      <c r="B640" s="46" t="s">
        <v>930</v>
      </c>
      <c r="C640" s="204" t="s">
        <v>1292</v>
      </c>
      <c r="D640" s="199" t="s">
        <v>0</v>
      </c>
      <c r="E640" s="195" t="s">
        <v>483</v>
      </c>
      <c r="F640" s="198" t="s">
        <v>282</v>
      </c>
      <c r="G640" s="219" t="str">
        <f>""</f>
        <v/>
      </c>
      <c r="H640" s="8"/>
      <c r="I640" s="8"/>
      <c r="J640" s="8" t="s">
        <v>927</v>
      </c>
      <c r="K640" s="11"/>
      <c r="L640" s="11" t="s">
        <v>922</v>
      </c>
      <c r="M640" s="53"/>
      <c r="N640" s="53"/>
      <c r="O640" s="9"/>
      <c r="P640" s="54"/>
      <c r="Q640" s="121" t="str">
        <f>""</f>
        <v/>
      </c>
      <c r="R640" s="55"/>
      <c r="S640" s="57"/>
      <c r="T640" s="147" t="str">
        <f>IF(MAX((AA640,AD640,AG640,AJ640,AM640,AP640))=AA640,"CDU",IF(MAX(AA640,AD640,AG640,AJ640,AM640,AP640)=AD640,"SPD",IF(MAX(AA640,AD640,AG640,AJ640,AM640,AP640)=AG640,"AfD",IF(MAX(AA640,AD640,AG640,AJ640,AM640,AP640)=AJ640,"Linke",IF(MAX(AA640,AD640,AG640,AJ640,AM640,AP640)=AM640,"Grüne","FDP")))))</f>
        <v>CDU</v>
      </c>
      <c r="U640" s="148" t="str">
        <f>IF(LARGE((AA640,AD640,AG640,AJ640,AM640,AP640),2)=AA640,"CDU",IF(LARGE((AA640,AD640,AG640,AJ640,AM640,AP640),2)=AD640,"SPD",IF(LARGE((AA640,AD640,AG640,AJ640,AM640,AP640),2)=AG640,"AfD",IF(LARGE((AA640,AD640,AG640,AJ640,AM640,AP640),2)=AJ640,"Linke",IF(LARGE((AA640,AD640,AG640,AJ640,AM640,AP640),2)=AM640,"Grüne","FDP")))))</f>
        <v>SPD</v>
      </c>
      <c r="V640" s="148" t="str">
        <f>IF(LARGE((AA640,AD640,AG640,AJ640,AM640,AP640),3)=AA640,"CDU",IF(LARGE((AA640,AD640,AG640,AJ640,AM640,AP640),3)=AD640,"SPD",IF(LARGE((AA640,AD640,AG640,AJ640,AM640,AP640),3)=AG640,"AfD",IF(LARGE((AA640,AD640,AG640,AJ640,AM640,AP640),3)=AJ640,"Linke",IF(LARGE((AA640,AD640,AG640,AJ640,AM640,AP640),3)=AM640,"Grüne","FDP")))))</f>
        <v>FDP</v>
      </c>
      <c r="W640" s="148" t="str">
        <f>IF(LARGE((AA640,AD640,AG640,AJ640,AM640,AP640),4)=AA640,"CDU",IF(LARGE((AA640,AD640,AG640,AJ640,AM640,AP640),4)=AD640,"SPD",IF(LARGE((AA640,AD640,AG640,AJ640,AM640,AP640),4)=AG640,"AfD",IF(LARGE((AA640,AD640,AG640,AJ640,AM640,AP640),4)=AJ640,"Linke",IF(LARGE((AA640,AD640,AG640,AJ640,AM640,AP640),4)=AM640,"Grüne","FDP")))))</f>
        <v>AfD</v>
      </c>
      <c r="X640" s="148">
        <f>(LARGE((AA640,AD640,AG640,AJ640,AM640,AP640),1))-(LARGE((AA640,AD640,AG640,AJ640,AM640,AP640),2))</f>
        <v>3.5436965640733731E-2</v>
      </c>
      <c r="Y640" s="148">
        <f>(LARGE((AA640,AD640,AG640,AJ640,AM640,AP640),1))-(LARGE((AA640,AD640,AG640,AJ640,AM640,AP640),3))</f>
        <v>0.14121177621434614</v>
      </c>
      <c r="Z640" s="234">
        <f>(LARGE((AA640,AD640,AG640,AJ640,AM640,AP640),1))-(LARGE((AA640,AD640,AG640,AJ640,AM640,AP640),4))</f>
        <v>0.15035840412068024</v>
      </c>
      <c r="AA640" s="236">
        <v>0.27798564172851925</v>
      </c>
      <c r="AB640" s="93">
        <v>0.23929192786722267</v>
      </c>
      <c r="AC640" s="95">
        <f>IF(Tabelle1[[#This Row],[CDU ES 2021]]="","",Tabelle1[[#This Row],[CDU ES 2021]]/Tabelle1[[#This Row],[CDU ZS 2021]])</f>
        <v>1.1617008739332269</v>
      </c>
      <c r="AD640" s="97">
        <v>0.24254867608778552</v>
      </c>
      <c r="AE640" s="106">
        <v>0.22623512192427717</v>
      </c>
      <c r="AF640" s="96">
        <f>IF(Tabelle1[[#This Row],[SPD ES 2021]]="","",Tabelle1[[#This Row],[SPD ES 2021]]/Tabelle1[[#This Row],[SPD ZS 2021]])</f>
        <v>1.0721088486383146</v>
      </c>
      <c r="AG640" s="99">
        <v>0.12762723760783901</v>
      </c>
      <c r="AH640" s="107">
        <v>0.13160641793930022</v>
      </c>
      <c r="AI640" s="98">
        <f>IF(Tabelle1[[#This Row],[AfD ES 2021]]="","",Tabelle1[[#This Row],[AfD ES 2021]]/Tabelle1[[#This Row],[AfD ZS 2021]])</f>
        <v>0.96976454192912909</v>
      </c>
      <c r="AJ640" s="100">
        <v>2.341647277289282E-2</v>
      </c>
      <c r="AK640" s="108">
        <v>2.8372593963160365E-2</v>
      </c>
      <c r="AL640" s="101">
        <f>IF(Tabelle1[[#This Row],[Linke ES 2021]]="","",Tabelle1[[#This Row],[Linke ES 2021]]/Tabelle1[[#This Row],[Linke ZS 2021]])</f>
        <v>0.82532012417677814</v>
      </c>
      <c r="AM640" s="103">
        <v>0.12721273785377554</v>
      </c>
      <c r="AN640" s="109">
        <v>0.12966225732512221</v>
      </c>
      <c r="AO640" s="102">
        <f>IF(Tabelle1[[#This Row],[Grüne ES 2021]]="","",Tabelle1[[#This Row],[Grüne ES 2021]]/Tabelle1[[#This Row],[Grüne ZS 2021]])</f>
        <v>0.98110846192346779</v>
      </c>
      <c r="AP640" s="104">
        <v>0.13677386551417312</v>
      </c>
      <c r="AQ640" s="105">
        <v>0.162304272182486</v>
      </c>
      <c r="AR640" s="215">
        <f>IF(Tabelle1[[#This Row],[FDP ES 2021]]="","",Tabelle1[[#This Row],[FDP ES 2021]]/Tabelle1[[#This Row],[FDP ZS 2021]])</f>
        <v>0.84270034100145008</v>
      </c>
      <c r="AS640" s="216">
        <v>400.1</v>
      </c>
      <c r="AT640" s="191">
        <v>55652</v>
      </c>
      <c r="AU640" s="191">
        <v>29132</v>
      </c>
      <c r="AV640" s="191">
        <v>4.8</v>
      </c>
      <c r="AW640" s="191">
        <v>648.20000000000005</v>
      </c>
      <c r="AX640" s="191">
        <v>8.1</v>
      </c>
      <c r="AY640" s="192">
        <v>10.1</v>
      </c>
      <c r="AZ640" s="151" t="s">
        <v>2133</v>
      </c>
      <c r="BA640" s="6"/>
      <c r="BB640" s="6"/>
      <c r="BC640" s="6"/>
      <c r="BD640" s="6"/>
      <c r="BE640" s="6"/>
      <c r="BF640" s="6"/>
      <c r="BG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</row>
    <row r="641" spans="1:84">
      <c r="A641" s="90">
        <f>SUBTOTAL(103,$B$2:$B641)</f>
        <v>640</v>
      </c>
      <c r="B641" s="44" t="s">
        <v>697</v>
      </c>
      <c r="C641" s="201" t="s">
        <v>895</v>
      </c>
      <c r="D641" s="199" t="s">
        <v>0</v>
      </c>
      <c r="E641" s="194" t="s">
        <v>483</v>
      </c>
      <c r="F641" s="198" t="s">
        <v>282</v>
      </c>
      <c r="G641" s="219" t="str">
        <f>""</f>
        <v/>
      </c>
      <c r="H641" s="8"/>
      <c r="I641" s="8"/>
      <c r="J641" s="8" t="s">
        <v>924</v>
      </c>
      <c r="K641" s="8"/>
      <c r="L641" s="10" t="s">
        <v>922</v>
      </c>
      <c r="M641" s="53"/>
      <c r="N641" s="53"/>
      <c r="O641" s="9"/>
      <c r="P641" s="54"/>
      <c r="Q641" s="121" t="str">
        <f>""</f>
        <v/>
      </c>
      <c r="R641" s="55"/>
      <c r="S641" s="57"/>
      <c r="T641" s="147" t="str">
        <f>IF(MAX((AA641,AD641,AG641,AJ641,AM641,AP641))=AA641,"CDU",IF(MAX(AA641,AD641,AG641,AJ641,AM641,AP641)=AD641,"SPD",IF(MAX(AA641,AD641,AG641,AJ641,AM641,AP641)=AG641,"AfD",IF(MAX(AA641,AD641,AG641,AJ641,AM641,AP641)=AJ641,"Linke",IF(MAX(AA641,AD641,AG641,AJ641,AM641,AP641)=AM641,"Grüne","FDP")))))</f>
        <v>CDU</v>
      </c>
      <c r="U641" s="148" t="str">
        <f>IF(LARGE((AA641,AD641,AG641,AJ641,AM641,AP641),2)=AA641,"CDU",IF(LARGE((AA641,AD641,AG641,AJ641,AM641,AP641),2)=AD641,"SPD",IF(LARGE((AA641,AD641,AG641,AJ641,AM641,AP641),2)=AG641,"AfD",IF(LARGE((AA641,AD641,AG641,AJ641,AM641,AP641),2)=AJ641,"Linke",IF(LARGE((AA641,AD641,AG641,AJ641,AM641,AP641),2)=AM641,"Grüne","FDP")))))</f>
        <v>SPD</v>
      </c>
      <c r="V641" s="148" t="str">
        <f>IF(LARGE((AA641,AD641,AG641,AJ641,AM641,AP641),3)=AA641,"CDU",IF(LARGE((AA641,AD641,AG641,AJ641,AM641,AP641),3)=AD641,"SPD",IF(LARGE((AA641,AD641,AG641,AJ641,AM641,AP641),3)=AG641,"AfD",IF(LARGE((AA641,AD641,AG641,AJ641,AM641,AP641),3)=AJ641,"Linke",IF(LARGE((AA641,AD641,AG641,AJ641,AM641,AP641),3)=AM641,"Grüne","FDP")))))</f>
        <v>FDP</v>
      </c>
      <c r="W641" s="148" t="str">
        <f>IF(LARGE((AA641,AD641,AG641,AJ641,AM641,AP641),4)=AA641,"CDU",IF(LARGE((AA641,AD641,AG641,AJ641,AM641,AP641),4)=AD641,"SPD",IF(LARGE((AA641,AD641,AG641,AJ641,AM641,AP641),4)=AG641,"AfD",IF(LARGE((AA641,AD641,AG641,AJ641,AM641,AP641),4)=AJ641,"Linke",IF(LARGE((AA641,AD641,AG641,AJ641,AM641,AP641),4)=AM641,"Grüne","FDP")))))</f>
        <v>AfD</v>
      </c>
      <c r="X641" s="148">
        <f>(LARGE((AA641,AD641,AG641,AJ641,AM641,AP641),1))-(LARGE((AA641,AD641,AG641,AJ641,AM641,AP641),2))</f>
        <v>3.5436965640733731E-2</v>
      </c>
      <c r="Y641" s="148">
        <f>(LARGE((AA641,AD641,AG641,AJ641,AM641,AP641),1))-(LARGE((AA641,AD641,AG641,AJ641,AM641,AP641),3))</f>
        <v>0.14121177621434614</v>
      </c>
      <c r="Z641" s="234">
        <f>(LARGE((AA641,AD641,AG641,AJ641,AM641,AP641),1))-(LARGE((AA641,AD641,AG641,AJ641,AM641,AP641),4))</f>
        <v>0.15035840412068024</v>
      </c>
      <c r="AA641" s="236">
        <v>0.27798564172851925</v>
      </c>
      <c r="AB641" s="93">
        <v>0.23929192786722267</v>
      </c>
      <c r="AC641" s="95">
        <f>IF(Tabelle1[[#This Row],[CDU ES 2021]]="","",Tabelle1[[#This Row],[CDU ES 2021]]/Tabelle1[[#This Row],[CDU ZS 2021]])</f>
        <v>1.1617008739332269</v>
      </c>
      <c r="AD641" s="97">
        <v>0.24254867608778552</v>
      </c>
      <c r="AE641" s="106">
        <v>0.22623512192427717</v>
      </c>
      <c r="AF641" s="96">
        <f>IF(Tabelle1[[#This Row],[SPD ES 2021]]="","",Tabelle1[[#This Row],[SPD ES 2021]]/Tabelle1[[#This Row],[SPD ZS 2021]])</f>
        <v>1.0721088486383146</v>
      </c>
      <c r="AG641" s="99">
        <v>0.12762723760783901</v>
      </c>
      <c r="AH641" s="107">
        <v>0.13160641793930022</v>
      </c>
      <c r="AI641" s="98">
        <f>IF(Tabelle1[[#This Row],[AfD ES 2021]]="","",Tabelle1[[#This Row],[AfD ES 2021]]/Tabelle1[[#This Row],[AfD ZS 2021]])</f>
        <v>0.96976454192912909</v>
      </c>
      <c r="AJ641" s="100">
        <v>2.341647277289282E-2</v>
      </c>
      <c r="AK641" s="108">
        <v>2.8372593963160365E-2</v>
      </c>
      <c r="AL641" s="101">
        <f>IF(Tabelle1[[#This Row],[Linke ES 2021]]="","",Tabelle1[[#This Row],[Linke ES 2021]]/Tabelle1[[#This Row],[Linke ZS 2021]])</f>
        <v>0.82532012417677814</v>
      </c>
      <c r="AM641" s="103">
        <v>0.12721273785377554</v>
      </c>
      <c r="AN641" s="109">
        <v>0.12966225732512221</v>
      </c>
      <c r="AO641" s="102">
        <f>IF(Tabelle1[[#This Row],[Grüne ES 2021]]="","",Tabelle1[[#This Row],[Grüne ES 2021]]/Tabelle1[[#This Row],[Grüne ZS 2021]])</f>
        <v>0.98110846192346779</v>
      </c>
      <c r="AP641" s="104">
        <v>0.13677386551417312</v>
      </c>
      <c r="AQ641" s="105">
        <v>0.162304272182486</v>
      </c>
      <c r="AR641" s="215">
        <f>IF(Tabelle1[[#This Row],[FDP ES 2021]]="","",Tabelle1[[#This Row],[FDP ES 2021]]/Tabelle1[[#This Row],[FDP ZS 2021]])</f>
        <v>0.84270034100145008</v>
      </c>
      <c r="AS641" s="216">
        <v>400.1</v>
      </c>
      <c r="AT641" s="191">
        <v>55652</v>
      </c>
      <c r="AU641" s="191">
        <v>29132</v>
      </c>
      <c r="AV641" s="191">
        <v>4.8</v>
      </c>
      <c r="AW641" s="191">
        <v>648.20000000000005</v>
      </c>
      <c r="AX641" s="191">
        <v>8.1</v>
      </c>
      <c r="AY641" s="192">
        <v>10.1</v>
      </c>
      <c r="AZ641" s="114" t="s">
        <v>2084</v>
      </c>
      <c r="BA641" s="6"/>
      <c r="BB641" s="6"/>
      <c r="BC641" s="6"/>
      <c r="BD641" s="6"/>
      <c r="BE641" s="6"/>
      <c r="BF641" s="6"/>
      <c r="BG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</row>
    <row r="642" spans="1:84">
      <c r="A642" s="90">
        <f>SUBTOTAL(103,$B$2:$B642)</f>
        <v>641</v>
      </c>
      <c r="B642" s="46" t="s">
        <v>930</v>
      </c>
      <c r="C642" s="204" t="s">
        <v>1293</v>
      </c>
      <c r="D642" s="199" t="s">
        <v>0</v>
      </c>
      <c r="E642" s="195" t="s">
        <v>484</v>
      </c>
      <c r="F642" s="222" t="s">
        <v>283</v>
      </c>
      <c r="G642" s="219" t="str">
        <f>""</f>
        <v/>
      </c>
      <c r="H642" s="143" t="s">
        <v>2175</v>
      </c>
      <c r="I642" s="8"/>
      <c r="J642" s="8" t="s">
        <v>927</v>
      </c>
      <c r="K642" s="11"/>
      <c r="L642" s="11" t="s">
        <v>921</v>
      </c>
      <c r="M642" s="53"/>
      <c r="N642" s="53"/>
      <c r="O642" s="9"/>
      <c r="P642" s="168" t="s">
        <v>1405</v>
      </c>
      <c r="Q642" s="121" t="str">
        <f>""</f>
        <v/>
      </c>
      <c r="R642" s="55"/>
      <c r="S642" s="57"/>
      <c r="T642" s="147" t="str">
        <f>IF(MAX((AA642,AD642,AG642,AJ642,AM642,AP642))=AA642,"CDU",IF(MAX(AA642,AD642,AG642,AJ642,AM642,AP642)=AD642,"SPD",IF(MAX(AA642,AD642,AG642,AJ642,AM642,AP642)=AG642,"AfD",IF(MAX(AA642,AD642,AG642,AJ642,AM642,AP642)=AJ642,"Linke",IF(MAX(AA642,AD642,AG642,AJ642,AM642,AP642)=AM642,"Grüne","FDP")))))</f>
        <v>CDU</v>
      </c>
      <c r="U642" s="148" t="str">
        <f>IF(LARGE((AA642,AD642,AG642,AJ642,AM642,AP642),2)=AA642,"CDU",IF(LARGE((AA642,AD642,AG642,AJ642,AM642,AP642),2)=AD642,"SPD",IF(LARGE((AA642,AD642,AG642,AJ642,AM642,AP642),2)=AG642,"AfD",IF(LARGE((AA642,AD642,AG642,AJ642,AM642,AP642),2)=AJ642,"Linke",IF(LARGE((AA642,AD642,AG642,AJ642,AM642,AP642),2)=AM642,"Grüne","FDP")))))</f>
        <v>SPD</v>
      </c>
      <c r="V642" s="148" t="str">
        <f>IF(LARGE((AA642,AD642,AG642,AJ642,AM642,AP642),3)=AA642,"CDU",IF(LARGE((AA642,AD642,AG642,AJ642,AM642,AP642),3)=AD642,"SPD",IF(LARGE((AA642,AD642,AG642,AJ642,AM642,AP642),3)=AG642,"AfD",IF(LARGE((AA642,AD642,AG642,AJ642,AM642,AP642),3)=AJ642,"Linke",IF(LARGE((AA642,AD642,AG642,AJ642,AM642,AP642),3)=AM642,"Grüne","FDP")))))</f>
        <v>Grüne</v>
      </c>
      <c r="W642" s="148" t="str">
        <f>IF(LARGE((AA642,AD642,AG642,AJ642,AM642,AP642),4)=AA642,"CDU",IF(LARGE((AA642,AD642,AG642,AJ642,AM642,AP642),4)=AD642,"SPD",IF(LARGE((AA642,AD642,AG642,AJ642,AM642,AP642),4)=AG642,"AfD",IF(LARGE((AA642,AD642,AG642,AJ642,AM642,AP642),4)=AJ642,"Linke",IF(LARGE((AA642,AD642,AG642,AJ642,AM642,AP642),4)=AM642,"Grüne","FDP")))))</f>
        <v>AfD</v>
      </c>
      <c r="X642" s="148">
        <f>(LARGE((AA642,AD642,AG642,AJ642,AM642,AP642),1))-(LARGE((AA642,AD642,AG642,AJ642,AM642,AP642),2))</f>
        <v>0.12462162383273145</v>
      </c>
      <c r="Y642" s="148">
        <f>(LARGE((AA642,AD642,AG642,AJ642,AM642,AP642),1))-(LARGE((AA642,AD642,AG642,AJ642,AM642,AP642),3))</f>
        <v>0.16986898542594348</v>
      </c>
      <c r="Z642" s="234">
        <f>(LARGE((AA642,AD642,AG642,AJ642,AM642,AP642),1))-(LARGE((AA642,AD642,AG642,AJ642,AM642,AP642),4))</f>
        <v>0.20052475953391069</v>
      </c>
      <c r="AA642" s="236">
        <v>0.32078117878054768</v>
      </c>
      <c r="AB642" s="93">
        <v>0.24497459557320564</v>
      </c>
      <c r="AC642" s="95">
        <f>IF(Tabelle1[[#This Row],[CDU ES 2021]]="","",Tabelle1[[#This Row],[CDU ES 2021]]/Tabelle1[[#This Row],[CDU ZS 2021]])</f>
        <v>1.309446712341602</v>
      </c>
      <c r="AD642" s="97">
        <v>0.19615955494781623</v>
      </c>
      <c r="AE642" s="106">
        <v>0.21767213689189979</v>
      </c>
      <c r="AF642" s="96">
        <f>IF(Tabelle1[[#This Row],[SPD ES 2021]]="","",Tabelle1[[#This Row],[SPD ES 2021]]/Tabelle1[[#This Row],[SPD ZS 2021]])</f>
        <v>0.90116979485175386</v>
      </c>
      <c r="AG642" s="99">
        <v>0.12025641924663698</v>
      </c>
      <c r="AH642" s="107">
        <v>0.12723821760205573</v>
      </c>
      <c r="AI642" s="98">
        <f>IF(Tabelle1[[#This Row],[AfD ES 2021]]="","",Tabelle1[[#This Row],[AfD ES 2021]]/Tabelle1[[#This Row],[AfD ZS 2021]])</f>
        <v>0.94512813455738043</v>
      </c>
      <c r="AJ642" s="100">
        <v>2.3900517747157065E-2</v>
      </c>
      <c r="AK642" s="108">
        <v>2.9083688605968581E-2</v>
      </c>
      <c r="AL642" s="101">
        <f>IF(Tabelle1[[#This Row],[Linke ES 2021]]="","",Tabelle1[[#This Row],[Linke ES 2021]]/Tabelle1[[#This Row],[Linke ZS 2021]])</f>
        <v>0.82178426784050285</v>
      </c>
      <c r="AM642" s="103">
        <v>0.15091219335460421</v>
      </c>
      <c r="AN642" s="109">
        <v>0.13276879051568066</v>
      </c>
      <c r="AO642" s="102">
        <f>IF(Tabelle1[[#This Row],[Grüne ES 2021]]="","",Tabelle1[[#This Row],[Grüne ES 2021]]/Tabelle1[[#This Row],[Grüne ZS 2021]])</f>
        <v>1.1366541245759161</v>
      </c>
      <c r="AP642" s="104">
        <v>0.11652817222397531</v>
      </c>
      <c r="AQ642" s="105">
        <v>0.16264673246510541</v>
      </c>
      <c r="AR642" s="215">
        <f>IF(Tabelle1[[#This Row],[FDP ES 2021]]="","",Tabelle1[[#This Row],[FDP ES 2021]]/Tabelle1[[#This Row],[FDP ZS 2021]])</f>
        <v>0.71644951274367297</v>
      </c>
      <c r="AS642" s="216">
        <v>136.9</v>
      </c>
      <c r="AT642" s="191">
        <v>45338</v>
      </c>
      <c r="AU642" s="191">
        <v>24003</v>
      </c>
      <c r="AV642" s="191">
        <v>3.6</v>
      </c>
      <c r="AW642" s="191">
        <v>688.1</v>
      </c>
      <c r="AX642" s="191">
        <v>7.9</v>
      </c>
      <c r="AY642" s="192">
        <v>9.8000000000000007</v>
      </c>
      <c r="AZ642" s="115" t="s">
        <v>1607</v>
      </c>
      <c r="BA642" s="6"/>
      <c r="BB642" s="6"/>
      <c r="BC642" s="6"/>
      <c r="BD642" s="6"/>
      <c r="BE642" s="6"/>
      <c r="BF642" s="6"/>
      <c r="BG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</row>
    <row r="643" spans="1:84">
      <c r="A643" s="90">
        <f>SUBTOTAL(103,$B$2:$B643)</f>
        <v>642</v>
      </c>
      <c r="B643" s="52" t="s">
        <v>932</v>
      </c>
      <c r="C643" s="203" t="s">
        <v>1294</v>
      </c>
      <c r="D643" s="199" t="s">
        <v>0</v>
      </c>
      <c r="E643" s="195" t="s">
        <v>484</v>
      </c>
      <c r="F643" s="222" t="s">
        <v>283</v>
      </c>
      <c r="G643" s="219" t="str">
        <f>""</f>
        <v/>
      </c>
      <c r="H643" s="179" t="s">
        <v>2173</v>
      </c>
      <c r="I643" s="8"/>
      <c r="J643" s="8" t="s">
        <v>927</v>
      </c>
      <c r="K643" s="11"/>
      <c r="L643" s="11" t="s">
        <v>922</v>
      </c>
      <c r="M643" s="53"/>
      <c r="N643" s="53"/>
      <c r="O643" s="9"/>
      <c r="P643" s="154" t="s">
        <v>1405</v>
      </c>
      <c r="Q643" s="121" t="str">
        <f>""</f>
        <v/>
      </c>
      <c r="R643" s="55"/>
      <c r="S643" s="57"/>
      <c r="T643" s="147" t="str">
        <f>IF(MAX((AA643,AD643,AG643,AJ643,AM643,AP643))=AA643,"CDU",IF(MAX(AA643,AD643,AG643,AJ643,AM643,AP643)=AD643,"SPD",IF(MAX(AA643,AD643,AG643,AJ643,AM643,AP643)=AG643,"AfD",IF(MAX(AA643,AD643,AG643,AJ643,AM643,AP643)=AJ643,"Linke",IF(MAX(AA643,AD643,AG643,AJ643,AM643,AP643)=AM643,"Grüne","FDP")))))</f>
        <v>CDU</v>
      </c>
      <c r="U643" s="148" t="str">
        <f>IF(LARGE((AA643,AD643,AG643,AJ643,AM643,AP643),2)=AA643,"CDU",IF(LARGE((AA643,AD643,AG643,AJ643,AM643,AP643),2)=AD643,"SPD",IF(LARGE((AA643,AD643,AG643,AJ643,AM643,AP643),2)=AG643,"AfD",IF(LARGE((AA643,AD643,AG643,AJ643,AM643,AP643),2)=AJ643,"Linke",IF(LARGE((AA643,AD643,AG643,AJ643,AM643,AP643),2)=AM643,"Grüne","FDP")))))</f>
        <v>SPD</v>
      </c>
      <c r="V643" s="148" t="str">
        <f>IF(LARGE((AA643,AD643,AG643,AJ643,AM643,AP643),3)=AA643,"CDU",IF(LARGE((AA643,AD643,AG643,AJ643,AM643,AP643),3)=AD643,"SPD",IF(LARGE((AA643,AD643,AG643,AJ643,AM643,AP643),3)=AG643,"AfD",IF(LARGE((AA643,AD643,AG643,AJ643,AM643,AP643),3)=AJ643,"Linke",IF(LARGE((AA643,AD643,AG643,AJ643,AM643,AP643),3)=AM643,"Grüne","FDP")))))</f>
        <v>Grüne</v>
      </c>
      <c r="W643" s="148" t="str">
        <f>IF(LARGE((AA643,AD643,AG643,AJ643,AM643,AP643),4)=AA643,"CDU",IF(LARGE((AA643,AD643,AG643,AJ643,AM643,AP643),4)=AD643,"SPD",IF(LARGE((AA643,AD643,AG643,AJ643,AM643,AP643),4)=AG643,"AfD",IF(LARGE((AA643,AD643,AG643,AJ643,AM643,AP643),4)=AJ643,"Linke",IF(LARGE((AA643,AD643,AG643,AJ643,AM643,AP643),4)=AM643,"Grüne","FDP")))))</f>
        <v>AfD</v>
      </c>
      <c r="X643" s="148">
        <f>(LARGE((AA643,AD643,AG643,AJ643,AM643,AP643),1))-(LARGE((AA643,AD643,AG643,AJ643,AM643,AP643),2))</f>
        <v>0.12462162383273145</v>
      </c>
      <c r="Y643" s="148">
        <f>(LARGE((AA643,AD643,AG643,AJ643,AM643,AP643),1))-(LARGE((AA643,AD643,AG643,AJ643,AM643,AP643),3))</f>
        <v>0.16986898542594348</v>
      </c>
      <c r="Z643" s="234">
        <f>(LARGE((AA643,AD643,AG643,AJ643,AM643,AP643),1))-(LARGE((AA643,AD643,AG643,AJ643,AM643,AP643),4))</f>
        <v>0.20052475953391069</v>
      </c>
      <c r="AA643" s="236">
        <v>0.32078117878054768</v>
      </c>
      <c r="AB643" s="93">
        <v>0.24497459557320564</v>
      </c>
      <c r="AC643" s="95">
        <f>IF(Tabelle1[[#This Row],[CDU ES 2021]]="","",Tabelle1[[#This Row],[CDU ES 2021]]/Tabelle1[[#This Row],[CDU ZS 2021]])</f>
        <v>1.309446712341602</v>
      </c>
      <c r="AD643" s="97">
        <v>0.19615955494781623</v>
      </c>
      <c r="AE643" s="106">
        <v>0.21767213689189979</v>
      </c>
      <c r="AF643" s="96">
        <f>IF(Tabelle1[[#This Row],[SPD ES 2021]]="","",Tabelle1[[#This Row],[SPD ES 2021]]/Tabelle1[[#This Row],[SPD ZS 2021]])</f>
        <v>0.90116979485175386</v>
      </c>
      <c r="AG643" s="99">
        <v>0.12025641924663698</v>
      </c>
      <c r="AH643" s="107">
        <v>0.12723821760205573</v>
      </c>
      <c r="AI643" s="98">
        <f>IF(Tabelle1[[#This Row],[AfD ES 2021]]="","",Tabelle1[[#This Row],[AfD ES 2021]]/Tabelle1[[#This Row],[AfD ZS 2021]])</f>
        <v>0.94512813455738043</v>
      </c>
      <c r="AJ643" s="100">
        <v>2.3900517747157065E-2</v>
      </c>
      <c r="AK643" s="108">
        <v>2.9083688605968581E-2</v>
      </c>
      <c r="AL643" s="101">
        <f>IF(Tabelle1[[#This Row],[Linke ES 2021]]="","",Tabelle1[[#This Row],[Linke ES 2021]]/Tabelle1[[#This Row],[Linke ZS 2021]])</f>
        <v>0.82178426784050285</v>
      </c>
      <c r="AM643" s="103">
        <v>0.15091219335460421</v>
      </c>
      <c r="AN643" s="109">
        <v>0.13276879051568066</v>
      </c>
      <c r="AO643" s="102">
        <f>IF(Tabelle1[[#This Row],[Grüne ES 2021]]="","",Tabelle1[[#This Row],[Grüne ES 2021]]/Tabelle1[[#This Row],[Grüne ZS 2021]])</f>
        <v>1.1366541245759161</v>
      </c>
      <c r="AP643" s="104">
        <v>0.11652817222397531</v>
      </c>
      <c r="AQ643" s="105">
        <v>0.16264673246510541</v>
      </c>
      <c r="AR643" s="215">
        <f>IF(Tabelle1[[#This Row],[FDP ES 2021]]="","",Tabelle1[[#This Row],[FDP ES 2021]]/Tabelle1[[#This Row],[FDP ZS 2021]])</f>
        <v>0.71644951274367297</v>
      </c>
      <c r="AS643" s="216">
        <v>136.9</v>
      </c>
      <c r="AT643" s="191">
        <v>45338</v>
      </c>
      <c r="AU643" s="191">
        <v>24003</v>
      </c>
      <c r="AV643" s="191">
        <v>3.6</v>
      </c>
      <c r="AW643" s="191">
        <v>688.1</v>
      </c>
      <c r="AX643" s="191">
        <v>7.9</v>
      </c>
      <c r="AY643" s="192">
        <v>9.8000000000000007</v>
      </c>
      <c r="AZ643" s="114" t="s">
        <v>1756</v>
      </c>
      <c r="BA643" s="6"/>
      <c r="BB643" s="6"/>
      <c r="BC643" s="6"/>
      <c r="BD643" s="6"/>
      <c r="BE643" s="6"/>
      <c r="BF643" s="6"/>
      <c r="BG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</row>
    <row r="644" spans="1:84">
      <c r="A644" s="90">
        <f>SUBTOTAL(103,$B$2:$B644)</f>
        <v>643</v>
      </c>
      <c r="B644" s="48" t="s">
        <v>669</v>
      </c>
      <c r="C644" s="206" t="s">
        <v>1295</v>
      </c>
      <c r="D644" s="199" t="s">
        <v>0</v>
      </c>
      <c r="E644" s="195" t="s">
        <v>484</v>
      </c>
      <c r="F644" s="222" t="s">
        <v>283</v>
      </c>
      <c r="G644" s="219" t="str">
        <f>""</f>
        <v/>
      </c>
      <c r="H644" s="8"/>
      <c r="I644" s="8"/>
      <c r="J644" s="8" t="s">
        <v>927</v>
      </c>
      <c r="K644" s="18" t="s">
        <v>631</v>
      </c>
      <c r="L644" s="11" t="s">
        <v>921</v>
      </c>
      <c r="M644" s="53"/>
      <c r="N644" s="53"/>
      <c r="O644" s="9"/>
      <c r="P644" s="173" t="s">
        <v>1405</v>
      </c>
      <c r="Q644" s="121" t="str">
        <f>""</f>
        <v/>
      </c>
      <c r="R644" s="55"/>
      <c r="S644" s="57"/>
      <c r="T644" s="147" t="str">
        <f>IF(MAX((AA644,AD644,AG644,AJ644,AM644,AP644))=AA644,"CDU",IF(MAX(AA644,AD644,AG644,AJ644,AM644,AP644)=AD644,"SPD",IF(MAX(AA644,AD644,AG644,AJ644,AM644,AP644)=AG644,"AfD",IF(MAX(AA644,AD644,AG644,AJ644,AM644,AP644)=AJ644,"Linke",IF(MAX(AA644,AD644,AG644,AJ644,AM644,AP644)=AM644,"Grüne","FDP")))))</f>
        <v>CDU</v>
      </c>
      <c r="U644" s="148" t="str">
        <f>IF(LARGE((AA644,AD644,AG644,AJ644,AM644,AP644),2)=AA644,"CDU",IF(LARGE((AA644,AD644,AG644,AJ644,AM644,AP644),2)=AD644,"SPD",IF(LARGE((AA644,AD644,AG644,AJ644,AM644,AP644),2)=AG644,"AfD",IF(LARGE((AA644,AD644,AG644,AJ644,AM644,AP644),2)=AJ644,"Linke",IF(LARGE((AA644,AD644,AG644,AJ644,AM644,AP644),2)=AM644,"Grüne","FDP")))))</f>
        <v>SPD</v>
      </c>
      <c r="V644" s="148" t="str">
        <f>IF(LARGE((AA644,AD644,AG644,AJ644,AM644,AP644),3)=AA644,"CDU",IF(LARGE((AA644,AD644,AG644,AJ644,AM644,AP644),3)=AD644,"SPD",IF(LARGE((AA644,AD644,AG644,AJ644,AM644,AP644),3)=AG644,"AfD",IF(LARGE((AA644,AD644,AG644,AJ644,AM644,AP644),3)=AJ644,"Linke",IF(LARGE((AA644,AD644,AG644,AJ644,AM644,AP644),3)=AM644,"Grüne","FDP")))))</f>
        <v>Grüne</v>
      </c>
      <c r="W644" s="148" t="str">
        <f>IF(LARGE((AA644,AD644,AG644,AJ644,AM644,AP644),4)=AA644,"CDU",IF(LARGE((AA644,AD644,AG644,AJ644,AM644,AP644),4)=AD644,"SPD",IF(LARGE((AA644,AD644,AG644,AJ644,AM644,AP644),4)=AG644,"AfD",IF(LARGE((AA644,AD644,AG644,AJ644,AM644,AP644),4)=AJ644,"Linke",IF(LARGE((AA644,AD644,AG644,AJ644,AM644,AP644),4)=AM644,"Grüne","FDP")))))</f>
        <v>AfD</v>
      </c>
      <c r="X644" s="148">
        <f>(LARGE((AA644,AD644,AG644,AJ644,AM644,AP644),1))-(LARGE((AA644,AD644,AG644,AJ644,AM644,AP644),2))</f>
        <v>0.12462162383273145</v>
      </c>
      <c r="Y644" s="148">
        <f>(LARGE((AA644,AD644,AG644,AJ644,AM644,AP644),1))-(LARGE((AA644,AD644,AG644,AJ644,AM644,AP644),3))</f>
        <v>0.16986898542594348</v>
      </c>
      <c r="Z644" s="234">
        <f>(LARGE((AA644,AD644,AG644,AJ644,AM644,AP644),1))-(LARGE((AA644,AD644,AG644,AJ644,AM644,AP644),4))</f>
        <v>0.20052475953391069</v>
      </c>
      <c r="AA644" s="236">
        <v>0.32078117878054768</v>
      </c>
      <c r="AB644" s="93">
        <v>0.24497459557320564</v>
      </c>
      <c r="AC644" s="95">
        <f>IF(Tabelle1[[#This Row],[CDU ES 2021]]="","",Tabelle1[[#This Row],[CDU ES 2021]]/Tabelle1[[#This Row],[CDU ZS 2021]])</f>
        <v>1.309446712341602</v>
      </c>
      <c r="AD644" s="97">
        <v>0.19615955494781623</v>
      </c>
      <c r="AE644" s="106">
        <v>0.21767213689189979</v>
      </c>
      <c r="AF644" s="96">
        <f>IF(Tabelle1[[#This Row],[SPD ES 2021]]="","",Tabelle1[[#This Row],[SPD ES 2021]]/Tabelle1[[#This Row],[SPD ZS 2021]])</f>
        <v>0.90116979485175386</v>
      </c>
      <c r="AG644" s="99">
        <v>0.12025641924663698</v>
      </c>
      <c r="AH644" s="107">
        <v>0.12723821760205573</v>
      </c>
      <c r="AI644" s="98">
        <f>IF(Tabelle1[[#This Row],[AfD ES 2021]]="","",Tabelle1[[#This Row],[AfD ES 2021]]/Tabelle1[[#This Row],[AfD ZS 2021]])</f>
        <v>0.94512813455738043</v>
      </c>
      <c r="AJ644" s="100">
        <v>2.3900517747157065E-2</v>
      </c>
      <c r="AK644" s="108">
        <v>2.9083688605968581E-2</v>
      </c>
      <c r="AL644" s="101">
        <f>IF(Tabelle1[[#This Row],[Linke ES 2021]]="","",Tabelle1[[#This Row],[Linke ES 2021]]/Tabelle1[[#This Row],[Linke ZS 2021]])</f>
        <v>0.82178426784050285</v>
      </c>
      <c r="AM644" s="103">
        <v>0.15091219335460421</v>
      </c>
      <c r="AN644" s="109">
        <v>0.13276879051568066</v>
      </c>
      <c r="AO644" s="102">
        <f>IF(Tabelle1[[#This Row],[Grüne ES 2021]]="","",Tabelle1[[#This Row],[Grüne ES 2021]]/Tabelle1[[#This Row],[Grüne ZS 2021]])</f>
        <v>1.1366541245759161</v>
      </c>
      <c r="AP644" s="104">
        <v>0.11652817222397531</v>
      </c>
      <c r="AQ644" s="105">
        <v>0.16264673246510541</v>
      </c>
      <c r="AR644" s="215">
        <f>IF(Tabelle1[[#This Row],[FDP ES 2021]]="","",Tabelle1[[#This Row],[FDP ES 2021]]/Tabelle1[[#This Row],[FDP ZS 2021]])</f>
        <v>0.71644951274367297</v>
      </c>
      <c r="AS644" s="216">
        <v>136.9</v>
      </c>
      <c r="AT644" s="191">
        <v>45338</v>
      </c>
      <c r="AU644" s="191">
        <v>24003</v>
      </c>
      <c r="AV644" s="191">
        <v>3.6</v>
      </c>
      <c r="AW644" s="191">
        <v>688.1</v>
      </c>
      <c r="AX644" s="191">
        <v>7.9</v>
      </c>
      <c r="AY644" s="192">
        <v>9.8000000000000007</v>
      </c>
      <c r="AZ644" s="115" t="s">
        <v>1482</v>
      </c>
      <c r="BA644" s="6"/>
      <c r="BB644" s="6"/>
      <c r="BC644" s="6"/>
      <c r="BD644" s="6"/>
      <c r="BE644" s="6"/>
      <c r="BF644" s="6"/>
      <c r="BG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</row>
    <row r="645" spans="1:84">
      <c r="A645" s="90">
        <f>SUBTOTAL(103,$B$2:$B645)</f>
        <v>644</v>
      </c>
      <c r="B645" s="44" t="s">
        <v>697</v>
      </c>
      <c r="C645" s="201" t="s">
        <v>2204</v>
      </c>
      <c r="D645" s="200" t="s">
        <v>0</v>
      </c>
      <c r="E645" s="193" t="s">
        <v>484</v>
      </c>
      <c r="F645" s="222" t="s">
        <v>283</v>
      </c>
      <c r="G645" s="219" t="str">
        <f>""</f>
        <v/>
      </c>
      <c r="H645" s="12" t="s">
        <v>2187</v>
      </c>
      <c r="I645" s="10"/>
      <c r="J645" s="8" t="s">
        <v>924</v>
      </c>
      <c r="K645" s="10"/>
      <c r="L645" s="10" t="s">
        <v>922</v>
      </c>
      <c r="M645" s="67"/>
      <c r="N645" s="73" t="s">
        <v>631</v>
      </c>
      <c r="O645" s="59"/>
      <c r="P645" s="163" t="s">
        <v>1405</v>
      </c>
      <c r="Q645" s="121" t="str">
        <f>""</f>
        <v/>
      </c>
      <c r="R645" s="60"/>
      <c r="S645" s="61"/>
      <c r="T645" s="147" t="str">
        <f>IF(MAX((AA645,AD645,AG645,AJ645,AM645,AP645))=AA645,"CDU",IF(MAX(AA645,AD645,AG645,AJ645,AM645,AP645)=AD645,"SPD",IF(MAX(AA645,AD645,AG645,AJ645,AM645,AP645)=AG645,"AfD",IF(MAX(AA645,AD645,AG645,AJ645,AM645,AP645)=AJ645,"Linke",IF(MAX(AA645,AD645,AG645,AJ645,AM645,AP645)=AM645,"Grüne","FDP")))))</f>
        <v>CDU</v>
      </c>
      <c r="U645" s="148" t="str">
        <f>IF(LARGE((AA645,AD645,AG645,AJ645,AM645,AP645),2)=AA645,"CDU",IF(LARGE((AA645,AD645,AG645,AJ645,AM645,AP645),2)=AD645,"SPD",IF(LARGE((AA645,AD645,AG645,AJ645,AM645,AP645),2)=AG645,"AfD",IF(LARGE((AA645,AD645,AG645,AJ645,AM645,AP645),2)=AJ645,"Linke",IF(LARGE((AA645,AD645,AG645,AJ645,AM645,AP645),2)=AM645,"Grüne","FDP")))))</f>
        <v>SPD</v>
      </c>
      <c r="V645" s="148" t="str">
        <f>IF(LARGE((AA645,AD645,AG645,AJ645,AM645,AP645),3)=AA645,"CDU",IF(LARGE((AA645,AD645,AG645,AJ645,AM645,AP645),3)=AD645,"SPD",IF(LARGE((AA645,AD645,AG645,AJ645,AM645,AP645),3)=AG645,"AfD",IF(LARGE((AA645,AD645,AG645,AJ645,AM645,AP645),3)=AJ645,"Linke",IF(LARGE((AA645,AD645,AG645,AJ645,AM645,AP645),3)=AM645,"Grüne","FDP")))))</f>
        <v>Grüne</v>
      </c>
      <c r="W645" s="148" t="str">
        <f>IF(LARGE((AA645,AD645,AG645,AJ645,AM645,AP645),4)=AA645,"CDU",IF(LARGE((AA645,AD645,AG645,AJ645,AM645,AP645),4)=AD645,"SPD",IF(LARGE((AA645,AD645,AG645,AJ645,AM645,AP645),4)=AG645,"AfD",IF(LARGE((AA645,AD645,AG645,AJ645,AM645,AP645),4)=AJ645,"Linke",IF(LARGE((AA645,AD645,AG645,AJ645,AM645,AP645),4)=AM645,"Grüne","FDP")))))</f>
        <v>AfD</v>
      </c>
      <c r="X645" s="148">
        <f>(LARGE((AA645,AD645,AG645,AJ645,AM645,AP645),1))-(LARGE((AA645,AD645,AG645,AJ645,AM645,AP645),2))</f>
        <v>0.12462162383273145</v>
      </c>
      <c r="Y645" s="148">
        <f>(LARGE((AA645,AD645,AG645,AJ645,AM645,AP645),1))-(LARGE((AA645,AD645,AG645,AJ645,AM645,AP645),3))</f>
        <v>0.16986898542594348</v>
      </c>
      <c r="Z645" s="234">
        <f>(LARGE((AA645,AD645,AG645,AJ645,AM645,AP645),1))-(LARGE((AA645,AD645,AG645,AJ645,AM645,AP645),4))</f>
        <v>0.20052475953391069</v>
      </c>
      <c r="AA645" s="236">
        <v>0.32078117878054768</v>
      </c>
      <c r="AB645" s="93">
        <v>0.24497459557320564</v>
      </c>
      <c r="AC645" s="95">
        <f>IF(Tabelle1[[#This Row],[CDU ES 2021]]="","",Tabelle1[[#This Row],[CDU ES 2021]]/Tabelle1[[#This Row],[CDU ZS 2021]])</f>
        <v>1.309446712341602</v>
      </c>
      <c r="AD645" s="97">
        <v>0.19615955494781623</v>
      </c>
      <c r="AE645" s="106">
        <v>0.21767213689189979</v>
      </c>
      <c r="AF645" s="96">
        <f>IF(Tabelle1[[#This Row],[SPD ES 2021]]="","",Tabelle1[[#This Row],[SPD ES 2021]]/Tabelle1[[#This Row],[SPD ZS 2021]])</f>
        <v>0.90116979485175386</v>
      </c>
      <c r="AG645" s="99">
        <v>0.12025641924663698</v>
      </c>
      <c r="AH645" s="107">
        <v>0.12723821760205573</v>
      </c>
      <c r="AI645" s="98">
        <f>IF(Tabelle1[[#This Row],[AfD ES 2021]]="","",Tabelle1[[#This Row],[AfD ES 2021]]/Tabelle1[[#This Row],[AfD ZS 2021]])</f>
        <v>0.94512813455738043</v>
      </c>
      <c r="AJ645" s="100">
        <v>2.3900517747157065E-2</v>
      </c>
      <c r="AK645" s="108">
        <v>2.9083688605968581E-2</v>
      </c>
      <c r="AL645" s="101">
        <f>IF(Tabelle1[[#This Row],[Linke ES 2021]]="","",Tabelle1[[#This Row],[Linke ES 2021]]/Tabelle1[[#This Row],[Linke ZS 2021]])</f>
        <v>0.82178426784050285</v>
      </c>
      <c r="AM645" s="103">
        <v>0.15091219335460421</v>
      </c>
      <c r="AN645" s="109">
        <v>0.13276879051568066</v>
      </c>
      <c r="AO645" s="102">
        <f>IF(Tabelle1[[#This Row],[Grüne ES 2021]]="","",Tabelle1[[#This Row],[Grüne ES 2021]]/Tabelle1[[#This Row],[Grüne ZS 2021]])</f>
        <v>1.1366541245759161</v>
      </c>
      <c r="AP645" s="104">
        <v>0.11652817222397531</v>
      </c>
      <c r="AQ645" s="105">
        <v>0.16264673246510541</v>
      </c>
      <c r="AR645" s="215">
        <f>IF(Tabelle1[[#This Row],[FDP ES 2021]]="","",Tabelle1[[#This Row],[FDP ES 2021]]/Tabelle1[[#This Row],[FDP ZS 2021]])</f>
        <v>0.71644951274367297</v>
      </c>
      <c r="AS645" s="216">
        <v>136.9</v>
      </c>
      <c r="AT645" s="191">
        <v>45338</v>
      </c>
      <c r="AU645" s="191">
        <v>24003</v>
      </c>
      <c r="AV645" s="191">
        <v>3.6</v>
      </c>
      <c r="AW645" s="191">
        <v>688.1</v>
      </c>
      <c r="AX645" s="191">
        <v>7.9</v>
      </c>
      <c r="AY645" s="192">
        <v>9.8000000000000007</v>
      </c>
      <c r="AZ645" s="114" t="s">
        <v>2147</v>
      </c>
      <c r="BA645" s="6"/>
      <c r="BB645" s="6"/>
      <c r="BC645" s="6"/>
      <c r="BD645" s="6"/>
      <c r="BE645" s="6"/>
      <c r="BF645" s="6"/>
      <c r="BG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</row>
    <row r="646" spans="1:84">
      <c r="A646" s="90">
        <f>SUBTOTAL(103,$B$2:$B646)</f>
        <v>645</v>
      </c>
      <c r="B646" s="44" t="s">
        <v>697</v>
      </c>
      <c r="C646" s="201" t="s">
        <v>1351</v>
      </c>
      <c r="D646" s="199" t="s">
        <v>0</v>
      </c>
      <c r="E646" s="194" t="s">
        <v>485</v>
      </c>
      <c r="F646" s="198" t="s">
        <v>284</v>
      </c>
      <c r="G646" s="219" t="str">
        <f>""</f>
        <v/>
      </c>
      <c r="H646" s="8"/>
      <c r="I646" s="8"/>
      <c r="J646" s="8" t="s">
        <v>924</v>
      </c>
      <c r="K646" s="8"/>
      <c r="L646" s="8" t="s">
        <v>921</v>
      </c>
      <c r="M646" s="53"/>
      <c r="N646" s="53"/>
      <c r="O646" s="9"/>
      <c r="P646" s="54"/>
      <c r="Q646" s="121" t="str">
        <f>""</f>
        <v/>
      </c>
      <c r="R646" s="55"/>
      <c r="S646" s="57"/>
      <c r="T646" s="147" t="str">
        <f>IF(MAX((AA646,AD646,AG646,AJ646,AM646,AP646))=AA646,"CDU",IF(MAX(AA646,AD646,AG646,AJ646,AM646,AP646)=AD646,"SPD",IF(MAX(AA646,AD646,AG646,AJ646,AM646,AP646)=AG646,"AfD",IF(MAX(AA646,AD646,AG646,AJ646,AM646,AP646)=AJ646,"Linke",IF(MAX(AA646,AD646,AG646,AJ646,AM646,AP646)=AM646,"Grüne","FDP")))))</f>
        <v>CDU</v>
      </c>
      <c r="U646" s="148" t="str">
        <f>IF(LARGE((AA646,AD646,AG646,AJ646,AM646,AP646),2)=AA646,"CDU",IF(LARGE((AA646,AD646,AG646,AJ646,AM646,AP646),2)=AD646,"SPD",IF(LARGE((AA646,AD646,AG646,AJ646,AM646,AP646),2)=AG646,"AfD",IF(LARGE((AA646,AD646,AG646,AJ646,AM646,AP646),2)=AJ646,"Linke",IF(LARGE((AA646,AD646,AG646,AJ646,AM646,AP646),2)=AM646,"Grüne","FDP")))))</f>
        <v>SPD</v>
      </c>
      <c r="V646" s="148" t="str">
        <f>IF(LARGE((AA646,AD646,AG646,AJ646,AM646,AP646),3)=AA646,"CDU",IF(LARGE((AA646,AD646,AG646,AJ646,AM646,AP646),3)=AD646,"SPD",IF(LARGE((AA646,AD646,AG646,AJ646,AM646,AP646),3)=AG646,"AfD",IF(LARGE((AA646,AD646,AG646,AJ646,AM646,AP646),3)=AJ646,"Linke",IF(LARGE((AA646,AD646,AG646,AJ646,AM646,AP646),3)=AM646,"Grüne","FDP")))))</f>
        <v>FDP</v>
      </c>
      <c r="W646" s="148" t="str">
        <f>IF(LARGE((AA646,AD646,AG646,AJ646,AM646,AP646),4)=AA646,"CDU",IF(LARGE((AA646,AD646,AG646,AJ646,AM646,AP646),4)=AD646,"SPD",IF(LARGE((AA646,AD646,AG646,AJ646,AM646,AP646),4)=AG646,"AfD",IF(LARGE((AA646,AD646,AG646,AJ646,AM646,AP646),4)=AJ646,"Linke",IF(LARGE((AA646,AD646,AG646,AJ646,AM646,AP646),4)=AM646,"Grüne","FDP")))))</f>
        <v>AfD</v>
      </c>
      <c r="X646" s="148">
        <f>(LARGE((AA646,AD646,AG646,AJ646,AM646,AP646),1))-(LARGE((AA646,AD646,AG646,AJ646,AM646,AP646),2))</f>
        <v>6.127362019540597E-2</v>
      </c>
      <c r="Y646" s="148">
        <f>(LARGE((AA646,AD646,AG646,AJ646,AM646,AP646),1))-(LARGE((AA646,AD646,AG646,AJ646,AM646,AP646),3))</f>
        <v>0.18502085169739485</v>
      </c>
      <c r="Z646" s="234">
        <f>(LARGE((AA646,AD646,AG646,AJ646,AM646,AP646),1))-(LARGE((AA646,AD646,AG646,AJ646,AM646,AP646),4))</f>
        <v>0.18795416330249404</v>
      </c>
      <c r="AA646" s="236">
        <v>0.305005148110014</v>
      </c>
      <c r="AB646" s="93">
        <v>0.25838108459357279</v>
      </c>
      <c r="AC646" s="95">
        <f>IF(Tabelle1[[#This Row],[CDU ES 2021]]="","",Tabelle1[[#This Row],[CDU ES 2021]]/Tabelle1[[#This Row],[CDU ZS 2021]])</f>
        <v>1.1804468914192374</v>
      </c>
      <c r="AD646" s="97">
        <v>0.24373152791460803</v>
      </c>
      <c r="AE646" s="106">
        <v>0.21666026701323252</v>
      </c>
      <c r="AF646" s="96">
        <f>IF(Tabelle1[[#This Row],[SPD ES 2021]]="","",Tabelle1[[#This Row],[SPD ES 2021]]/Tabelle1[[#This Row],[SPD ZS 2021]])</f>
        <v>1.1249479716542681</v>
      </c>
      <c r="AG646" s="99">
        <v>0.11705098480751995</v>
      </c>
      <c r="AH646" s="107">
        <v>0.11799237948960302</v>
      </c>
      <c r="AI646" s="98">
        <f>IF(Tabelle1[[#This Row],[AfD ES 2021]]="","",Tabelle1[[#This Row],[AfD ES 2021]]/Tabelle1[[#This Row],[AfD ZS 2021]])</f>
        <v>0.99202156371322248</v>
      </c>
      <c r="AJ646" s="100">
        <v>2.9103488122310204E-2</v>
      </c>
      <c r="AK646" s="108">
        <v>2.8997814272211719E-2</v>
      </c>
      <c r="AL646" s="101">
        <f>IF(Tabelle1[[#This Row],[Linke ES 2021]]="","",Tabelle1[[#This Row],[Linke ES 2021]]/Tabelle1[[#This Row],[Linke ZS 2021]])</f>
        <v>1.0036442005285808</v>
      </c>
      <c r="AM646" s="103">
        <v>0.11545840401182214</v>
      </c>
      <c r="AN646" s="109">
        <v>0.1371913397920605</v>
      </c>
      <c r="AO646" s="102">
        <f>IF(Tabelle1[[#This Row],[Grüne ES 2021]]="","",Tabelle1[[#This Row],[Grüne ES 2021]]/Tabelle1[[#This Row],[Grüne ZS 2021]])</f>
        <v>0.84158667877157012</v>
      </c>
      <c r="AP646" s="104">
        <v>0.11998429641261917</v>
      </c>
      <c r="AQ646" s="105">
        <v>0.158000059073724</v>
      </c>
      <c r="AR646" s="215">
        <f>IF(Tabelle1[[#This Row],[FDP ES 2021]]="","",Tabelle1[[#This Row],[FDP ES 2021]]/Tabelle1[[#This Row],[FDP ZS 2021]])</f>
        <v>0.75939399716701117</v>
      </c>
      <c r="AS646" s="216">
        <v>293.5</v>
      </c>
      <c r="AT646" s="191">
        <v>40920</v>
      </c>
      <c r="AU646" s="191">
        <v>25038</v>
      </c>
      <c r="AV646" s="191">
        <v>4.2</v>
      </c>
      <c r="AW646" s="191">
        <v>640.79999999999995</v>
      </c>
      <c r="AX646" s="191">
        <v>8.1</v>
      </c>
      <c r="AY646" s="192">
        <v>11</v>
      </c>
      <c r="AZ646" s="114" t="s">
        <v>1637</v>
      </c>
      <c r="BA646" s="6"/>
      <c r="BB646" s="6"/>
      <c r="BC646" s="6"/>
      <c r="BD646" s="6"/>
      <c r="BE646" s="6"/>
      <c r="BF646" s="6"/>
      <c r="BG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</row>
    <row r="647" spans="1:84">
      <c r="A647" s="90">
        <f>SUBTOTAL(103,$B$2:$B647)</f>
        <v>646</v>
      </c>
      <c r="B647" s="45" t="s">
        <v>932</v>
      </c>
      <c r="C647" s="203" t="s">
        <v>1296</v>
      </c>
      <c r="D647" s="199" t="s">
        <v>0</v>
      </c>
      <c r="E647" s="195" t="s">
        <v>485</v>
      </c>
      <c r="F647" s="198" t="s">
        <v>284</v>
      </c>
      <c r="G647" s="219" t="str">
        <f>""</f>
        <v/>
      </c>
      <c r="H647" s="8"/>
      <c r="I647" s="8"/>
      <c r="J647" s="8" t="s">
        <v>927</v>
      </c>
      <c r="K647" s="17" t="s">
        <v>631</v>
      </c>
      <c r="L647" s="11" t="s">
        <v>921</v>
      </c>
      <c r="M647" s="53"/>
      <c r="N647" s="53"/>
      <c r="O647" s="63" t="s">
        <v>631</v>
      </c>
      <c r="P647" s="54"/>
      <c r="Q647" s="121" t="str">
        <f>""</f>
        <v/>
      </c>
      <c r="R647" s="55"/>
      <c r="S647" s="57"/>
      <c r="T647" s="147" t="str">
        <f>IF(MAX((AA647,AD647,AG647,AJ647,AM647,AP647))=AA647,"CDU",IF(MAX(AA647,AD647,AG647,AJ647,AM647,AP647)=AD647,"SPD",IF(MAX(AA647,AD647,AG647,AJ647,AM647,AP647)=AG647,"AfD",IF(MAX(AA647,AD647,AG647,AJ647,AM647,AP647)=AJ647,"Linke",IF(MAX(AA647,AD647,AG647,AJ647,AM647,AP647)=AM647,"Grüne","FDP")))))</f>
        <v>CDU</v>
      </c>
      <c r="U647" s="148" t="str">
        <f>IF(LARGE((AA647,AD647,AG647,AJ647,AM647,AP647),2)=AA647,"CDU",IF(LARGE((AA647,AD647,AG647,AJ647,AM647,AP647),2)=AD647,"SPD",IF(LARGE((AA647,AD647,AG647,AJ647,AM647,AP647),2)=AG647,"AfD",IF(LARGE((AA647,AD647,AG647,AJ647,AM647,AP647),2)=AJ647,"Linke",IF(LARGE((AA647,AD647,AG647,AJ647,AM647,AP647),2)=AM647,"Grüne","FDP")))))</f>
        <v>SPD</v>
      </c>
      <c r="V647" s="148" t="str">
        <f>IF(LARGE((AA647,AD647,AG647,AJ647,AM647,AP647),3)=AA647,"CDU",IF(LARGE((AA647,AD647,AG647,AJ647,AM647,AP647),3)=AD647,"SPD",IF(LARGE((AA647,AD647,AG647,AJ647,AM647,AP647),3)=AG647,"AfD",IF(LARGE((AA647,AD647,AG647,AJ647,AM647,AP647),3)=AJ647,"Linke",IF(LARGE((AA647,AD647,AG647,AJ647,AM647,AP647),3)=AM647,"Grüne","FDP")))))</f>
        <v>FDP</v>
      </c>
      <c r="W647" s="148" t="str">
        <f>IF(LARGE((AA647,AD647,AG647,AJ647,AM647,AP647),4)=AA647,"CDU",IF(LARGE((AA647,AD647,AG647,AJ647,AM647,AP647),4)=AD647,"SPD",IF(LARGE((AA647,AD647,AG647,AJ647,AM647,AP647),4)=AG647,"AfD",IF(LARGE((AA647,AD647,AG647,AJ647,AM647,AP647),4)=AJ647,"Linke",IF(LARGE((AA647,AD647,AG647,AJ647,AM647,AP647),4)=AM647,"Grüne","FDP")))))</f>
        <v>AfD</v>
      </c>
      <c r="X647" s="148">
        <f>(LARGE((AA647,AD647,AG647,AJ647,AM647,AP647),1))-(LARGE((AA647,AD647,AG647,AJ647,AM647,AP647),2))</f>
        <v>6.127362019540597E-2</v>
      </c>
      <c r="Y647" s="148">
        <f>(LARGE((AA647,AD647,AG647,AJ647,AM647,AP647),1))-(LARGE((AA647,AD647,AG647,AJ647,AM647,AP647),3))</f>
        <v>0.18502085169739485</v>
      </c>
      <c r="Z647" s="234">
        <f>(LARGE((AA647,AD647,AG647,AJ647,AM647,AP647),1))-(LARGE((AA647,AD647,AG647,AJ647,AM647,AP647),4))</f>
        <v>0.18795416330249404</v>
      </c>
      <c r="AA647" s="236">
        <v>0.305005148110014</v>
      </c>
      <c r="AB647" s="93">
        <v>0.25838108459357279</v>
      </c>
      <c r="AC647" s="95">
        <f>IF(Tabelle1[[#This Row],[CDU ES 2021]]="","",Tabelle1[[#This Row],[CDU ES 2021]]/Tabelle1[[#This Row],[CDU ZS 2021]])</f>
        <v>1.1804468914192374</v>
      </c>
      <c r="AD647" s="97">
        <v>0.24373152791460803</v>
      </c>
      <c r="AE647" s="106">
        <v>0.21666026701323252</v>
      </c>
      <c r="AF647" s="96">
        <f>IF(Tabelle1[[#This Row],[SPD ES 2021]]="","",Tabelle1[[#This Row],[SPD ES 2021]]/Tabelle1[[#This Row],[SPD ZS 2021]])</f>
        <v>1.1249479716542681</v>
      </c>
      <c r="AG647" s="99">
        <v>0.11705098480751995</v>
      </c>
      <c r="AH647" s="107">
        <v>0.11799237948960302</v>
      </c>
      <c r="AI647" s="98">
        <f>IF(Tabelle1[[#This Row],[AfD ES 2021]]="","",Tabelle1[[#This Row],[AfD ES 2021]]/Tabelle1[[#This Row],[AfD ZS 2021]])</f>
        <v>0.99202156371322248</v>
      </c>
      <c r="AJ647" s="100">
        <v>2.9103488122310204E-2</v>
      </c>
      <c r="AK647" s="108">
        <v>2.8997814272211719E-2</v>
      </c>
      <c r="AL647" s="101">
        <f>IF(Tabelle1[[#This Row],[Linke ES 2021]]="","",Tabelle1[[#This Row],[Linke ES 2021]]/Tabelle1[[#This Row],[Linke ZS 2021]])</f>
        <v>1.0036442005285808</v>
      </c>
      <c r="AM647" s="103">
        <v>0.11545840401182214</v>
      </c>
      <c r="AN647" s="109">
        <v>0.1371913397920605</v>
      </c>
      <c r="AO647" s="102">
        <f>IF(Tabelle1[[#This Row],[Grüne ES 2021]]="","",Tabelle1[[#This Row],[Grüne ES 2021]]/Tabelle1[[#This Row],[Grüne ZS 2021]])</f>
        <v>0.84158667877157012</v>
      </c>
      <c r="AP647" s="104">
        <v>0.11998429641261917</v>
      </c>
      <c r="AQ647" s="105">
        <v>0.158000059073724</v>
      </c>
      <c r="AR647" s="215">
        <f>IF(Tabelle1[[#This Row],[FDP ES 2021]]="","",Tabelle1[[#This Row],[FDP ES 2021]]/Tabelle1[[#This Row],[FDP ZS 2021]])</f>
        <v>0.75939399716701117</v>
      </c>
      <c r="AS647" s="216">
        <v>293.5</v>
      </c>
      <c r="AT647" s="191">
        <v>40920</v>
      </c>
      <c r="AU647" s="191">
        <v>25038</v>
      </c>
      <c r="AV647" s="191">
        <v>4.2</v>
      </c>
      <c r="AW647" s="191">
        <v>640.79999999999995</v>
      </c>
      <c r="AX647" s="191">
        <v>8.1</v>
      </c>
      <c r="AY647" s="192">
        <v>11</v>
      </c>
      <c r="AZ647" s="114" t="s">
        <v>1573</v>
      </c>
      <c r="BA647" s="6"/>
      <c r="BB647" s="6"/>
      <c r="BC647" s="6"/>
      <c r="BD647" s="6"/>
      <c r="BE647" s="6"/>
      <c r="BF647" s="6"/>
      <c r="BG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</row>
    <row r="648" spans="1:84">
      <c r="A648" s="90">
        <f>SUBTOTAL(103,$B$2:$B648)</f>
        <v>647</v>
      </c>
      <c r="B648" s="48" t="s">
        <v>669</v>
      </c>
      <c r="C648" s="206" t="s">
        <v>1297</v>
      </c>
      <c r="D648" s="199" t="s">
        <v>0</v>
      </c>
      <c r="E648" s="195" t="s">
        <v>486</v>
      </c>
      <c r="F648" s="222" t="s">
        <v>285</v>
      </c>
      <c r="G648" s="219" t="str">
        <f>""</f>
        <v/>
      </c>
      <c r="H648" s="8"/>
      <c r="I648" s="8"/>
      <c r="J648" s="8" t="s">
        <v>927</v>
      </c>
      <c r="K648" s="11"/>
      <c r="L648" s="11" t="s">
        <v>922</v>
      </c>
      <c r="M648" s="53"/>
      <c r="N648" s="53"/>
      <c r="O648" s="9"/>
      <c r="P648" s="54"/>
      <c r="Q648" s="121" t="str">
        <f>""</f>
        <v/>
      </c>
      <c r="R648" s="55"/>
      <c r="S648" s="57"/>
      <c r="T648" s="147" t="str">
        <f>IF(MAX((AA648,AD648,AG648,AJ648,AM648,AP648))=AA648,"CDU",IF(MAX(AA648,AD648,AG648,AJ648,AM648,AP648)=AD648,"SPD",IF(MAX(AA648,AD648,AG648,AJ648,AM648,AP648)=AG648,"AfD",IF(MAX(AA648,AD648,AG648,AJ648,AM648,AP648)=AJ648,"Linke",IF(MAX(AA648,AD648,AG648,AJ648,AM648,AP648)=AM648,"Grüne","FDP")))))</f>
        <v>CDU</v>
      </c>
      <c r="U648" s="148" t="str">
        <f>IF(LARGE((AA648,AD648,AG648,AJ648,AM648,AP648),2)=AA648,"CDU",IF(LARGE((AA648,AD648,AG648,AJ648,AM648,AP648),2)=AD648,"SPD",IF(LARGE((AA648,AD648,AG648,AJ648,AM648,AP648),2)=AG648,"AfD",IF(LARGE((AA648,AD648,AG648,AJ648,AM648,AP648),2)=AJ648,"Linke",IF(LARGE((AA648,AD648,AG648,AJ648,AM648,AP648),2)=AM648,"Grüne","FDP")))))</f>
        <v>SPD</v>
      </c>
      <c r="V648" s="148" t="str">
        <f>IF(LARGE((AA648,AD648,AG648,AJ648,AM648,AP648),3)=AA648,"CDU",IF(LARGE((AA648,AD648,AG648,AJ648,AM648,AP648),3)=AD648,"SPD",IF(LARGE((AA648,AD648,AG648,AJ648,AM648,AP648),3)=AG648,"AfD",IF(LARGE((AA648,AD648,AG648,AJ648,AM648,AP648),3)=AJ648,"Linke",IF(LARGE((AA648,AD648,AG648,AJ648,AM648,AP648),3)=AM648,"Grüne","FDP")))))</f>
        <v>Grüne</v>
      </c>
      <c r="W648" s="148" t="str">
        <f>IF(LARGE((AA648,AD648,AG648,AJ648,AM648,AP648),4)=AA648,"CDU",IF(LARGE((AA648,AD648,AG648,AJ648,AM648,AP648),4)=AD648,"SPD",IF(LARGE((AA648,AD648,AG648,AJ648,AM648,AP648),4)=AG648,"AfD",IF(LARGE((AA648,AD648,AG648,AJ648,AM648,AP648),4)=AJ648,"Linke",IF(LARGE((AA648,AD648,AG648,AJ648,AM648,AP648),4)=AM648,"Grüne","FDP")))))</f>
        <v>AfD</v>
      </c>
      <c r="X648" s="148">
        <f>(LARGE((AA648,AD648,AG648,AJ648,AM648,AP648),1))-(LARGE((AA648,AD648,AG648,AJ648,AM648,AP648),2))</f>
        <v>0.151743513864844</v>
      </c>
      <c r="Y648" s="148">
        <f>(LARGE((AA648,AD648,AG648,AJ648,AM648,AP648),1))-(LARGE((AA648,AD648,AG648,AJ648,AM648,AP648),3))</f>
        <v>0.24841103915942325</v>
      </c>
      <c r="Z648" s="234">
        <f>(LARGE((AA648,AD648,AG648,AJ648,AM648,AP648),1))-(LARGE((AA648,AD648,AG648,AJ648,AM648,AP648),4))</f>
        <v>0.26863472171469993</v>
      </c>
      <c r="AA648" s="236">
        <v>0.37040010063917861</v>
      </c>
      <c r="AB648" s="93">
        <v>0.27416066250112109</v>
      </c>
      <c r="AC648" s="95">
        <f>IF(Tabelle1[[#This Row],[CDU ES 2021]]="","",Tabelle1[[#This Row],[CDU ES 2021]]/Tabelle1[[#This Row],[CDU ZS 2021]])</f>
        <v>1.351032993793061</v>
      </c>
      <c r="AD648" s="97">
        <v>0.21865658677433461</v>
      </c>
      <c r="AE648" s="106">
        <v>0.23598911776136805</v>
      </c>
      <c r="AF648" s="96">
        <f>IF(Tabelle1[[#This Row],[SPD ES 2021]]="","",Tabelle1[[#This Row],[SPD ES 2021]]/Tabelle1[[#This Row],[SPD ZS 2021]])</f>
        <v>0.92655368539256089</v>
      </c>
      <c r="AG648" s="99">
        <v>0.10176537892447868</v>
      </c>
      <c r="AH648" s="107">
        <v>0.10724984304463511</v>
      </c>
      <c r="AI648" s="98">
        <f>IF(Tabelle1[[#This Row],[AfD ES 2021]]="","",Tabelle1[[#This Row],[AfD ES 2021]]/Tabelle1[[#This Row],[AfD ZS 2021]])</f>
        <v>0.9488627305694618</v>
      </c>
      <c r="AJ648" s="100">
        <v>2.3392618595484416E-2</v>
      </c>
      <c r="AK648" s="108">
        <v>2.7133845555920955E-2</v>
      </c>
      <c r="AL648" s="101">
        <f>IF(Tabelle1[[#This Row],[Linke ES 2021]]="","",Tabelle1[[#This Row],[Linke ES 2021]]/Tabelle1[[#This Row],[Linke ZS 2021]])</f>
        <v>0.86211954539484159</v>
      </c>
      <c r="AM648" s="103">
        <v>0.12198906147975536</v>
      </c>
      <c r="AN648" s="109">
        <v>0.12691560285808245</v>
      </c>
      <c r="AO648" s="102">
        <f>IF(Tabelle1[[#This Row],[Grüne ES 2021]]="","",Tabelle1[[#This Row],[Grüne ES 2021]]/Tabelle1[[#This Row],[Grüne ZS 2021]])</f>
        <v>0.96118253967689082</v>
      </c>
      <c r="AP648" s="104">
        <v>9.4097631984089422E-2</v>
      </c>
      <c r="AQ648" s="105">
        <v>0.14686238751532182</v>
      </c>
      <c r="AR648" s="215">
        <f>IF(Tabelle1[[#This Row],[FDP ES 2021]]="","",Tabelle1[[#This Row],[FDP ES 2021]]/Tabelle1[[#This Row],[FDP ZS 2021]])</f>
        <v>0.64071974843982726</v>
      </c>
      <c r="AS648" s="216">
        <v>185.7</v>
      </c>
      <c r="AT648" s="191">
        <v>41390</v>
      </c>
      <c r="AU648" s="191">
        <v>23924</v>
      </c>
      <c r="AV648" s="191">
        <v>4.4000000000000004</v>
      </c>
      <c r="AW648" s="191">
        <v>645.79999999999995</v>
      </c>
      <c r="AX648" s="191">
        <v>8</v>
      </c>
      <c r="AY648" s="192">
        <v>11.3</v>
      </c>
      <c r="AZ648" s="114" t="s">
        <v>1724</v>
      </c>
      <c r="BA648" s="6"/>
      <c r="BB648" s="6"/>
      <c r="BC648" s="6"/>
      <c r="BD648" s="6"/>
      <c r="BE648" s="6"/>
      <c r="BF648" s="6"/>
      <c r="BG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</row>
    <row r="649" spans="1:84">
      <c r="A649" s="90">
        <f>SUBTOTAL(103,$B$2:$B649)</f>
        <v>648</v>
      </c>
      <c r="B649" s="44" t="s">
        <v>697</v>
      </c>
      <c r="C649" s="201" t="s">
        <v>896</v>
      </c>
      <c r="D649" s="200" t="s">
        <v>0</v>
      </c>
      <c r="E649" s="193" t="s">
        <v>486</v>
      </c>
      <c r="F649" s="222" t="s">
        <v>285</v>
      </c>
      <c r="G649" s="219" t="str">
        <f>""</f>
        <v/>
      </c>
      <c r="H649" s="10"/>
      <c r="I649" s="10"/>
      <c r="J649" s="8" t="s">
        <v>924</v>
      </c>
      <c r="K649" s="10"/>
      <c r="L649" s="11" t="s">
        <v>922</v>
      </c>
      <c r="M649" s="67"/>
      <c r="N649" s="67"/>
      <c r="O649" s="59"/>
      <c r="P649" s="83"/>
      <c r="Q649" s="121" t="str">
        <f>""</f>
        <v/>
      </c>
      <c r="R649" s="60"/>
      <c r="S649" s="61"/>
      <c r="T649" s="147" t="str">
        <f>IF(MAX((AA649,AD649,AG649,AJ649,AM649,AP649))=AA649,"CDU",IF(MAX(AA649,AD649,AG649,AJ649,AM649,AP649)=AD649,"SPD",IF(MAX(AA649,AD649,AG649,AJ649,AM649,AP649)=AG649,"AfD",IF(MAX(AA649,AD649,AG649,AJ649,AM649,AP649)=AJ649,"Linke",IF(MAX(AA649,AD649,AG649,AJ649,AM649,AP649)=AM649,"Grüne","FDP")))))</f>
        <v>CDU</v>
      </c>
      <c r="U649" s="148" t="str">
        <f>IF(LARGE((AA649,AD649,AG649,AJ649,AM649,AP649),2)=AA649,"CDU",IF(LARGE((AA649,AD649,AG649,AJ649,AM649,AP649),2)=AD649,"SPD",IF(LARGE((AA649,AD649,AG649,AJ649,AM649,AP649),2)=AG649,"AfD",IF(LARGE((AA649,AD649,AG649,AJ649,AM649,AP649),2)=AJ649,"Linke",IF(LARGE((AA649,AD649,AG649,AJ649,AM649,AP649),2)=AM649,"Grüne","FDP")))))</f>
        <v>SPD</v>
      </c>
      <c r="V649" s="148" t="str">
        <f>IF(LARGE((AA649,AD649,AG649,AJ649,AM649,AP649),3)=AA649,"CDU",IF(LARGE((AA649,AD649,AG649,AJ649,AM649,AP649),3)=AD649,"SPD",IF(LARGE((AA649,AD649,AG649,AJ649,AM649,AP649),3)=AG649,"AfD",IF(LARGE((AA649,AD649,AG649,AJ649,AM649,AP649),3)=AJ649,"Linke",IF(LARGE((AA649,AD649,AG649,AJ649,AM649,AP649),3)=AM649,"Grüne","FDP")))))</f>
        <v>Grüne</v>
      </c>
      <c r="W649" s="148" t="str">
        <f>IF(LARGE((AA649,AD649,AG649,AJ649,AM649,AP649),4)=AA649,"CDU",IF(LARGE((AA649,AD649,AG649,AJ649,AM649,AP649),4)=AD649,"SPD",IF(LARGE((AA649,AD649,AG649,AJ649,AM649,AP649),4)=AG649,"AfD",IF(LARGE((AA649,AD649,AG649,AJ649,AM649,AP649),4)=AJ649,"Linke",IF(LARGE((AA649,AD649,AG649,AJ649,AM649,AP649),4)=AM649,"Grüne","FDP")))))</f>
        <v>AfD</v>
      </c>
      <c r="X649" s="148">
        <f>(LARGE((AA649,AD649,AG649,AJ649,AM649,AP649),1))-(LARGE((AA649,AD649,AG649,AJ649,AM649,AP649),2))</f>
        <v>0.151743513864844</v>
      </c>
      <c r="Y649" s="148">
        <f>(LARGE((AA649,AD649,AG649,AJ649,AM649,AP649),1))-(LARGE((AA649,AD649,AG649,AJ649,AM649,AP649),3))</f>
        <v>0.24841103915942325</v>
      </c>
      <c r="Z649" s="234">
        <f>(LARGE((AA649,AD649,AG649,AJ649,AM649,AP649),1))-(LARGE((AA649,AD649,AG649,AJ649,AM649,AP649),4))</f>
        <v>0.26863472171469993</v>
      </c>
      <c r="AA649" s="236">
        <v>0.37040010063917861</v>
      </c>
      <c r="AB649" s="93">
        <v>0.27416066250112109</v>
      </c>
      <c r="AC649" s="95">
        <f>IF(Tabelle1[[#This Row],[CDU ES 2021]]="","",Tabelle1[[#This Row],[CDU ES 2021]]/Tabelle1[[#This Row],[CDU ZS 2021]])</f>
        <v>1.351032993793061</v>
      </c>
      <c r="AD649" s="97">
        <v>0.21865658677433461</v>
      </c>
      <c r="AE649" s="106">
        <v>0.23598911776136805</v>
      </c>
      <c r="AF649" s="96">
        <f>IF(Tabelle1[[#This Row],[SPD ES 2021]]="","",Tabelle1[[#This Row],[SPD ES 2021]]/Tabelle1[[#This Row],[SPD ZS 2021]])</f>
        <v>0.92655368539256089</v>
      </c>
      <c r="AG649" s="99">
        <v>0.10176537892447868</v>
      </c>
      <c r="AH649" s="107">
        <v>0.10724984304463511</v>
      </c>
      <c r="AI649" s="98">
        <f>IF(Tabelle1[[#This Row],[AfD ES 2021]]="","",Tabelle1[[#This Row],[AfD ES 2021]]/Tabelle1[[#This Row],[AfD ZS 2021]])</f>
        <v>0.9488627305694618</v>
      </c>
      <c r="AJ649" s="100">
        <v>2.3392618595484416E-2</v>
      </c>
      <c r="AK649" s="108">
        <v>2.7133845555920955E-2</v>
      </c>
      <c r="AL649" s="101">
        <f>IF(Tabelle1[[#This Row],[Linke ES 2021]]="","",Tabelle1[[#This Row],[Linke ES 2021]]/Tabelle1[[#This Row],[Linke ZS 2021]])</f>
        <v>0.86211954539484159</v>
      </c>
      <c r="AM649" s="103">
        <v>0.12198906147975536</v>
      </c>
      <c r="AN649" s="109">
        <v>0.12691560285808245</v>
      </c>
      <c r="AO649" s="102">
        <f>IF(Tabelle1[[#This Row],[Grüne ES 2021]]="","",Tabelle1[[#This Row],[Grüne ES 2021]]/Tabelle1[[#This Row],[Grüne ZS 2021]])</f>
        <v>0.96118253967689082</v>
      </c>
      <c r="AP649" s="104">
        <v>9.4097631984089422E-2</v>
      </c>
      <c r="AQ649" s="105">
        <v>0.14686238751532182</v>
      </c>
      <c r="AR649" s="215">
        <f>IF(Tabelle1[[#This Row],[FDP ES 2021]]="","",Tabelle1[[#This Row],[FDP ES 2021]]/Tabelle1[[#This Row],[FDP ZS 2021]])</f>
        <v>0.64071974843982726</v>
      </c>
      <c r="AS649" s="216">
        <v>185.7</v>
      </c>
      <c r="AT649" s="191">
        <v>41390</v>
      </c>
      <c r="AU649" s="191">
        <v>23924</v>
      </c>
      <c r="AV649" s="191">
        <v>4.4000000000000004</v>
      </c>
      <c r="AW649" s="191">
        <v>645.79999999999995</v>
      </c>
      <c r="AX649" s="191">
        <v>8</v>
      </c>
      <c r="AY649" s="192">
        <v>11.3</v>
      </c>
      <c r="AZ649" s="114" t="s">
        <v>1872</v>
      </c>
      <c r="BA649" s="6"/>
      <c r="BB649" s="6"/>
      <c r="BC649" s="6"/>
      <c r="BD649" s="6"/>
      <c r="BE649" s="6"/>
      <c r="BF649" s="6"/>
      <c r="BG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</row>
    <row r="650" spans="1:84">
      <c r="A650" s="90">
        <f>SUBTOTAL(103,$B$2:$B650)</f>
        <v>649</v>
      </c>
      <c r="B650" s="47" t="s">
        <v>751</v>
      </c>
      <c r="C650" s="205" t="s">
        <v>1298</v>
      </c>
      <c r="D650" s="199" t="s">
        <v>0</v>
      </c>
      <c r="E650" s="195" t="s">
        <v>487</v>
      </c>
      <c r="F650" s="198" t="s">
        <v>286</v>
      </c>
      <c r="G650" s="219" t="str">
        <f>""</f>
        <v/>
      </c>
      <c r="H650" s="8"/>
      <c r="I650" s="8"/>
      <c r="J650" s="8" t="s">
        <v>927</v>
      </c>
      <c r="K650" s="11"/>
      <c r="L650" s="11" t="s">
        <v>922</v>
      </c>
      <c r="M650" s="53"/>
      <c r="N650" s="53"/>
      <c r="O650" s="9"/>
      <c r="P650" s="175" t="s">
        <v>1409</v>
      </c>
      <c r="Q650" s="121" t="str">
        <f>""</f>
        <v/>
      </c>
      <c r="R650" s="55"/>
      <c r="S650" s="57"/>
      <c r="T650" s="147" t="str">
        <f>IF(MAX((AA650,AD650,AG650,AJ650,AM650,AP650))=AA650,"CDU",IF(MAX(AA650,AD650,AG650,AJ650,AM650,AP650)=AD650,"SPD",IF(MAX(AA650,AD650,AG650,AJ650,AM650,AP650)=AG650,"AfD",IF(MAX(AA650,AD650,AG650,AJ650,AM650,AP650)=AJ650,"Linke",IF(MAX(AA650,AD650,AG650,AJ650,AM650,AP650)=AM650,"Grüne","FDP")))))</f>
        <v>Grüne</v>
      </c>
      <c r="U650" s="148" t="str">
        <f>IF(LARGE((AA650,AD650,AG650,AJ650,AM650,AP650),2)=AA650,"CDU",IF(LARGE((AA650,AD650,AG650,AJ650,AM650,AP650),2)=AD650,"SPD",IF(LARGE((AA650,AD650,AG650,AJ650,AM650,AP650),2)=AG650,"AfD",IF(LARGE((AA650,AD650,AG650,AJ650,AM650,AP650),2)=AJ650,"Linke",IF(LARGE((AA650,AD650,AG650,AJ650,AM650,AP650),2)=AM650,"Grüne","FDP")))))</f>
        <v>SPD</v>
      </c>
      <c r="V650" s="148" t="str">
        <f>IF(LARGE((AA650,AD650,AG650,AJ650,AM650,AP650),3)=AA650,"CDU",IF(LARGE((AA650,AD650,AG650,AJ650,AM650,AP650),3)=AD650,"SPD",IF(LARGE((AA650,AD650,AG650,AJ650,AM650,AP650),3)=AG650,"AfD",IF(LARGE((AA650,AD650,AG650,AJ650,AM650,AP650),3)=AJ650,"Linke",IF(LARGE((AA650,AD650,AG650,AJ650,AM650,AP650),3)=AM650,"Grüne","FDP")))))</f>
        <v>CDU</v>
      </c>
      <c r="W650" s="148" t="str">
        <f>IF(LARGE((AA650,AD650,AG650,AJ650,AM650,AP650),4)=AA650,"CDU",IF(LARGE((AA650,AD650,AG650,AJ650,AM650,AP650),4)=AD650,"SPD",IF(LARGE((AA650,AD650,AG650,AJ650,AM650,AP650),4)=AG650,"AfD",IF(LARGE((AA650,AD650,AG650,AJ650,AM650,AP650),4)=AJ650,"Linke",IF(LARGE((AA650,AD650,AG650,AJ650,AM650,AP650),4)=AM650,"Grüne","FDP")))))</f>
        <v>FDP</v>
      </c>
      <c r="X650" s="148">
        <f>(LARGE((AA650,AD650,AG650,AJ650,AM650,AP650),1))-(LARGE((AA650,AD650,AG650,AJ650,AM650,AP650),2))</f>
        <v>8.7480488621786007E-2</v>
      </c>
      <c r="Y650" s="148">
        <f>(LARGE((AA650,AD650,AG650,AJ650,AM650,AP650),1))-(LARGE((AA650,AD650,AG650,AJ650,AM650,AP650),3))</f>
        <v>0.10459994565251801</v>
      </c>
      <c r="Z650" s="234">
        <f>(LARGE((AA650,AD650,AG650,AJ650,AM650,AP650),1))-(LARGE((AA650,AD650,AG650,AJ650,AM650,AP650),4))</f>
        <v>0.20020095929626361</v>
      </c>
      <c r="AA650" s="236">
        <v>0.19540447797978999</v>
      </c>
      <c r="AB650" s="93">
        <v>0.17667920337229001</v>
      </c>
      <c r="AC650" s="95">
        <f>IF(Tabelle1[[#This Row],[CDU ES 2021]]="","",Tabelle1[[#This Row],[CDU ES 2021]]/Tabelle1[[#This Row],[CDU ZS 2021]])</f>
        <v>1.1059845994892956</v>
      </c>
      <c r="AD650" s="97">
        <v>0.212523935010522</v>
      </c>
      <c r="AE650" s="106">
        <v>0.21346896534316101</v>
      </c>
      <c r="AF650" s="96">
        <f>IF(Tabelle1[[#This Row],[SPD ES 2021]]="","",Tabelle1[[#This Row],[SPD ES 2021]]/Tabelle1[[#This Row],[SPD ZS 2021]])</f>
        <v>0.99557298490148283</v>
      </c>
      <c r="AG650" s="99">
        <v>6.83198412547949E-2</v>
      </c>
      <c r="AH650" s="107">
        <v>6.7988489789736706E-2</v>
      </c>
      <c r="AI650" s="98">
        <f>IF(Tabelle1[[#This Row],[AfD ES 2021]]="","",Tabelle1[[#This Row],[AfD ES 2021]]/Tabelle1[[#This Row],[AfD ZS 2021]])</f>
        <v>1.0048736406130352</v>
      </c>
      <c r="AJ650" s="100">
        <v>5.0277740914175202E-2</v>
      </c>
      <c r="AK650" s="108">
        <v>5.6225862634727501E-2</v>
      </c>
      <c r="AL650" s="101">
        <f>IF(Tabelle1[[#This Row],[Linke ES 2021]]="","",Tabelle1[[#This Row],[Linke ES 2021]]/Tabelle1[[#This Row],[Linke ZS 2021]])</f>
        <v>0.89421021853956428</v>
      </c>
      <c r="AM650" s="103">
        <v>0.300004423632308</v>
      </c>
      <c r="AN650" s="109">
        <v>0.27772799555746303</v>
      </c>
      <c r="AO650" s="102">
        <f>IF(Tabelle1[[#This Row],[Grüne ES 2021]]="","",Tabelle1[[#This Row],[Grüne ES 2021]]/Tabelle1[[#This Row],[Grüne ZS 2021]])</f>
        <v>1.0802095158974923</v>
      </c>
      <c r="AP650" s="104">
        <v>9.9803464336044395E-2</v>
      </c>
      <c r="AQ650" s="105">
        <v>0.13008935557967499</v>
      </c>
      <c r="AR650" s="215">
        <f>IF(Tabelle1[[#This Row],[FDP ES 2021]]="","",Tabelle1[[#This Row],[FDP ES 2021]]/Tabelle1[[#This Row],[FDP ZS 2021]])</f>
        <v>0.76719162679623243</v>
      </c>
      <c r="AS650" s="216">
        <v>1799.4</v>
      </c>
      <c r="AT650" s="191">
        <v>65518</v>
      </c>
      <c r="AU650" s="191">
        <v>22814</v>
      </c>
      <c r="AV650" s="191">
        <v>5.2</v>
      </c>
      <c r="AW650" s="191">
        <v>454.4</v>
      </c>
      <c r="AX650" s="191">
        <v>11</v>
      </c>
      <c r="AY650" s="192">
        <v>10.1</v>
      </c>
      <c r="AZ650" s="114" t="s">
        <v>1705</v>
      </c>
      <c r="BA650" s="6"/>
      <c r="BB650" s="6"/>
      <c r="BC650" s="6"/>
      <c r="BD650" s="6"/>
      <c r="BE650" s="6"/>
      <c r="BF650" s="6"/>
      <c r="BG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</row>
    <row r="651" spans="1:84">
      <c r="A651" s="90">
        <f>SUBTOTAL(103,$B$2:$B651)</f>
        <v>650</v>
      </c>
      <c r="B651" s="48" t="s">
        <v>669</v>
      </c>
      <c r="C651" s="206" t="s">
        <v>1299</v>
      </c>
      <c r="D651" s="199" t="s">
        <v>0</v>
      </c>
      <c r="E651" s="195" t="s">
        <v>487</v>
      </c>
      <c r="F651" s="198" t="s">
        <v>286</v>
      </c>
      <c r="G651" s="219" t="str">
        <f>""</f>
        <v/>
      </c>
      <c r="H651" s="14" t="s">
        <v>2187</v>
      </c>
      <c r="I651" s="8"/>
      <c r="J651" s="8" t="s">
        <v>927</v>
      </c>
      <c r="K651" s="11"/>
      <c r="L651" s="11" t="s">
        <v>921</v>
      </c>
      <c r="M651" s="53"/>
      <c r="N651" s="53"/>
      <c r="O651" s="9"/>
      <c r="P651" s="171" t="s">
        <v>1409</v>
      </c>
      <c r="Q651" s="121" t="str">
        <f>""</f>
        <v/>
      </c>
      <c r="R651" s="55"/>
      <c r="S651" s="57"/>
      <c r="T651" s="147" t="str">
        <f>IF(MAX((AA651,AD651,AG651,AJ651,AM651,AP651))=AA651,"CDU",IF(MAX(AA651,AD651,AG651,AJ651,AM651,AP651)=AD651,"SPD",IF(MAX(AA651,AD651,AG651,AJ651,AM651,AP651)=AG651,"AfD",IF(MAX(AA651,AD651,AG651,AJ651,AM651,AP651)=AJ651,"Linke",IF(MAX(AA651,AD651,AG651,AJ651,AM651,AP651)=AM651,"Grüne","FDP")))))</f>
        <v>Grüne</v>
      </c>
      <c r="U651" s="148" t="str">
        <f>IF(LARGE((AA651,AD651,AG651,AJ651,AM651,AP651),2)=AA651,"CDU",IF(LARGE((AA651,AD651,AG651,AJ651,AM651,AP651),2)=AD651,"SPD",IF(LARGE((AA651,AD651,AG651,AJ651,AM651,AP651),2)=AG651,"AfD",IF(LARGE((AA651,AD651,AG651,AJ651,AM651,AP651),2)=AJ651,"Linke",IF(LARGE((AA651,AD651,AG651,AJ651,AM651,AP651),2)=AM651,"Grüne","FDP")))))</f>
        <v>SPD</v>
      </c>
      <c r="V651" s="148" t="str">
        <f>IF(LARGE((AA651,AD651,AG651,AJ651,AM651,AP651),3)=AA651,"CDU",IF(LARGE((AA651,AD651,AG651,AJ651,AM651,AP651),3)=AD651,"SPD",IF(LARGE((AA651,AD651,AG651,AJ651,AM651,AP651),3)=AG651,"AfD",IF(LARGE((AA651,AD651,AG651,AJ651,AM651,AP651),3)=AJ651,"Linke",IF(LARGE((AA651,AD651,AG651,AJ651,AM651,AP651),3)=AM651,"Grüne","FDP")))))</f>
        <v>CDU</v>
      </c>
      <c r="W651" s="148" t="str">
        <f>IF(LARGE((AA651,AD651,AG651,AJ651,AM651,AP651),4)=AA651,"CDU",IF(LARGE((AA651,AD651,AG651,AJ651,AM651,AP651),4)=AD651,"SPD",IF(LARGE((AA651,AD651,AG651,AJ651,AM651,AP651),4)=AG651,"AfD",IF(LARGE((AA651,AD651,AG651,AJ651,AM651,AP651),4)=AJ651,"Linke",IF(LARGE((AA651,AD651,AG651,AJ651,AM651,AP651),4)=AM651,"Grüne","FDP")))))</f>
        <v>FDP</v>
      </c>
      <c r="X651" s="148">
        <f>(LARGE((AA651,AD651,AG651,AJ651,AM651,AP651),1))-(LARGE((AA651,AD651,AG651,AJ651,AM651,AP651),2))</f>
        <v>8.7480488621786007E-2</v>
      </c>
      <c r="Y651" s="148">
        <f>(LARGE((AA651,AD651,AG651,AJ651,AM651,AP651),1))-(LARGE((AA651,AD651,AG651,AJ651,AM651,AP651),3))</f>
        <v>0.10459994565251801</v>
      </c>
      <c r="Z651" s="234">
        <f>(LARGE((AA651,AD651,AG651,AJ651,AM651,AP651),1))-(LARGE((AA651,AD651,AG651,AJ651,AM651,AP651),4))</f>
        <v>0.20020095929626361</v>
      </c>
      <c r="AA651" s="236">
        <v>0.19540447797978999</v>
      </c>
      <c r="AB651" s="93">
        <v>0.17667920337229001</v>
      </c>
      <c r="AC651" s="95">
        <f>IF(Tabelle1[[#This Row],[CDU ES 2021]]="","",Tabelle1[[#This Row],[CDU ES 2021]]/Tabelle1[[#This Row],[CDU ZS 2021]])</f>
        <v>1.1059845994892956</v>
      </c>
      <c r="AD651" s="97">
        <v>0.212523935010522</v>
      </c>
      <c r="AE651" s="106">
        <v>0.21346896534316101</v>
      </c>
      <c r="AF651" s="96">
        <f>IF(Tabelle1[[#This Row],[SPD ES 2021]]="","",Tabelle1[[#This Row],[SPD ES 2021]]/Tabelle1[[#This Row],[SPD ZS 2021]])</f>
        <v>0.99557298490148283</v>
      </c>
      <c r="AG651" s="99">
        <v>6.83198412547949E-2</v>
      </c>
      <c r="AH651" s="107">
        <v>6.7988489789736706E-2</v>
      </c>
      <c r="AI651" s="98">
        <f>IF(Tabelle1[[#This Row],[AfD ES 2021]]="","",Tabelle1[[#This Row],[AfD ES 2021]]/Tabelle1[[#This Row],[AfD ZS 2021]])</f>
        <v>1.0048736406130352</v>
      </c>
      <c r="AJ651" s="100">
        <v>5.0277740914175202E-2</v>
      </c>
      <c r="AK651" s="108">
        <v>5.6225862634727501E-2</v>
      </c>
      <c r="AL651" s="101">
        <f>IF(Tabelle1[[#This Row],[Linke ES 2021]]="","",Tabelle1[[#This Row],[Linke ES 2021]]/Tabelle1[[#This Row],[Linke ZS 2021]])</f>
        <v>0.89421021853956428</v>
      </c>
      <c r="AM651" s="103">
        <v>0.300004423632308</v>
      </c>
      <c r="AN651" s="109">
        <v>0.27772799555746303</v>
      </c>
      <c r="AO651" s="102">
        <f>IF(Tabelle1[[#This Row],[Grüne ES 2021]]="","",Tabelle1[[#This Row],[Grüne ES 2021]]/Tabelle1[[#This Row],[Grüne ZS 2021]])</f>
        <v>1.0802095158974923</v>
      </c>
      <c r="AP651" s="104">
        <v>9.9803464336044395E-2</v>
      </c>
      <c r="AQ651" s="105">
        <v>0.13008935557967499</v>
      </c>
      <c r="AR651" s="215">
        <f>IF(Tabelle1[[#This Row],[FDP ES 2021]]="","",Tabelle1[[#This Row],[FDP ES 2021]]/Tabelle1[[#This Row],[FDP ZS 2021]])</f>
        <v>0.76719162679623243</v>
      </c>
      <c r="AS651" s="216">
        <v>1799.4</v>
      </c>
      <c r="AT651" s="191">
        <v>65518</v>
      </c>
      <c r="AU651" s="191">
        <v>22814</v>
      </c>
      <c r="AV651" s="191">
        <v>5.2</v>
      </c>
      <c r="AW651" s="191">
        <v>454.4</v>
      </c>
      <c r="AX651" s="191">
        <v>11</v>
      </c>
      <c r="AY651" s="192">
        <v>10.1</v>
      </c>
      <c r="AZ651" s="114" t="s">
        <v>1490</v>
      </c>
      <c r="BA651" s="6"/>
      <c r="BB651" s="6"/>
      <c r="BC651" s="6"/>
      <c r="BD651" s="6"/>
      <c r="BE651" s="6"/>
      <c r="BF651" s="6"/>
      <c r="BG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</row>
    <row r="652" spans="1:84">
      <c r="A652" s="90">
        <f>SUBTOTAL(103,$B$2:$B652)</f>
        <v>651</v>
      </c>
      <c r="B652" s="46" t="s">
        <v>930</v>
      </c>
      <c r="C652" s="204" t="s">
        <v>1300</v>
      </c>
      <c r="D652" s="199" t="s">
        <v>0</v>
      </c>
      <c r="E652" s="195" t="s">
        <v>487</v>
      </c>
      <c r="F652" s="198" t="s">
        <v>286</v>
      </c>
      <c r="G652" s="224" t="s">
        <v>2167</v>
      </c>
      <c r="H652" s="8"/>
      <c r="I652" s="8"/>
      <c r="J652" s="8" t="s">
        <v>927</v>
      </c>
      <c r="K652" s="11"/>
      <c r="L652" s="11" t="s">
        <v>922</v>
      </c>
      <c r="M652" s="53"/>
      <c r="N652" s="53"/>
      <c r="O652" s="9"/>
      <c r="P652" s="165" t="s">
        <v>1409</v>
      </c>
      <c r="Q652" s="121" t="str">
        <f>""</f>
        <v/>
      </c>
      <c r="R652" s="55"/>
      <c r="S652" s="57"/>
      <c r="T652" s="147" t="str">
        <f>IF(MAX((AA652,AD652,AG652,AJ652,AM652,AP652))=AA652,"CDU",IF(MAX(AA652,AD652,AG652,AJ652,AM652,AP652)=AD652,"SPD",IF(MAX(AA652,AD652,AG652,AJ652,AM652,AP652)=AG652,"AfD",IF(MAX(AA652,AD652,AG652,AJ652,AM652,AP652)=AJ652,"Linke",IF(MAX(AA652,AD652,AG652,AJ652,AM652,AP652)=AM652,"Grüne","FDP")))))</f>
        <v>Grüne</v>
      </c>
      <c r="U652" s="148" t="str">
        <f>IF(LARGE((AA652,AD652,AG652,AJ652,AM652,AP652),2)=AA652,"CDU",IF(LARGE((AA652,AD652,AG652,AJ652,AM652,AP652),2)=AD652,"SPD",IF(LARGE((AA652,AD652,AG652,AJ652,AM652,AP652),2)=AG652,"AfD",IF(LARGE((AA652,AD652,AG652,AJ652,AM652,AP652),2)=AJ652,"Linke",IF(LARGE((AA652,AD652,AG652,AJ652,AM652,AP652),2)=AM652,"Grüne","FDP")))))</f>
        <v>SPD</v>
      </c>
      <c r="V652" s="148" t="str">
        <f>IF(LARGE((AA652,AD652,AG652,AJ652,AM652,AP652),3)=AA652,"CDU",IF(LARGE((AA652,AD652,AG652,AJ652,AM652,AP652),3)=AD652,"SPD",IF(LARGE((AA652,AD652,AG652,AJ652,AM652,AP652),3)=AG652,"AfD",IF(LARGE((AA652,AD652,AG652,AJ652,AM652,AP652),3)=AJ652,"Linke",IF(LARGE((AA652,AD652,AG652,AJ652,AM652,AP652),3)=AM652,"Grüne","FDP")))))</f>
        <v>CDU</v>
      </c>
      <c r="W652" s="148" t="str">
        <f>IF(LARGE((AA652,AD652,AG652,AJ652,AM652,AP652),4)=AA652,"CDU",IF(LARGE((AA652,AD652,AG652,AJ652,AM652,AP652),4)=AD652,"SPD",IF(LARGE((AA652,AD652,AG652,AJ652,AM652,AP652),4)=AG652,"AfD",IF(LARGE((AA652,AD652,AG652,AJ652,AM652,AP652),4)=AJ652,"Linke",IF(LARGE((AA652,AD652,AG652,AJ652,AM652,AP652),4)=AM652,"Grüne","FDP")))))</f>
        <v>FDP</v>
      </c>
      <c r="X652" s="148">
        <f>(LARGE((AA652,AD652,AG652,AJ652,AM652,AP652),1))-(LARGE((AA652,AD652,AG652,AJ652,AM652,AP652),2))</f>
        <v>8.7480488621785757E-2</v>
      </c>
      <c r="Y652" s="148">
        <f>(LARGE((AA652,AD652,AG652,AJ652,AM652,AP652),1))-(LARGE((AA652,AD652,AG652,AJ652,AM652,AP652),3))</f>
        <v>0.10459994565251735</v>
      </c>
      <c r="Z652" s="234">
        <f>(LARGE((AA652,AD652,AG652,AJ652,AM652,AP652),1))-(LARGE((AA652,AD652,AG652,AJ652,AM652,AP652),4))</f>
        <v>0.2002009592962633</v>
      </c>
      <c r="AA652" s="236">
        <v>0.19540447797979033</v>
      </c>
      <c r="AB652" s="93">
        <v>0.17667920337228968</v>
      </c>
      <c r="AC652" s="95">
        <f>IF(Tabelle1[[#This Row],[CDU ES 2021]]="","",Tabelle1[[#This Row],[CDU ES 2021]]/Tabelle1[[#This Row],[CDU ZS 2021]])</f>
        <v>1.1059845994892996</v>
      </c>
      <c r="AD652" s="97">
        <v>0.21252393501052191</v>
      </c>
      <c r="AE652" s="106">
        <v>0.21346896534316076</v>
      </c>
      <c r="AF652" s="96">
        <f>IF(Tabelle1[[#This Row],[SPD ES 2021]]="","",Tabelle1[[#This Row],[SPD ES 2021]]/Tabelle1[[#This Row],[SPD ZS 2021]])</f>
        <v>0.9955729849014836</v>
      </c>
      <c r="AG652" s="99">
        <v>6.83198412547949E-2</v>
      </c>
      <c r="AH652" s="107">
        <v>6.7988489789736734E-2</v>
      </c>
      <c r="AI652" s="98">
        <f>IF(Tabelle1[[#This Row],[AfD ES 2021]]="","",Tabelle1[[#This Row],[AfD ES 2021]]/Tabelle1[[#This Row],[AfD ZS 2021]])</f>
        <v>1.0048736406130347</v>
      </c>
      <c r="AJ652" s="100">
        <v>5.0277740914175216E-2</v>
      </c>
      <c r="AK652" s="108">
        <v>5.6225862634727515E-2</v>
      </c>
      <c r="AL652" s="101">
        <f>IF(Tabelle1[[#This Row],[Linke ES 2021]]="","",Tabelle1[[#This Row],[Linke ES 2021]]/Tabelle1[[#This Row],[Linke ZS 2021]])</f>
        <v>0.89421021853956439</v>
      </c>
      <c r="AM652" s="103">
        <v>0.30000442363230767</v>
      </c>
      <c r="AN652" s="109">
        <v>0.27772799555746269</v>
      </c>
      <c r="AO652" s="102">
        <f>IF(Tabelle1[[#This Row],[Grüne ES 2021]]="","",Tabelle1[[#This Row],[Grüne ES 2021]]/Tabelle1[[#This Row],[Grüne ZS 2021]])</f>
        <v>1.0802095158974923</v>
      </c>
      <c r="AP652" s="104">
        <v>9.9803464336044381E-2</v>
      </c>
      <c r="AQ652" s="105">
        <v>0.13008935557967538</v>
      </c>
      <c r="AR652" s="215">
        <f>IF(Tabelle1[[#This Row],[FDP ES 2021]]="","",Tabelle1[[#This Row],[FDP ES 2021]]/Tabelle1[[#This Row],[FDP ZS 2021]])</f>
        <v>0.7671916267962301</v>
      </c>
      <c r="AS652" s="216">
        <v>1799.4</v>
      </c>
      <c r="AT652" s="191">
        <v>65518</v>
      </c>
      <c r="AU652" s="191">
        <v>22814</v>
      </c>
      <c r="AV652" s="191">
        <v>5.2</v>
      </c>
      <c r="AW652" s="191">
        <v>454.4</v>
      </c>
      <c r="AX652" s="191">
        <v>11</v>
      </c>
      <c r="AY652" s="192">
        <v>10.1</v>
      </c>
      <c r="AZ652" s="114" t="s">
        <v>2080</v>
      </c>
      <c r="BA652" s="6"/>
      <c r="BB652" s="6"/>
      <c r="BC652" s="6"/>
      <c r="BD652" s="6"/>
      <c r="BE652" s="6"/>
      <c r="BF652" s="6"/>
      <c r="BG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</row>
    <row r="653" spans="1:84">
      <c r="A653" s="90">
        <f>SUBTOTAL(103,$B$2:$B653)</f>
        <v>652</v>
      </c>
      <c r="B653" s="45" t="s">
        <v>932</v>
      </c>
      <c r="C653" s="203" t="s">
        <v>620</v>
      </c>
      <c r="D653" s="199" t="s">
        <v>0</v>
      </c>
      <c r="E653" s="194" t="s">
        <v>487</v>
      </c>
      <c r="F653" s="198" t="s">
        <v>286</v>
      </c>
      <c r="G653" s="219" t="str">
        <f>""</f>
        <v/>
      </c>
      <c r="H653" s="16" t="s">
        <v>2179</v>
      </c>
      <c r="I653" s="8"/>
      <c r="J653" s="8" t="s">
        <v>924</v>
      </c>
      <c r="K653" s="16" t="s">
        <v>631</v>
      </c>
      <c r="L653" s="8" t="s">
        <v>921</v>
      </c>
      <c r="M653" s="53"/>
      <c r="N653" s="53"/>
      <c r="O653" s="9"/>
      <c r="P653" s="155" t="s">
        <v>1409</v>
      </c>
      <c r="Q653" s="121" t="str">
        <f>""</f>
        <v/>
      </c>
      <c r="R653" s="58" t="s">
        <v>631</v>
      </c>
      <c r="S653" s="75" t="s">
        <v>615</v>
      </c>
      <c r="T653" s="147" t="str">
        <f>IF(MAX((AA653,AD653,AG653,AJ653,AM653,AP653))=AA653,"CDU",IF(MAX(AA653,AD653,AG653,AJ653,AM653,AP653)=AD653,"SPD",IF(MAX(AA653,AD653,AG653,AJ653,AM653,AP653)=AG653,"AfD",IF(MAX(AA653,AD653,AG653,AJ653,AM653,AP653)=AJ653,"Linke",IF(MAX(AA653,AD653,AG653,AJ653,AM653,AP653)=AM653,"Grüne","FDP")))))</f>
        <v>Grüne</v>
      </c>
      <c r="U653" s="148" t="str">
        <f>IF(LARGE((AA653,AD653,AG653,AJ653,AM653,AP653),2)=AA653,"CDU",IF(LARGE((AA653,AD653,AG653,AJ653,AM653,AP653),2)=AD653,"SPD",IF(LARGE((AA653,AD653,AG653,AJ653,AM653,AP653),2)=AG653,"AfD",IF(LARGE((AA653,AD653,AG653,AJ653,AM653,AP653),2)=AJ653,"Linke",IF(LARGE((AA653,AD653,AG653,AJ653,AM653,AP653),2)=AM653,"Grüne","FDP")))))</f>
        <v>SPD</v>
      </c>
      <c r="V653" s="148" t="str">
        <f>IF(LARGE((AA653,AD653,AG653,AJ653,AM653,AP653),3)=AA653,"CDU",IF(LARGE((AA653,AD653,AG653,AJ653,AM653,AP653),3)=AD653,"SPD",IF(LARGE((AA653,AD653,AG653,AJ653,AM653,AP653),3)=AG653,"AfD",IF(LARGE((AA653,AD653,AG653,AJ653,AM653,AP653),3)=AJ653,"Linke",IF(LARGE((AA653,AD653,AG653,AJ653,AM653,AP653),3)=AM653,"Grüne","FDP")))))</f>
        <v>CDU</v>
      </c>
      <c r="W653" s="148" t="str">
        <f>IF(LARGE((AA653,AD653,AG653,AJ653,AM653,AP653),4)=AA653,"CDU",IF(LARGE((AA653,AD653,AG653,AJ653,AM653,AP653),4)=AD653,"SPD",IF(LARGE((AA653,AD653,AG653,AJ653,AM653,AP653),4)=AG653,"AfD",IF(LARGE((AA653,AD653,AG653,AJ653,AM653,AP653),4)=AJ653,"Linke",IF(LARGE((AA653,AD653,AG653,AJ653,AM653,AP653),4)=AM653,"Grüne","FDP")))))</f>
        <v>FDP</v>
      </c>
      <c r="X653" s="148">
        <f>(LARGE((AA653,AD653,AG653,AJ653,AM653,AP653),1))-(LARGE((AA653,AD653,AG653,AJ653,AM653,AP653),2))</f>
        <v>8.7480488621785757E-2</v>
      </c>
      <c r="Y653" s="148">
        <f>(LARGE((AA653,AD653,AG653,AJ653,AM653,AP653),1))-(LARGE((AA653,AD653,AG653,AJ653,AM653,AP653),3))</f>
        <v>0.10459994565251735</v>
      </c>
      <c r="Z653" s="234">
        <f>(LARGE((AA653,AD653,AG653,AJ653,AM653,AP653),1))-(LARGE((AA653,AD653,AG653,AJ653,AM653,AP653),4))</f>
        <v>0.2002009592962633</v>
      </c>
      <c r="AA653" s="236">
        <v>0.19540447797979033</v>
      </c>
      <c r="AB653" s="93">
        <v>0.17667920337228968</v>
      </c>
      <c r="AC653" s="95">
        <f>IF(Tabelle1[[#This Row],[CDU ES 2021]]="","",Tabelle1[[#This Row],[CDU ES 2021]]/Tabelle1[[#This Row],[CDU ZS 2021]])</f>
        <v>1.1059845994892996</v>
      </c>
      <c r="AD653" s="97">
        <v>0.21252393501052191</v>
      </c>
      <c r="AE653" s="106">
        <v>0.21346896534316076</v>
      </c>
      <c r="AF653" s="96">
        <f>IF(Tabelle1[[#This Row],[SPD ES 2021]]="","",Tabelle1[[#This Row],[SPD ES 2021]]/Tabelle1[[#This Row],[SPD ZS 2021]])</f>
        <v>0.9955729849014836</v>
      </c>
      <c r="AG653" s="99">
        <v>6.83198412547949E-2</v>
      </c>
      <c r="AH653" s="107">
        <v>6.7988489789736734E-2</v>
      </c>
      <c r="AI653" s="98">
        <f>IF(Tabelle1[[#This Row],[AfD ES 2021]]="","",Tabelle1[[#This Row],[AfD ES 2021]]/Tabelle1[[#This Row],[AfD ZS 2021]])</f>
        <v>1.0048736406130347</v>
      </c>
      <c r="AJ653" s="100">
        <v>5.0277740914175216E-2</v>
      </c>
      <c r="AK653" s="108">
        <v>5.6225862634727515E-2</v>
      </c>
      <c r="AL653" s="101">
        <f>IF(Tabelle1[[#This Row],[Linke ES 2021]]="","",Tabelle1[[#This Row],[Linke ES 2021]]/Tabelle1[[#This Row],[Linke ZS 2021]])</f>
        <v>0.89421021853956439</v>
      </c>
      <c r="AM653" s="103">
        <v>0.30000442363230767</v>
      </c>
      <c r="AN653" s="109">
        <v>0.27772799555746269</v>
      </c>
      <c r="AO653" s="102">
        <f>IF(Tabelle1[[#This Row],[Grüne ES 2021]]="","",Tabelle1[[#This Row],[Grüne ES 2021]]/Tabelle1[[#This Row],[Grüne ZS 2021]])</f>
        <v>1.0802095158974923</v>
      </c>
      <c r="AP653" s="104">
        <v>9.9803464336044381E-2</v>
      </c>
      <c r="AQ653" s="105">
        <v>0.13008935557967538</v>
      </c>
      <c r="AR653" s="215">
        <f>IF(Tabelle1[[#This Row],[FDP ES 2021]]="","",Tabelle1[[#This Row],[FDP ES 2021]]/Tabelle1[[#This Row],[FDP ZS 2021]])</f>
        <v>0.7671916267962301</v>
      </c>
      <c r="AS653" s="216">
        <v>1799.4</v>
      </c>
      <c r="AT653" s="191">
        <v>65518</v>
      </c>
      <c r="AU653" s="191">
        <v>22814</v>
      </c>
      <c r="AV653" s="191">
        <v>5.2</v>
      </c>
      <c r="AW653" s="191">
        <v>454.4</v>
      </c>
      <c r="AX653" s="191">
        <v>11</v>
      </c>
      <c r="AY653" s="192">
        <v>10.1</v>
      </c>
      <c r="AZ653" s="114" t="s">
        <v>1579</v>
      </c>
      <c r="BA653" s="6"/>
      <c r="BB653" s="6"/>
      <c r="BC653" s="6"/>
      <c r="BD653" s="6"/>
      <c r="BE653" s="6"/>
      <c r="BF653" s="6"/>
      <c r="BG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</row>
    <row r="654" spans="1:84">
      <c r="A654" s="90">
        <f>SUBTOTAL(103,$B$2:$B654)</f>
        <v>653</v>
      </c>
      <c r="B654" s="44" t="s">
        <v>697</v>
      </c>
      <c r="C654" s="201" t="s">
        <v>625</v>
      </c>
      <c r="D654" s="200" t="s">
        <v>0</v>
      </c>
      <c r="E654" s="193" t="s">
        <v>488</v>
      </c>
      <c r="F654" s="222" t="s">
        <v>287</v>
      </c>
      <c r="G654" s="219" t="str">
        <f>""</f>
        <v/>
      </c>
      <c r="H654" s="10"/>
      <c r="I654" s="10"/>
      <c r="J654" s="8" t="s">
        <v>924</v>
      </c>
      <c r="K654" s="10"/>
      <c r="L654" s="10" t="s">
        <v>921</v>
      </c>
      <c r="M654" s="67"/>
      <c r="N654" s="67"/>
      <c r="O654" s="59"/>
      <c r="P654" s="159" t="s">
        <v>1409</v>
      </c>
      <c r="Q654" s="121" t="str">
        <f>""</f>
        <v/>
      </c>
      <c r="R654" s="60"/>
      <c r="S654" s="61" t="s">
        <v>615</v>
      </c>
      <c r="T654" s="147" t="str">
        <f>IF(MAX((AA654,AD654,AG654,AJ654,AM654,AP654))=AA654,"CDU",IF(MAX(AA654,AD654,AG654,AJ654,AM654,AP654)=AD654,"SPD",IF(MAX(AA654,AD654,AG654,AJ654,AM654,AP654)=AG654,"AfD",IF(MAX(AA654,AD654,AG654,AJ654,AM654,AP654)=AJ654,"Linke",IF(MAX(AA654,AD654,AG654,AJ654,AM654,AP654)=AM654,"Grüne","FDP")))))</f>
        <v>CDU</v>
      </c>
      <c r="U654" s="148" t="str">
        <f>IF(LARGE((AA654,AD654,AG654,AJ654,AM654,AP654),2)=AA654,"CDU",IF(LARGE((AA654,AD654,AG654,AJ654,AM654,AP654),2)=AD654,"SPD",IF(LARGE((AA654,AD654,AG654,AJ654,AM654,AP654),2)=AG654,"AfD",IF(LARGE((AA654,AD654,AG654,AJ654,AM654,AP654),2)=AJ654,"Linke",IF(LARGE((AA654,AD654,AG654,AJ654,AM654,AP654),2)=AM654,"Grüne","FDP")))))</f>
        <v>SPD</v>
      </c>
      <c r="V654" s="148" t="str">
        <f>IF(LARGE((AA654,AD654,AG654,AJ654,AM654,AP654),3)=AA654,"CDU",IF(LARGE((AA654,AD654,AG654,AJ654,AM654,AP654),3)=AD654,"SPD",IF(LARGE((AA654,AD654,AG654,AJ654,AM654,AP654),3)=AG654,"AfD",IF(LARGE((AA654,AD654,AG654,AJ654,AM654,AP654),3)=AJ654,"Linke",IF(LARGE((AA654,AD654,AG654,AJ654,AM654,AP654),3)=AM654,"Grüne","FDP")))))</f>
        <v>Grüne</v>
      </c>
      <c r="W654" s="148" t="str">
        <f>IF(LARGE((AA654,AD654,AG654,AJ654,AM654,AP654),4)=AA654,"CDU",IF(LARGE((AA654,AD654,AG654,AJ654,AM654,AP654),4)=AD654,"SPD",IF(LARGE((AA654,AD654,AG654,AJ654,AM654,AP654),4)=AG654,"AfD",IF(LARGE((AA654,AD654,AG654,AJ654,AM654,AP654),4)=AJ654,"Linke",IF(LARGE((AA654,AD654,AG654,AJ654,AM654,AP654),4)=AM654,"Grüne","FDP")))))</f>
        <v>FDP</v>
      </c>
      <c r="X654" s="148">
        <f>(LARGE((AA654,AD654,AG654,AJ654,AM654,AP654),1))-(LARGE((AA654,AD654,AG654,AJ654,AM654,AP654),2))</f>
        <v>7.5983856513030884E-2</v>
      </c>
      <c r="Y654" s="148">
        <f>(LARGE((AA654,AD654,AG654,AJ654,AM654,AP654),1))-(LARGE((AA654,AD654,AG654,AJ654,AM654,AP654),3))</f>
        <v>0.13729181578140132</v>
      </c>
      <c r="Z654" s="234">
        <f>(LARGE((AA654,AD654,AG654,AJ654,AM654,AP654),1))-(LARGE((AA654,AD654,AG654,AJ654,AM654,AP654),4))</f>
        <v>0.1895536482235548</v>
      </c>
      <c r="AA654" s="236">
        <v>0.3042301469394138</v>
      </c>
      <c r="AB654" s="93">
        <v>0.25703792166017536</v>
      </c>
      <c r="AC654" s="95">
        <f>IF(Tabelle1[[#This Row],[CDU ES 2021]]="","",Tabelle1[[#This Row],[CDU ES 2021]]/Tabelle1[[#This Row],[CDU ZS 2021]])</f>
        <v>1.1836002445648091</v>
      </c>
      <c r="AD654" s="97">
        <v>0.22824629042638292</v>
      </c>
      <c r="AE654" s="106">
        <v>0.23089063990926167</v>
      </c>
      <c r="AF654" s="96">
        <f>IF(Tabelle1[[#This Row],[SPD ES 2021]]="","",Tabelle1[[#This Row],[SPD ES 2021]]/Tabelle1[[#This Row],[SPD ZS 2021]])</f>
        <v>0.98854717764254985</v>
      </c>
      <c r="AG654" s="99">
        <v>8.9998135439284491E-2</v>
      </c>
      <c r="AH654" s="107">
        <v>9.5233237113897001E-2</v>
      </c>
      <c r="AI654" s="98">
        <f>IF(Tabelle1[[#This Row],[AfD ES 2021]]="","",Tabelle1[[#This Row],[AfD ES 2021]]/Tabelle1[[#This Row],[AfD ZS 2021]])</f>
        <v>0.94502862831018297</v>
      </c>
      <c r="AJ654" s="100">
        <v>2.4299436421486957E-2</v>
      </c>
      <c r="AK654" s="108">
        <v>2.6903434493767742E-2</v>
      </c>
      <c r="AL654" s="101">
        <f>IF(Tabelle1[[#This Row],[Linke ES 2021]]="","",Tabelle1[[#This Row],[Linke ES 2021]]/Tabelle1[[#This Row],[Linke ZS 2021]])</f>
        <v>0.90320945554798926</v>
      </c>
      <c r="AM654" s="103">
        <v>0.16693833115801249</v>
      </c>
      <c r="AN654" s="109">
        <v>0.16184669303199245</v>
      </c>
      <c r="AO654" s="102">
        <f>IF(Tabelle1[[#This Row],[Grüne ES 2021]]="","",Tabelle1[[#This Row],[Grüne ES 2021]]/Tabelle1[[#This Row],[Grüne ZS 2021]])</f>
        <v>1.0314596364660573</v>
      </c>
      <c r="AP654" s="104">
        <v>0.11467649871585898</v>
      </c>
      <c r="AQ654" s="105">
        <v>0.14798989395857964</v>
      </c>
      <c r="AR654" s="215">
        <f>IF(Tabelle1[[#This Row],[FDP ES 2021]]="","",Tabelle1[[#This Row],[FDP ES 2021]]/Tabelle1[[#This Row],[FDP ZS 2021]])</f>
        <v>0.77489412045903194</v>
      </c>
      <c r="AS654" s="216">
        <v>399.6</v>
      </c>
      <c r="AT654" s="191">
        <v>37869</v>
      </c>
      <c r="AU654" s="191">
        <v>24295</v>
      </c>
      <c r="AV654" s="191">
        <v>3.8</v>
      </c>
      <c r="AW654" s="191">
        <v>629.20000000000005</v>
      </c>
      <c r="AX654" s="191">
        <v>7.2</v>
      </c>
      <c r="AY654" s="192">
        <v>11.6</v>
      </c>
      <c r="AZ654" s="115" t="s">
        <v>1666</v>
      </c>
      <c r="BA654" s="6"/>
      <c r="BB654" s="6"/>
      <c r="BC654" s="6"/>
      <c r="BD654" s="6"/>
      <c r="BE654" s="6"/>
      <c r="BF654" s="6"/>
      <c r="BG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</row>
    <row r="655" spans="1:84">
      <c r="A655" s="90">
        <f>SUBTOTAL(103,$B$2:$B655)</f>
        <v>654</v>
      </c>
      <c r="B655" s="48" t="s">
        <v>669</v>
      </c>
      <c r="C655" s="206" t="s">
        <v>1301</v>
      </c>
      <c r="D655" s="199" t="s">
        <v>0</v>
      </c>
      <c r="E655" s="195" t="s">
        <v>489</v>
      </c>
      <c r="F655" s="198" t="s">
        <v>288</v>
      </c>
      <c r="G655" s="223" t="s">
        <v>2170</v>
      </c>
      <c r="H655" s="14" t="s">
        <v>2177</v>
      </c>
      <c r="I655" s="8"/>
      <c r="J655" s="8" t="s">
        <v>927</v>
      </c>
      <c r="K655" s="11"/>
      <c r="L655" s="11" t="s">
        <v>922</v>
      </c>
      <c r="M655" s="53"/>
      <c r="N655" s="53"/>
      <c r="O655" s="9"/>
      <c r="P655" s="54"/>
      <c r="Q655" s="121" t="str">
        <f>""</f>
        <v/>
      </c>
      <c r="R655" s="55"/>
      <c r="S655" s="57"/>
      <c r="T655" s="147" t="str">
        <f>IF(MAX((AA655,AD655,AG655,AJ655,AM655,AP655))=AA655,"CDU",IF(MAX(AA655,AD655,AG655,AJ655,AM655,AP655)=AD655,"SPD",IF(MAX(AA655,AD655,AG655,AJ655,AM655,AP655)=AG655,"AfD",IF(MAX(AA655,AD655,AG655,AJ655,AM655,AP655)=AJ655,"Linke",IF(MAX(AA655,AD655,AG655,AJ655,AM655,AP655)=AM655,"Grüne","FDP")))))</f>
        <v>CDU</v>
      </c>
      <c r="U655" s="148" t="str">
        <f>IF(LARGE((AA655,AD655,AG655,AJ655,AM655,AP655),2)=AA655,"CDU",IF(LARGE((AA655,AD655,AG655,AJ655,AM655,AP655),2)=AD655,"SPD",IF(LARGE((AA655,AD655,AG655,AJ655,AM655,AP655),2)=AG655,"AfD",IF(LARGE((AA655,AD655,AG655,AJ655,AM655,AP655),2)=AJ655,"Linke",IF(LARGE((AA655,AD655,AG655,AJ655,AM655,AP655),2)=AM655,"Grüne","FDP")))))</f>
        <v>SPD</v>
      </c>
      <c r="V655" s="148" t="str">
        <f>IF(LARGE((AA655,AD655,AG655,AJ655,AM655,AP655),3)=AA655,"CDU",IF(LARGE((AA655,AD655,AG655,AJ655,AM655,AP655),3)=AD655,"SPD",IF(LARGE((AA655,AD655,AG655,AJ655,AM655,AP655),3)=AG655,"AfD",IF(LARGE((AA655,AD655,AG655,AJ655,AM655,AP655),3)=AJ655,"Linke",IF(LARGE((AA655,AD655,AG655,AJ655,AM655,AP655),3)=AM655,"Grüne","FDP")))))</f>
        <v>Grüne</v>
      </c>
      <c r="W655" s="148" t="str">
        <f>IF(LARGE((AA655,AD655,AG655,AJ655,AM655,AP655),4)=AA655,"CDU",IF(LARGE((AA655,AD655,AG655,AJ655,AM655,AP655),4)=AD655,"SPD",IF(LARGE((AA655,AD655,AG655,AJ655,AM655,AP655),4)=AG655,"AfD",IF(LARGE((AA655,AD655,AG655,AJ655,AM655,AP655),4)=AJ655,"Linke",IF(LARGE((AA655,AD655,AG655,AJ655,AM655,AP655),4)=AM655,"Grüne","FDP")))))</f>
        <v>FDP</v>
      </c>
      <c r="X655" s="148">
        <f>(LARGE((AA655,AD655,AG655,AJ655,AM655,AP655),1))-(LARGE((AA655,AD655,AG655,AJ655,AM655,AP655),2))</f>
        <v>0.10508805625183112</v>
      </c>
      <c r="Y655" s="148">
        <f>(LARGE((AA655,AD655,AG655,AJ655,AM655,AP655),1))-(LARGE((AA655,AD655,AG655,AJ655,AM655,AP655),3))</f>
        <v>0.20199876298056577</v>
      </c>
      <c r="Z655" s="234">
        <f>(LARGE((AA655,AD655,AG655,AJ655,AM655,AP655),1))-(LARGE((AA655,AD655,AG655,AJ655,AM655,AP655),4))</f>
        <v>0.21630912464598456</v>
      </c>
      <c r="AA655" s="236">
        <v>0.3319639311175494</v>
      </c>
      <c r="AB655" s="93">
        <v>0.26979843953185956</v>
      </c>
      <c r="AC655" s="95">
        <f>IF(Tabelle1[[#This Row],[CDU ES 2021]]="","",Tabelle1[[#This Row],[CDU ES 2021]]/Tabelle1[[#This Row],[CDU ZS 2021]])</f>
        <v>1.2304145705718543</v>
      </c>
      <c r="AD655" s="97">
        <v>0.22687587486571828</v>
      </c>
      <c r="AE655" s="106">
        <v>0.23694408322496749</v>
      </c>
      <c r="AF655" s="96">
        <f>IF(Tabelle1[[#This Row],[SPD ES 2021]]="","",Tabelle1[[#This Row],[SPD ES 2021]]/Tabelle1[[#This Row],[SPD ZS 2021]])</f>
        <v>0.95750808282606525</v>
      </c>
      <c r="AG655" s="99">
        <v>0.10713239363260522</v>
      </c>
      <c r="AH655" s="107">
        <v>0.1061963589076723</v>
      </c>
      <c r="AI655" s="98">
        <f>IF(Tabelle1[[#This Row],[AfD ES 2021]]="","",Tabelle1[[#This Row],[AfD ES 2021]]/Tabelle1[[#This Row],[AfD ZS 2021]])</f>
        <v>1.0088141884953581</v>
      </c>
      <c r="AJ655" s="100">
        <v>2.7422767668218367E-2</v>
      </c>
      <c r="AK655" s="108">
        <v>2.7828348504551365E-2</v>
      </c>
      <c r="AL655" s="101">
        <f>IF(Tabelle1[[#This Row],[Linke ES 2021]]="","",Tabelle1[[#This Row],[Linke ES 2021]]/Tabelle1[[#This Row],[Linke ZS 2021]])</f>
        <v>0.98542562321775351</v>
      </c>
      <c r="AM655" s="103">
        <v>0.12996516813698364</v>
      </c>
      <c r="AN655" s="109">
        <v>0.14256176853055916</v>
      </c>
      <c r="AO655" s="102">
        <f>IF(Tabelle1[[#This Row],[Grüne ES 2021]]="","",Tabelle1[[#This Row],[Grüne ES 2021]]/Tabelle1[[#This Row],[Grüne ZS 2021]])</f>
        <v>0.91164110460038694</v>
      </c>
      <c r="AP655" s="104">
        <v>0.11565480647156483</v>
      </c>
      <c r="AQ655" s="105">
        <v>0.13816644993498051</v>
      </c>
      <c r="AR655" s="215">
        <f>IF(Tabelle1[[#This Row],[FDP ES 2021]]="","",Tabelle1[[#This Row],[FDP ES 2021]]/Tabelle1[[#This Row],[FDP ZS 2021]])</f>
        <v>0.83706866989772555</v>
      </c>
      <c r="AS655" s="216">
        <v>326.2</v>
      </c>
      <c r="AT655" s="191">
        <v>46304</v>
      </c>
      <c r="AU655" s="191">
        <v>25333</v>
      </c>
      <c r="AV655" s="191">
        <v>4.5</v>
      </c>
      <c r="AW655" s="191">
        <v>652.20000000000005</v>
      </c>
      <c r="AX655" s="191">
        <v>7.1</v>
      </c>
      <c r="AY655" s="192">
        <v>11.9</v>
      </c>
      <c r="AZ655" s="114" t="s">
        <v>1865</v>
      </c>
      <c r="BA655" s="6"/>
      <c r="BB655" s="6"/>
      <c r="BC655" s="6"/>
      <c r="BD655" s="6"/>
      <c r="BE655" s="6"/>
      <c r="BF655" s="6"/>
      <c r="BG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</row>
    <row r="656" spans="1:84">
      <c r="A656" s="90">
        <f>SUBTOTAL(103,$B$2:$B656)</f>
        <v>655</v>
      </c>
      <c r="B656" s="44" t="s">
        <v>697</v>
      </c>
      <c r="C656" s="201" t="s">
        <v>897</v>
      </c>
      <c r="D656" s="199" t="s">
        <v>0</v>
      </c>
      <c r="E656" s="194" t="s">
        <v>489</v>
      </c>
      <c r="F656" s="198" t="s">
        <v>288</v>
      </c>
      <c r="G656" s="219" t="str">
        <f>""</f>
        <v/>
      </c>
      <c r="H656" s="8"/>
      <c r="I656" s="8"/>
      <c r="J656" s="8" t="s">
        <v>924</v>
      </c>
      <c r="K656" s="8"/>
      <c r="L656" s="8" t="s">
        <v>922</v>
      </c>
      <c r="M656" s="53"/>
      <c r="N656" s="53"/>
      <c r="O656" s="9"/>
      <c r="P656" s="54"/>
      <c r="Q656" s="121" t="str">
        <f>""</f>
        <v/>
      </c>
      <c r="R656" s="55"/>
      <c r="S656" s="57"/>
      <c r="T656" s="147" t="str">
        <f>IF(MAX((AA656,AD656,AG656,AJ656,AM656,AP656))=AA656,"CDU",IF(MAX(AA656,AD656,AG656,AJ656,AM656,AP656)=AD656,"SPD",IF(MAX(AA656,AD656,AG656,AJ656,AM656,AP656)=AG656,"AfD",IF(MAX(AA656,AD656,AG656,AJ656,AM656,AP656)=AJ656,"Linke",IF(MAX(AA656,AD656,AG656,AJ656,AM656,AP656)=AM656,"Grüne","FDP")))))</f>
        <v>CDU</v>
      </c>
      <c r="U656" s="148" t="str">
        <f>IF(LARGE((AA656,AD656,AG656,AJ656,AM656,AP656),2)=AA656,"CDU",IF(LARGE((AA656,AD656,AG656,AJ656,AM656,AP656),2)=AD656,"SPD",IF(LARGE((AA656,AD656,AG656,AJ656,AM656,AP656),2)=AG656,"AfD",IF(LARGE((AA656,AD656,AG656,AJ656,AM656,AP656),2)=AJ656,"Linke",IF(LARGE((AA656,AD656,AG656,AJ656,AM656,AP656),2)=AM656,"Grüne","FDP")))))</f>
        <v>SPD</v>
      </c>
      <c r="V656" s="148" t="str">
        <f>IF(LARGE((AA656,AD656,AG656,AJ656,AM656,AP656),3)=AA656,"CDU",IF(LARGE((AA656,AD656,AG656,AJ656,AM656,AP656),3)=AD656,"SPD",IF(LARGE((AA656,AD656,AG656,AJ656,AM656,AP656),3)=AG656,"AfD",IF(LARGE((AA656,AD656,AG656,AJ656,AM656,AP656),3)=AJ656,"Linke",IF(LARGE((AA656,AD656,AG656,AJ656,AM656,AP656),3)=AM656,"Grüne","FDP")))))</f>
        <v>Grüne</v>
      </c>
      <c r="W656" s="148" t="str">
        <f>IF(LARGE((AA656,AD656,AG656,AJ656,AM656,AP656),4)=AA656,"CDU",IF(LARGE((AA656,AD656,AG656,AJ656,AM656,AP656),4)=AD656,"SPD",IF(LARGE((AA656,AD656,AG656,AJ656,AM656,AP656),4)=AG656,"AfD",IF(LARGE((AA656,AD656,AG656,AJ656,AM656,AP656),4)=AJ656,"Linke",IF(LARGE((AA656,AD656,AG656,AJ656,AM656,AP656),4)=AM656,"Grüne","FDP")))))</f>
        <v>FDP</v>
      </c>
      <c r="X656" s="148">
        <f>(LARGE((AA656,AD656,AG656,AJ656,AM656,AP656),1))-(LARGE((AA656,AD656,AG656,AJ656,AM656,AP656),2))</f>
        <v>0.10508805625183112</v>
      </c>
      <c r="Y656" s="148">
        <f>(LARGE((AA656,AD656,AG656,AJ656,AM656,AP656),1))-(LARGE((AA656,AD656,AG656,AJ656,AM656,AP656),3))</f>
        <v>0.20199876298056577</v>
      </c>
      <c r="Z656" s="234">
        <f>(LARGE((AA656,AD656,AG656,AJ656,AM656,AP656),1))-(LARGE((AA656,AD656,AG656,AJ656,AM656,AP656),4))</f>
        <v>0.21630912464598456</v>
      </c>
      <c r="AA656" s="236">
        <v>0.3319639311175494</v>
      </c>
      <c r="AB656" s="93">
        <v>0.26979843953185956</v>
      </c>
      <c r="AC656" s="95">
        <f>IF(Tabelle1[[#This Row],[CDU ES 2021]]="","",Tabelle1[[#This Row],[CDU ES 2021]]/Tabelle1[[#This Row],[CDU ZS 2021]])</f>
        <v>1.2304145705718543</v>
      </c>
      <c r="AD656" s="97">
        <v>0.22687587486571828</v>
      </c>
      <c r="AE656" s="106">
        <v>0.23694408322496749</v>
      </c>
      <c r="AF656" s="96">
        <f>IF(Tabelle1[[#This Row],[SPD ES 2021]]="","",Tabelle1[[#This Row],[SPD ES 2021]]/Tabelle1[[#This Row],[SPD ZS 2021]])</f>
        <v>0.95750808282606525</v>
      </c>
      <c r="AG656" s="99">
        <v>0.10713239363260522</v>
      </c>
      <c r="AH656" s="107">
        <v>0.1061963589076723</v>
      </c>
      <c r="AI656" s="98">
        <f>IF(Tabelle1[[#This Row],[AfD ES 2021]]="","",Tabelle1[[#This Row],[AfD ES 2021]]/Tabelle1[[#This Row],[AfD ZS 2021]])</f>
        <v>1.0088141884953581</v>
      </c>
      <c r="AJ656" s="100">
        <v>2.7422767668218367E-2</v>
      </c>
      <c r="AK656" s="108">
        <v>2.7828348504551365E-2</v>
      </c>
      <c r="AL656" s="101">
        <f>IF(Tabelle1[[#This Row],[Linke ES 2021]]="","",Tabelle1[[#This Row],[Linke ES 2021]]/Tabelle1[[#This Row],[Linke ZS 2021]])</f>
        <v>0.98542562321775351</v>
      </c>
      <c r="AM656" s="103">
        <v>0.12996516813698364</v>
      </c>
      <c r="AN656" s="109">
        <v>0.14256176853055916</v>
      </c>
      <c r="AO656" s="102">
        <f>IF(Tabelle1[[#This Row],[Grüne ES 2021]]="","",Tabelle1[[#This Row],[Grüne ES 2021]]/Tabelle1[[#This Row],[Grüne ZS 2021]])</f>
        <v>0.91164110460038694</v>
      </c>
      <c r="AP656" s="104">
        <v>0.11565480647156483</v>
      </c>
      <c r="AQ656" s="105">
        <v>0.13816644993498051</v>
      </c>
      <c r="AR656" s="215">
        <f>IF(Tabelle1[[#This Row],[FDP ES 2021]]="","",Tabelle1[[#This Row],[FDP ES 2021]]/Tabelle1[[#This Row],[FDP ZS 2021]])</f>
        <v>0.83706866989772555</v>
      </c>
      <c r="AS656" s="216">
        <v>326.2</v>
      </c>
      <c r="AT656" s="191">
        <v>46304</v>
      </c>
      <c r="AU656" s="191">
        <v>25333</v>
      </c>
      <c r="AV656" s="191">
        <v>4.5</v>
      </c>
      <c r="AW656" s="191">
        <v>652.20000000000005</v>
      </c>
      <c r="AX656" s="191">
        <v>7.1</v>
      </c>
      <c r="AY656" s="192">
        <v>11.9</v>
      </c>
      <c r="AZ656" s="114" t="s">
        <v>2113</v>
      </c>
      <c r="BA656" s="6"/>
      <c r="BB656" s="6"/>
      <c r="BC656" s="6"/>
      <c r="BD656" s="6"/>
      <c r="BE656" s="6"/>
      <c r="BF656" s="6"/>
      <c r="BG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</row>
    <row r="657" spans="1:84">
      <c r="A657" s="90">
        <f>SUBTOTAL(103,$B$2:$B657)</f>
        <v>656</v>
      </c>
      <c r="B657" s="45" t="s">
        <v>932</v>
      </c>
      <c r="C657" s="203" t="s">
        <v>621</v>
      </c>
      <c r="D657" s="200" t="s">
        <v>0</v>
      </c>
      <c r="E657" s="193" t="s">
        <v>490</v>
      </c>
      <c r="F657" s="222" t="s">
        <v>289</v>
      </c>
      <c r="G657" s="225" t="s">
        <v>2167</v>
      </c>
      <c r="H657" s="10"/>
      <c r="I657" s="10"/>
      <c r="J657" s="8" t="s">
        <v>924</v>
      </c>
      <c r="K657" s="10"/>
      <c r="L657" s="10" t="s">
        <v>922</v>
      </c>
      <c r="M657" s="67"/>
      <c r="N657" s="67"/>
      <c r="O657" s="59"/>
      <c r="P657" s="157" t="s">
        <v>1425</v>
      </c>
      <c r="Q657" s="121" t="str">
        <f>""</f>
        <v/>
      </c>
      <c r="R657" s="60"/>
      <c r="S657" s="61"/>
      <c r="T657" s="147" t="str">
        <f>IF(MAX((AA657,AD657,AG657,AJ657,AM657,AP657))=AA657,"CDU",IF(MAX(AA657,AD657,AG657,AJ657,AM657,AP657)=AD657,"SPD",IF(MAX(AA657,AD657,AG657,AJ657,AM657,AP657)=AG657,"AfD",IF(MAX(AA657,AD657,AG657,AJ657,AM657,AP657)=AJ657,"Linke",IF(MAX(AA657,AD657,AG657,AJ657,AM657,AP657)=AM657,"Grüne","FDP")))))</f>
        <v>Grüne</v>
      </c>
      <c r="U657" s="148" t="str">
        <f>IF(LARGE((AA657,AD657,AG657,AJ657,AM657,AP657),2)=AA657,"CDU",IF(LARGE((AA657,AD657,AG657,AJ657,AM657,AP657),2)=AD657,"SPD",IF(LARGE((AA657,AD657,AG657,AJ657,AM657,AP657),2)=AG657,"AfD",IF(LARGE((AA657,AD657,AG657,AJ657,AM657,AP657),2)=AJ657,"Linke",IF(LARGE((AA657,AD657,AG657,AJ657,AM657,AP657),2)=AM657,"Grüne","FDP")))))</f>
        <v>CDU</v>
      </c>
      <c r="V657" s="148" t="str">
        <f>IF(LARGE((AA657,AD657,AG657,AJ657,AM657,AP657),3)=AA657,"CDU",IF(LARGE((AA657,AD657,AG657,AJ657,AM657,AP657),3)=AD657,"SPD",IF(LARGE((AA657,AD657,AG657,AJ657,AM657,AP657),3)=AG657,"AfD",IF(LARGE((AA657,AD657,AG657,AJ657,AM657,AP657),3)=AJ657,"Linke",IF(LARGE((AA657,AD657,AG657,AJ657,AM657,AP657),3)=AM657,"Grüne","FDP")))))</f>
        <v>SPD</v>
      </c>
      <c r="W657" s="148" t="str">
        <f>IF(LARGE((AA657,AD657,AG657,AJ657,AM657,AP657),4)=AA657,"CDU",IF(LARGE((AA657,AD657,AG657,AJ657,AM657,AP657),4)=AD657,"SPD",IF(LARGE((AA657,AD657,AG657,AJ657,AM657,AP657),4)=AG657,"AfD",IF(LARGE((AA657,AD657,AG657,AJ657,AM657,AP657),4)=AJ657,"Linke",IF(LARGE((AA657,AD657,AG657,AJ657,AM657,AP657),4)=AM657,"Grüne","FDP")))))</f>
        <v>FDP</v>
      </c>
      <c r="X657" s="148">
        <f>(LARGE((AA657,AD657,AG657,AJ657,AM657,AP657),1))-(LARGE((AA657,AD657,AG657,AJ657,AM657,AP657),2))</f>
        <v>6.0610177935540105E-2</v>
      </c>
      <c r="Y657" s="148">
        <f>(LARGE((AA657,AD657,AG657,AJ657,AM657,AP657),1))-(LARGE((AA657,AD657,AG657,AJ657,AM657,AP657),3))</f>
        <v>0.10012624761516556</v>
      </c>
      <c r="Z657" s="234">
        <f>(LARGE((AA657,AD657,AG657,AJ657,AM657,AP657),1))-(LARGE((AA657,AD657,AG657,AJ657,AM657,AP657),4))</f>
        <v>0.211631764579335</v>
      </c>
      <c r="AA657" s="236">
        <v>0.24107067035785254</v>
      </c>
      <c r="AB657" s="93">
        <v>0.20804393565756432</v>
      </c>
      <c r="AC657" s="95">
        <f>IF(Tabelle1[[#This Row],[CDU ES 2021]]="","",Tabelle1[[#This Row],[CDU ES 2021]]/Tabelle1[[#This Row],[CDU ZS 2021]])</f>
        <v>1.1587488459872701</v>
      </c>
      <c r="AD657" s="97">
        <v>0.20155460067822709</v>
      </c>
      <c r="AE657" s="106">
        <v>0.227794620031221</v>
      </c>
      <c r="AF657" s="96">
        <f>IF(Tabelle1[[#This Row],[SPD ES 2021]]="","",Tabelle1[[#This Row],[SPD ES 2021]]/Tabelle1[[#This Row],[SPD ZS 2021]])</f>
        <v>0.8848084324845007</v>
      </c>
      <c r="AG657" s="99">
        <v>6.1272553315556762E-2</v>
      </c>
      <c r="AH657" s="107">
        <v>6.1203366439673314E-2</v>
      </c>
      <c r="AI657" s="98">
        <f>IF(Tabelle1[[#This Row],[AfD ES 2021]]="","",Tabelle1[[#This Row],[AfD ES 2021]]/Tabelle1[[#This Row],[AfD ZS 2021]])</f>
        <v>1.0011304423254503</v>
      </c>
      <c r="AJ657" s="100">
        <v>3.9555698975865757E-2</v>
      </c>
      <c r="AK657" s="108">
        <v>4.8777176986945996E-2</v>
      </c>
      <c r="AL657" s="101">
        <f>IF(Tabelle1[[#This Row],[Linke ES 2021]]="","",Tabelle1[[#This Row],[Linke ES 2021]]/Tabelle1[[#This Row],[Linke ZS 2021]])</f>
        <v>0.81094686940270977</v>
      </c>
      <c r="AM657" s="103">
        <v>0.30168084829339264</v>
      </c>
      <c r="AN657" s="109">
        <v>0.25629510644555553</v>
      </c>
      <c r="AO657" s="102">
        <f>IF(Tabelle1[[#This Row],[Grüne ES 2021]]="","",Tabelle1[[#This Row],[Grüne ES 2021]]/Tabelle1[[#This Row],[Grüne ZS 2021]])</f>
        <v>1.1770839189139117</v>
      </c>
      <c r="AP657" s="104">
        <v>9.0049083714057648E-2</v>
      </c>
      <c r="AQ657" s="105">
        <v>0.13144498993235448</v>
      </c>
      <c r="AR657" s="215">
        <f>IF(Tabelle1[[#This Row],[FDP ES 2021]]="","",Tabelle1[[#This Row],[FDP ES 2021]]/Tabelle1[[#This Row],[FDP ZS 2021]])</f>
        <v>0.68507049040362511</v>
      </c>
      <c r="AS657" s="216">
        <v>1062.7</v>
      </c>
      <c r="AT657" s="191">
        <v>45623</v>
      </c>
      <c r="AU657" s="191">
        <v>24496</v>
      </c>
      <c r="AV657" s="191">
        <v>5</v>
      </c>
      <c r="AW657" s="191">
        <v>510.4</v>
      </c>
      <c r="AX657" s="191">
        <v>10.3</v>
      </c>
      <c r="AY657" s="192">
        <v>10.6</v>
      </c>
      <c r="AZ657" s="114" t="s">
        <v>1718</v>
      </c>
      <c r="BA657" s="6"/>
      <c r="BB657" s="6"/>
      <c r="BC657" s="6"/>
      <c r="BD657" s="6"/>
      <c r="BE657" s="6"/>
      <c r="BF657" s="6"/>
      <c r="BG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</row>
    <row r="658" spans="1:84">
      <c r="A658" s="90">
        <f>SUBTOTAL(103,$B$2:$B658)</f>
        <v>657</v>
      </c>
      <c r="B658" s="47" t="s">
        <v>751</v>
      </c>
      <c r="C658" s="205" t="s">
        <v>1302</v>
      </c>
      <c r="D658" s="199" t="s">
        <v>0</v>
      </c>
      <c r="E658" s="195" t="s">
        <v>490</v>
      </c>
      <c r="F658" s="222" t="s">
        <v>289</v>
      </c>
      <c r="G658" s="219" t="str">
        <f>""</f>
        <v/>
      </c>
      <c r="H658" s="8"/>
      <c r="I658" s="8"/>
      <c r="J658" s="8" t="s">
        <v>927</v>
      </c>
      <c r="K658" s="11"/>
      <c r="L658" s="11" t="s">
        <v>921</v>
      </c>
      <c r="M658" s="53"/>
      <c r="N658" s="53"/>
      <c r="O658" s="9"/>
      <c r="P658" s="176" t="s">
        <v>1425</v>
      </c>
      <c r="Q658" s="121" t="str">
        <f>""</f>
        <v/>
      </c>
      <c r="R658" s="55"/>
      <c r="S658" s="57"/>
      <c r="T658" s="147" t="str">
        <f>IF(MAX((AA658,AD658,AG658,AJ658,AM658,AP658))=AA658,"CDU",IF(MAX(AA658,AD658,AG658,AJ658,AM658,AP658)=AD658,"SPD",IF(MAX(AA658,AD658,AG658,AJ658,AM658,AP658)=AG658,"AfD",IF(MAX(AA658,AD658,AG658,AJ658,AM658,AP658)=AJ658,"Linke",IF(MAX(AA658,AD658,AG658,AJ658,AM658,AP658)=AM658,"Grüne","FDP")))))</f>
        <v>Grüne</v>
      </c>
      <c r="U658" s="148" t="str">
        <f>IF(LARGE((AA658,AD658,AG658,AJ658,AM658,AP658),2)=AA658,"CDU",IF(LARGE((AA658,AD658,AG658,AJ658,AM658,AP658),2)=AD658,"SPD",IF(LARGE((AA658,AD658,AG658,AJ658,AM658,AP658),2)=AG658,"AfD",IF(LARGE((AA658,AD658,AG658,AJ658,AM658,AP658),2)=AJ658,"Linke",IF(LARGE((AA658,AD658,AG658,AJ658,AM658,AP658),2)=AM658,"Grüne","FDP")))))</f>
        <v>CDU</v>
      </c>
      <c r="V658" s="148" t="str">
        <f>IF(LARGE((AA658,AD658,AG658,AJ658,AM658,AP658),3)=AA658,"CDU",IF(LARGE((AA658,AD658,AG658,AJ658,AM658,AP658),3)=AD658,"SPD",IF(LARGE((AA658,AD658,AG658,AJ658,AM658,AP658),3)=AG658,"AfD",IF(LARGE((AA658,AD658,AG658,AJ658,AM658,AP658),3)=AJ658,"Linke",IF(LARGE((AA658,AD658,AG658,AJ658,AM658,AP658),3)=AM658,"Grüne","FDP")))))</f>
        <v>SPD</v>
      </c>
      <c r="W658" s="148" t="str">
        <f>IF(LARGE((AA658,AD658,AG658,AJ658,AM658,AP658),4)=AA658,"CDU",IF(LARGE((AA658,AD658,AG658,AJ658,AM658,AP658),4)=AD658,"SPD",IF(LARGE((AA658,AD658,AG658,AJ658,AM658,AP658),4)=AG658,"AfD",IF(LARGE((AA658,AD658,AG658,AJ658,AM658,AP658),4)=AJ658,"Linke",IF(LARGE((AA658,AD658,AG658,AJ658,AM658,AP658),4)=AM658,"Grüne","FDP")))))</f>
        <v>FDP</v>
      </c>
      <c r="X658" s="148">
        <f>(LARGE((AA658,AD658,AG658,AJ658,AM658,AP658),1))-(LARGE((AA658,AD658,AG658,AJ658,AM658,AP658),2))</f>
        <v>6.0610177935540105E-2</v>
      </c>
      <c r="Y658" s="148">
        <f>(LARGE((AA658,AD658,AG658,AJ658,AM658,AP658),1))-(LARGE((AA658,AD658,AG658,AJ658,AM658,AP658),3))</f>
        <v>0.10012624761516556</v>
      </c>
      <c r="Z658" s="234">
        <f>(LARGE((AA658,AD658,AG658,AJ658,AM658,AP658),1))-(LARGE((AA658,AD658,AG658,AJ658,AM658,AP658),4))</f>
        <v>0.211631764579335</v>
      </c>
      <c r="AA658" s="236">
        <v>0.24107067035785254</v>
      </c>
      <c r="AB658" s="93">
        <v>0.20804393565756432</v>
      </c>
      <c r="AC658" s="95">
        <f>IF(Tabelle1[[#This Row],[CDU ES 2021]]="","",Tabelle1[[#This Row],[CDU ES 2021]]/Tabelle1[[#This Row],[CDU ZS 2021]])</f>
        <v>1.1587488459872701</v>
      </c>
      <c r="AD658" s="97">
        <v>0.20155460067822709</v>
      </c>
      <c r="AE658" s="106">
        <v>0.227794620031221</v>
      </c>
      <c r="AF658" s="96">
        <f>IF(Tabelle1[[#This Row],[SPD ES 2021]]="","",Tabelle1[[#This Row],[SPD ES 2021]]/Tabelle1[[#This Row],[SPD ZS 2021]])</f>
        <v>0.8848084324845007</v>
      </c>
      <c r="AG658" s="99">
        <v>6.1272553315556762E-2</v>
      </c>
      <c r="AH658" s="107">
        <v>6.1203366439673314E-2</v>
      </c>
      <c r="AI658" s="98">
        <f>IF(Tabelle1[[#This Row],[AfD ES 2021]]="","",Tabelle1[[#This Row],[AfD ES 2021]]/Tabelle1[[#This Row],[AfD ZS 2021]])</f>
        <v>1.0011304423254503</v>
      </c>
      <c r="AJ658" s="100">
        <v>3.9555698975865757E-2</v>
      </c>
      <c r="AK658" s="108">
        <v>4.8777176986945996E-2</v>
      </c>
      <c r="AL658" s="101">
        <f>IF(Tabelle1[[#This Row],[Linke ES 2021]]="","",Tabelle1[[#This Row],[Linke ES 2021]]/Tabelle1[[#This Row],[Linke ZS 2021]])</f>
        <v>0.81094686940270977</v>
      </c>
      <c r="AM658" s="103">
        <v>0.30168084829339264</v>
      </c>
      <c r="AN658" s="109">
        <v>0.25629510644555553</v>
      </c>
      <c r="AO658" s="102">
        <f>IF(Tabelle1[[#This Row],[Grüne ES 2021]]="","",Tabelle1[[#This Row],[Grüne ES 2021]]/Tabelle1[[#This Row],[Grüne ZS 2021]])</f>
        <v>1.1770839189139117</v>
      </c>
      <c r="AP658" s="104">
        <v>9.0049083714057648E-2</v>
      </c>
      <c r="AQ658" s="105">
        <v>0.13144498993235448</v>
      </c>
      <c r="AR658" s="215">
        <f>IF(Tabelle1[[#This Row],[FDP ES 2021]]="","",Tabelle1[[#This Row],[FDP ES 2021]]/Tabelle1[[#This Row],[FDP ZS 2021]])</f>
        <v>0.68507049040362511</v>
      </c>
      <c r="AS658" s="216">
        <v>1062.7</v>
      </c>
      <c r="AT658" s="191">
        <v>45623</v>
      </c>
      <c r="AU658" s="191">
        <v>24496</v>
      </c>
      <c r="AV658" s="191">
        <v>5</v>
      </c>
      <c r="AW658" s="191">
        <v>510.4</v>
      </c>
      <c r="AX658" s="191">
        <v>10.3</v>
      </c>
      <c r="AY658" s="192">
        <v>10.6</v>
      </c>
      <c r="AZ658" s="114" t="s">
        <v>1866</v>
      </c>
      <c r="BA658" s="6"/>
      <c r="BB658" s="6"/>
      <c r="BC658" s="6"/>
      <c r="BD658" s="6"/>
      <c r="BE658" s="6"/>
      <c r="BF658" s="6"/>
      <c r="BG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</row>
    <row r="659" spans="1:84">
      <c r="A659" s="90">
        <f>SUBTOTAL(103,$B$2:$B659)</f>
        <v>658</v>
      </c>
      <c r="B659" s="48" t="s">
        <v>669</v>
      </c>
      <c r="C659" s="206" t="s">
        <v>898</v>
      </c>
      <c r="D659" s="199" t="s">
        <v>0</v>
      </c>
      <c r="E659" s="194" t="s">
        <v>491</v>
      </c>
      <c r="F659" s="198" t="s">
        <v>290</v>
      </c>
      <c r="G659" s="219" t="str">
        <f>""</f>
        <v/>
      </c>
      <c r="H659" s="14" t="s">
        <v>2175</v>
      </c>
      <c r="I659" s="8"/>
      <c r="J659" s="8" t="s">
        <v>924</v>
      </c>
      <c r="K659" s="8"/>
      <c r="L659" s="8" t="s">
        <v>921</v>
      </c>
      <c r="M659" s="53"/>
      <c r="N659" s="53"/>
      <c r="O659" s="9"/>
      <c r="P659" s="54"/>
      <c r="Q659" s="121" t="str">
        <f>""</f>
        <v/>
      </c>
      <c r="R659" s="55"/>
      <c r="S659" s="57" t="s">
        <v>615</v>
      </c>
      <c r="T659" s="147" t="str">
        <f>IF(MAX((AA659,AD659,AG659,AJ659,AM659,AP659))=AA659,"CDU",IF(MAX(AA659,AD659,AG659,AJ659,AM659,AP659)=AD659,"SPD",IF(MAX(AA659,AD659,AG659,AJ659,AM659,AP659)=AG659,"AfD",IF(MAX(AA659,AD659,AG659,AJ659,AM659,AP659)=AJ659,"Linke",IF(MAX(AA659,AD659,AG659,AJ659,AM659,AP659)=AM659,"Grüne","FDP")))))</f>
        <v>SPD</v>
      </c>
      <c r="U659" s="148" t="str">
        <f>IF(LARGE((AA659,AD659,AG659,AJ659,AM659,AP659),2)=AA659,"CDU",IF(LARGE((AA659,AD659,AG659,AJ659,AM659,AP659),2)=AD659,"SPD",IF(LARGE((AA659,AD659,AG659,AJ659,AM659,AP659),2)=AG659,"AfD",IF(LARGE((AA659,AD659,AG659,AJ659,AM659,AP659),2)=AJ659,"Linke",IF(LARGE((AA659,AD659,AG659,AJ659,AM659,AP659),2)=AM659,"Grüne","FDP")))))</f>
        <v>Grüne</v>
      </c>
      <c r="V659" s="148" t="str">
        <f>IF(LARGE((AA659,AD659,AG659,AJ659,AM659,AP659),3)=AA659,"CDU",IF(LARGE((AA659,AD659,AG659,AJ659,AM659,AP659),3)=AD659,"SPD",IF(LARGE((AA659,AD659,AG659,AJ659,AM659,AP659),3)=AG659,"AfD",IF(LARGE((AA659,AD659,AG659,AJ659,AM659,AP659),3)=AJ659,"Linke",IF(LARGE((AA659,AD659,AG659,AJ659,AM659,AP659),3)=AM659,"Grüne","FDP")))))</f>
        <v>CDU</v>
      </c>
      <c r="W659" s="148" t="str">
        <f>IF(LARGE((AA659,AD659,AG659,AJ659,AM659,AP659),4)=AA659,"CDU",IF(LARGE((AA659,AD659,AG659,AJ659,AM659,AP659),4)=AD659,"SPD",IF(LARGE((AA659,AD659,AG659,AJ659,AM659,AP659),4)=AG659,"AfD",IF(LARGE((AA659,AD659,AG659,AJ659,AM659,AP659),4)=AJ659,"Linke",IF(LARGE((AA659,AD659,AG659,AJ659,AM659,AP659),4)=AM659,"Grüne","FDP")))))</f>
        <v>FDP</v>
      </c>
      <c r="X659" s="148">
        <f>(LARGE((AA659,AD659,AG659,AJ659,AM659,AP659),1))-(LARGE((AA659,AD659,AG659,AJ659,AM659,AP659),2))</f>
        <v>3.8208009546675026E-2</v>
      </c>
      <c r="Y659" s="148">
        <f>(LARGE((AA659,AD659,AG659,AJ659,AM659,AP659),1))-(LARGE((AA659,AD659,AG659,AJ659,AM659,AP659),3))</f>
        <v>6.4752596212584029E-2</v>
      </c>
      <c r="Z659" s="234">
        <f>(LARGE((AA659,AD659,AG659,AJ659,AM659,AP659),1))-(LARGE((AA659,AD659,AG659,AJ659,AM659,AP659),4))</f>
        <v>0.1578539870153855</v>
      </c>
      <c r="AA659" s="236">
        <v>0.19878961799093633</v>
      </c>
      <c r="AB659" s="93">
        <v>0.18218448289315939</v>
      </c>
      <c r="AC659" s="95">
        <f>IF(Tabelle1[[#This Row],[CDU ES 2021]]="","",Tabelle1[[#This Row],[CDU ES 2021]]/Tabelle1[[#This Row],[CDU ZS 2021]])</f>
        <v>1.0911446179942499</v>
      </c>
      <c r="AD659" s="97">
        <v>0.26354221420352036</v>
      </c>
      <c r="AE659" s="106">
        <v>0.25290316173288785</v>
      </c>
      <c r="AF659" s="96">
        <f>IF(Tabelle1[[#This Row],[SPD ES 2021]]="","",Tabelle1[[#This Row],[SPD ES 2021]]/Tabelle1[[#This Row],[SPD ZS 2021]])</f>
        <v>1.0420676926208985</v>
      </c>
      <c r="AG659" s="99">
        <v>9.7832109218508045E-2</v>
      </c>
      <c r="AH659" s="107">
        <v>9.1127710740811677E-2</v>
      </c>
      <c r="AI659" s="98">
        <f>IF(Tabelle1[[#This Row],[AfD ES 2021]]="","",Tabelle1[[#This Row],[AfD ES 2021]]/Tabelle1[[#This Row],[AfD ZS 2021]])</f>
        <v>1.0735714572789525</v>
      </c>
      <c r="AJ659" s="100">
        <v>4.837976445852453E-2</v>
      </c>
      <c r="AK659" s="108">
        <v>5.0125206608638902E-2</v>
      </c>
      <c r="AL659" s="101">
        <f>IF(Tabelle1[[#This Row],[Linke ES 2021]]="","",Tabelle1[[#This Row],[Linke ES 2021]]/Tabelle1[[#This Row],[Linke ZS 2021]])</f>
        <v>0.96517835499926796</v>
      </c>
      <c r="AM659" s="103">
        <v>0.22533420465684534</v>
      </c>
      <c r="AN659" s="109">
        <v>0.21149630764647045</v>
      </c>
      <c r="AO659" s="102">
        <f>IF(Tabelle1[[#This Row],[Grüne ES 2021]]="","",Tabelle1[[#This Row],[Grüne ES 2021]]/Tabelle1[[#This Row],[Grüne ZS 2021]])</f>
        <v>1.0654285512799864</v>
      </c>
      <c r="AP659" s="104">
        <v>0.10568822718813485</v>
      </c>
      <c r="AQ659" s="105">
        <v>0.13134279654103442</v>
      </c>
      <c r="AR659" s="215">
        <f>IF(Tabelle1[[#This Row],[FDP ES 2021]]="","",Tabelle1[[#This Row],[FDP ES 2021]]/Tabelle1[[#This Row],[FDP ZS 2021]])</f>
        <v>0.80467471358519072</v>
      </c>
      <c r="AS659" s="216">
        <v>2142.9</v>
      </c>
      <c r="AT659" s="191">
        <v>67775</v>
      </c>
      <c r="AU659" s="191">
        <v>22054</v>
      </c>
      <c r="AV659" s="191">
        <v>7.7</v>
      </c>
      <c r="AW659" s="191">
        <v>492</v>
      </c>
      <c r="AX659" s="191">
        <v>10</v>
      </c>
      <c r="AY659" s="192">
        <v>9.6999999999999993</v>
      </c>
      <c r="AZ659" s="114" t="s">
        <v>1448</v>
      </c>
      <c r="BA659" s="6"/>
      <c r="BB659" s="6"/>
      <c r="BC659" s="6"/>
      <c r="BD659" s="6"/>
      <c r="BE659" s="6"/>
      <c r="BF659" s="6"/>
      <c r="BG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</row>
    <row r="660" spans="1:84">
      <c r="A660" s="90">
        <f>SUBTOTAL(103,$B$2:$B660)</f>
        <v>659</v>
      </c>
      <c r="B660" s="45" t="s">
        <v>932</v>
      </c>
      <c r="C660" s="203" t="s">
        <v>647</v>
      </c>
      <c r="D660" s="199" t="s">
        <v>0</v>
      </c>
      <c r="E660" s="195" t="s">
        <v>491</v>
      </c>
      <c r="F660" s="198" t="s">
        <v>290</v>
      </c>
      <c r="G660" s="219" t="str">
        <f>""</f>
        <v/>
      </c>
      <c r="H660" s="16" t="s">
        <v>2177</v>
      </c>
      <c r="I660" s="16" t="s">
        <v>2178</v>
      </c>
      <c r="J660" s="8" t="s">
        <v>927</v>
      </c>
      <c r="K660" s="17" t="s">
        <v>631</v>
      </c>
      <c r="L660" s="11" t="s">
        <v>921</v>
      </c>
      <c r="M660" s="53"/>
      <c r="N660" s="53"/>
      <c r="O660" s="9"/>
      <c r="P660" s="54"/>
      <c r="Q660" s="121" t="str">
        <f>""</f>
        <v/>
      </c>
      <c r="R660" s="55"/>
      <c r="S660" s="57"/>
      <c r="T660" s="147" t="str">
        <f>IF(MAX((AA660,AD660,AG660,AJ660,AM660,AP660))=AA660,"CDU",IF(MAX(AA660,AD660,AG660,AJ660,AM660,AP660)=AD660,"SPD",IF(MAX(AA660,AD660,AG660,AJ660,AM660,AP660)=AG660,"AfD",IF(MAX(AA660,AD660,AG660,AJ660,AM660,AP660)=AJ660,"Linke",IF(MAX(AA660,AD660,AG660,AJ660,AM660,AP660)=AM660,"Grüne","FDP")))))</f>
        <v>SPD</v>
      </c>
      <c r="U660" s="148" t="str">
        <f>IF(LARGE((AA660,AD660,AG660,AJ660,AM660,AP660),2)=AA660,"CDU",IF(LARGE((AA660,AD660,AG660,AJ660,AM660,AP660),2)=AD660,"SPD",IF(LARGE((AA660,AD660,AG660,AJ660,AM660,AP660),2)=AG660,"AfD",IF(LARGE((AA660,AD660,AG660,AJ660,AM660,AP660),2)=AJ660,"Linke",IF(LARGE((AA660,AD660,AG660,AJ660,AM660,AP660),2)=AM660,"Grüne","FDP")))))</f>
        <v>Grüne</v>
      </c>
      <c r="V660" s="148" t="str">
        <f>IF(LARGE((AA660,AD660,AG660,AJ660,AM660,AP660),3)=AA660,"CDU",IF(LARGE((AA660,AD660,AG660,AJ660,AM660,AP660),3)=AD660,"SPD",IF(LARGE((AA660,AD660,AG660,AJ660,AM660,AP660),3)=AG660,"AfD",IF(LARGE((AA660,AD660,AG660,AJ660,AM660,AP660),3)=AJ660,"Linke",IF(LARGE((AA660,AD660,AG660,AJ660,AM660,AP660),3)=AM660,"Grüne","FDP")))))</f>
        <v>CDU</v>
      </c>
      <c r="W660" s="148" t="str">
        <f>IF(LARGE((AA660,AD660,AG660,AJ660,AM660,AP660),4)=AA660,"CDU",IF(LARGE((AA660,AD660,AG660,AJ660,AM660,AP660),4)=AD660,"SPD",IF(LARGE((AA660,AD660,AG660,AJ660,AM660,AP660),4)=AG660,"AfD",IF(LARGE((AA660,AD660,AG660,AJ660,AM660,AP660),4)=AJ660,"Linke",IF(LARGE((AA660,AD660,AG660,AJ660,AM660,AP660),4)=AM660,"Grüne","FDP")))))</f>
        <v>FDP</v>
      </c>
      <c r="X660" s="148">
        <f>(LARGE((AA660,AD660,AG660,AJ660,AM660,AP660),1))-(LARGE((AA660,AD660,AG660,AJ660,AM660,AP660),2))</f>
        <v>3.820800954667497E-2</v>
      </c>
      <c r="Y660" s="148">
        <f>(LARGE((AA660,AD660,AG660,AJ660,AM660,AP660),1))-(LARGE((AA660,AD660,AG660,AJ660,AM660,AP660),3))</f>
        <v>6.4752596212583974E-2</v>
      </c>
      <c r="Z660" s="234">
        <f>(LARGE((AA660,AD660,AG660,AJ660,AM660,AP660),1))-(LARGE((AA660,AD660,AG660,AJ660,AM660,AP660),4))</f>
        <v>0.15785398701538497</v>
      </c>
      <c r="AA660" s="236">
        <v>0.198789617990936</v>
      </c>
      <c r="AB660" s="93">
        <v>0.182184482893159</v>
      </c>
      <c r="AC660" s="95">
        <f>IF(Tabelle1[[#This Row],[CDU ES 2021]]="","",Tabelle1[[#This Row],[CDU ES 2021]]/Tabelle1[[#This Row],[CDU ZS 2021]])</f>
        <v>1.0911446179942503</v>
      </c>
      <c r="AD660" s="97">
        <v>0.26354221420351998</v>
      </c>
      <c r="AE660" s="106">
        <v>0.25290316173288802</v>
      </c>
      <c r="AF660" s="96">
        <f>IF(Tabelle1[[#This Row],[SPD ES 2021]]="","",Tabelle1[[#This Row],[SPD ES 2021]]/Tabelle1[[#This Row],[SPD ZS 2021]])</f>
        <v>1.0420676926208963</v>
      </c>
      <c r="AG660" s="99">
        <v>9.7832109218508004E-2</v>
      </c>
      <c r="AH660" s="107">
        <v>9.1127710740811704E-2</v>
      </c>
      <c r="AI660" s="98">
        <f>IF(Tabelle1[[#This Row],[AfD ES 2021]]="","",Tabelle1[[#This Row],[AfD ES 2021]]/Tabelle1[[#This Row],[AfD ZS 2021]])</f>
        <v>1.0735714572789516</v>
      </c>
      <c r="AJ660" s="100">
        <v>4.8379764458524502E-2</v>
      </c>
      <c r="AK660" s="108">
        <v>5.0125206608638902E-2</v>
      </c>
      <c r="AL660" s="101">
        <f>IF(Tabelle1[[#This Row],[Linke ES 2021]]="","",Tabelle1[[#This Row],[Linke ES 2021]]/Tabelle1[[#This Row],[Linke ZS 2021]])</f>
        <v>0.96517835499926741</v>
      </c>
      <c r="AM660" s="103">
        <v>0.22533420465684501</v>
      </c>
      <c r="AN660" s="109">
        <v>0.21149630764647001</v>
      </c>
      <c r="AO660" s="102">
        <f>IF(Tabelle1[[#This Row],[Grüne ES 2021]]="","",Tabelle1[[#This Row],[Grüne ES 2021]]/Tabelle1[[#This Row],[Grüne ZS 2021]])</f>
        <v>1.065428551279987</v>
      </c>
      <c r="AP660" s="104">
        <v>0.105688227188135</v>
      </c>
      <c r="AQ660" s="105">
        <v>0.13134279654103401</v>
      </c>
      <c r="AR660" s="215">
        <f>IF(Tabelle1[[#This Row],[FDP ES 2021]]="","",Tabelle1[[#This Row],[FDP ES 2021]]/Tabelle1[[#This Row],[FDP ZS 2021]])</f>
        <v>0.80467471358519438</v>
      </c>
      <c r="AS660" s="216">
        <v>2142.9</v>
      </c>
      <c r="AT660" s="191">
        <v>67775</v>
      </c>
      <c r="AU660" s="191">
        <v>22054</v>
      </c>
      <c r="AV660" s="191">
        <v>7.7</v>
      </c>
      <c r="AW660" s="191">
        <v>492</v>
      </c>
      <c r="AX660" s="191">
        <v>10</v>
      </c>
      <c r="AY660" s="192">
        <v>9.6999999999999993</v>
      </c>
      <c r="AZ660" s="114" t="s">
        <v>1594</v>
      </c>
      <c r="BA660" s="6"/>
      <c r="BB660" s="6"/>
      <c r="BC660" s="6"/>
      <c r="BD660" s="6"/>
      <c r="BE660" s="6"/>
      <c r="BF660" s="6"/>
      <c r="BG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</row>
    <row r="661" spans="1:84">
      <c r="A661" s="90">
        <f>SUBTOTAL(103,$B$2:$B661)</f>
        <v>660</v>
      </c>
      <c r="B661" s="46" t="s">
        <v>930</v>
      </c>
      <c r="C661" s="204" t="s">
        <v>1304</v>
      </c>
      <c r="D661" s="199" t="s">
        <v>0</v>
      </c>
      <c r="E661" s="195" t="s">
        <v>491</v>
      </c>
      <c r="F661" s="198" t="s">
        <v>290</v>
      </c>
      <c r="G661" s="219" t="str">
        <f>""</f>
        <v/>
      </c>
      <c r="H661" s="143" t="s">
        <v>2171</v>
      </c>
      <c r="I661" s="8"/>
      <c r="J661" s="8" t="s">
        <v>927</v>
      </c>
      <c r="K661" s="11"/>
      <c r="L661" s="11" t="s">
        <v>921</v>
      </c>
      <c r="M661" s="53"/>
      <c r="N661" s="53"/>
      <c r="O661" s="9"/>
      <c r="P661" s="54"/>
      <c r="Q661" s="121" t="str">
        <f>""</f>
        <v/>
      </c>
      <c r="R661" s="55"/>
      <c r="S661" s="57"/>
      <c r="T661" s="147" t="str">
        <f>IF(MAX((AA661,AD661,AG661,AJ661,AM661,AP661))=AA661,"CDU",IF(MAX(AA661,AD661,AG661,AJ661,AM661,AP661)=AD661,"SPD",IF(MAX(AA661,AD661,AG661,AJ661,AM661,AP661)=AG661,"AfD",IF(MAX(AA661,AD661,AG661,AJ661,AM661,AP661)=AJ661,"Linke",IF(MAX(AA661,AD661,AG661,AJ661,AM661,AP661)=AM661,"Grüne","FDP")))))</f>
        <v>SPD</v>
      </c>
      <c r="U661" s="148" t="str">
        <f>IF(LARGE((AA661,AD661,AG661,AJ661,AM661,AP661),2)=AA661,"CDU",IF(LARGE((AA661,AD661,AG661,AJ661,AM661,AP661),2)=AD661,"SPD",IF(LARGE((AA661,AD661,AG661,AJ661,AM661,AP661),2)=AG661,"AfD",IF(LARGE((AA661,AD661,AG661,AJ661,AM661,AP661),2)=AJ661,"Linke",IF(LARGE((AA661,AD661,AG661,AJ661,AM661,AP661),2)=AM661,"Grüne","FDP")))))</f>
        <v>Grüne</v>
      </c>
      <c r="V661" s="148" t="str">
        <f>IF(LARGE((AA661,AD661,AG661,AJ661,AM661,AP661),3)=AA661,"CDU",IF(LARGE((AA661,AD661,AG661,AJ661,AM661,AP661),3)=AD661,"SPD",IF(LARGE((AA661,AD661,AG661,AJ661,AM661,AP661),3)=AG661,"AfD",IF(LARGE((AA661,AD661,AG661,AJ661,AM661,AP661),3)=AJ661,"Linke",IF(LARGE((AA661,AD661,AG661,AJ661,AM661,AP661),3)=AM661,"Grüne","FDP")))))</f>
        <v>CDU</v>
      </c>
      <c r="W661" s="148" t="str">
        <f>IF(LARGE((AA661,AD661,AG661,AJ661,AM661,AP661),4)=AA661,"CDU",IF(LARGE((AA661,AD661,AG661,AJ661,AM661,AP661),4)=AD661,"SPD",IF(LARGE((AA661,AD661,AG661,AJ661,AM661,AP661),4)=AG661,"AfD",IF(LARGE((AA661,AD661,AG661,AJ661,AM661,AP661),4)=AJ661,"Linke",IF(LARGE((AA661,AD661,AG661,AJ661,AM661,AP661),4)=AM661,"Grüne","FDP")))))</f>
        <v>FDP</v>
      </c>
      <c r="X661" s="148">
        <f>(LARGE((AA661,AD661,AG661,AJ661,AM661,AP661),1))-(LARGE((AA661,AD661,AG661,AJ661,AM661,AP661),2))</f>
        <v>3.820800954667497E-2</v>
      </c>
      <c r="Y661" s="148">
        <f>(LARGE((AA661,AD661,AG661,AJ661,AM661,AP661),1))-(LARGE((AA661,AD661,AG661,AJ661,AM661,AP661),3))</f>
        <v>6.4752596212583974E-2</v>
      </c>
      <c r="Z661" s="234">
        <f>(LARGE((AA661,AD661,AG661,AJ661,AM661,AP661),1))-(LARGE((AA661,AD661,AG661,AJ661,AM661,AP661),4))</f>
        <v>0.15785398701538497</v>
      </c>
      <c r="AA661" s="236">
        <v>0.198789617990936</v>
      </c>
      <c r="AB661" s="93">
        <v>0.182184482893159</v>
      </c>
      <c r="AC661" s="95">
        <f>IF(Tabelle1[[#This Row],[CDU ES 2021]]="","",Tabelle1[[#This Row],[CDU ES 2021]]/Tabelle1[[#This Row],[CDU ZS 2021]])</f>
        <v>1.0911446179942503</v>
      </c>
      <c r="AD661" s="97">
        <v>0.26354221420351998</v>
      </c>
      <c r="AE661" s="106">
        <v>0.25290316173288802</v>
      </c>
      <c r="AF661" s="96">
        <f>IF(Tabelle1[[#This Row],[SPD ES 2021]]="","",Tabelle1[[#This Row],[SPD ES 2021]]/Tabelle1[[#This Row],[SPD ZS 2021]])</f>
        <v>1.0420676926208963</v>
      </c>
      <c r="AG661" s="99">
        <v>9.7832109218508004E-2</v>
      </c>
      <c r="AH661" s="107">
        <v>9.1127710740811704E-2</v>
      </c>
      <c r="AI661" s="98">
        <f>IF(Tabelle1[[#This Row],[AfD ES 2021]]="","",Tabelle1[[#This Row],[AfD ES 2021]]/Tabelle1[[#This Row],[AfD ZS 2021]])</f>
        <v>1.0735714572789516</v>
      </c>
      <c r="AJ661" s="100">
        <v>4.8379764458524502E-2</v>
      </c>
      <c r="AK661" s="108">
        <v>5.0125206608638902E-2</v>
      </c>
      <c r="AL661" s="101">
        <f>IF(Tabelle1[[#This Row],[Linke ES 2021]]="","",Tabelle1[[#This Row],[Linke ES 2021]]/Tabelle1[[#This Row],[Linke ZS 2021]])</f>
        <v>0.96517835499926741</v>
      </c>
      <c r="AM661" s="103">
        <v>0.22533420465684501</v>
      </c>
      <c r="AN661" s="109">
        <v>0.21149630764647001</v>
      </c>
      <c r="AO661" s="102">
        <f>IF(Tabelle1[[#This Row],[Grüne ES 2021]]="","",Tabelle1[[#This Row],[Grüne ES 2021]]/Tabelle1[[#This Row],[Grüne ZS 2021]])</f>
        <v>1.065428551279987</v>
      </c>
      <c r="AP661" s="104">
        <v>0.105688227188135</v>
      </c>
      <c r="AQ661" s="105">
        <v>0.13134279654103401</v>
      </c>
      <c r="AR661" s="215">
        <f>IF(Tabelle1[[#This Row],[FDP ES 2021]]="","",Tabelle1[[#This Row],[FDP ES 2021]]/Tabelle1[[#This Row],[FDP ZS 2021]])</f>
        <v>0.80467471358519438</v>
      </c>
      <c r="AS661" s="216">
        <v>2142.9</v>
      </c>
      <c r="AT661" s="191">
        <v>67775</v>
      </c>
      <c r="AU661" s="191">
        <v>22054</v>
      </c>
      <c r="AV661" s="191">
        <v>7.7</v>
      </c>
      <c r="AW661" s="191">
        <v>492</v>
      </c>
      <c r="AX661" s="191">
        <v>10</v>
      </c>
      <c r="AY661" s="192">
        <v>9.6999999999999993</v>
      </c>
      <c r="AZ661" s="114" t="s">
        <v>1626</v>
      </c>
      <c r="BA661" s="6"/>
      <c r="BB661" s="6"/>
      <c r="BC661" s="6"/>
      <c r="BD661" s="6"/>
      <c r="BE661" s="6"/>
      <c r="BF661" s="6"/>
      <c r="BG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</row>
    <row r="662" spans="1:84">
      <c r="A662" s="90">
        <f>SUBTOTAL(103,$B$2:$B662)</f>
        <v>661</v>
      </c>
      <c r="B662" s="49" t="s">
        <v>941</v>
      </c>
      <c r="C662" s="207" t="s">
        <v>1303</v>
      </c>
      <c r="D662" s="199" t="s">
        <v>0</v>
      </c>
      <c r="E662" s="195" t="s">
        <v>491</v>
      </c>
      <c r="F662" s="198" t="s">
        <v>290</v>
      </c>
      <c r="G662" s="219" t="str">
        <f>""</f>
        <v/>
      </c>
      <c r="H662" s="8"/>
      <c r="I662" s="8"/>
      <c r="J662" s="8" t="s">
        <v>927</v>
      </c>
      <c r="K662" s="11"/>
      <c r="L662" s="11" t="s">
        <v>922</v>
      </c>
      <c r="M662" s="53"/>
      <c r="N662" s="53"/>
      <c r="O662" s="9"/>
      <c r="P662" s="54"/>
      <c r="Q662" s="121" t="str">
        <f>""</f>
        <v/>
      </c>
      <c r="R662" s="72" t="s">
        <v>631</v>
      </c>
      <c r="S662" s="57"/>
      <c r="T662" s="147" t="str">
        <f>IF(MAX((AA662,AD662,AG662,AJ662,AM662,AP662))=AA662,"CDU",IF(MAX(AA662,AD662,AG662,AJ662,AM662,AP662)=AD662,"SPD",IF(MAX(AA662,AD662,AG662,AJ662,AM662,AP662)=AG662,"AfD",IF(MAX(AA662,AD662,AG662,AJ662,AM662,AP662)=AJ662,"Linke",IF(MAX(AA662,AD662,AG662,AJ662,AM662,AP662)=AM662,"Grüne","FDP")))))</f>
        <v>SPD</v>
      </c>
      <c r="U662" s="148" t="str">
        <f>IF(LARGE((AA662,AD662,AG662,AJ662,AM662,AP662),2)=AA662,"CDU",IF(LARGE((AA662,AD662,AG662,AJ662,AM662,AP662),2)=AD662,"SPD",IF(LARGE((AA662,AD662,AG662,AJ662,AM662,AP662),2)=AG662,"AfD",IF(LARGE((AA662,AD662,AG662,AJ662,AM662,AP662),2)=AJ662,"Linke",IF(LARGE((AA662,AD662,AG662,AJ662,AM662,AP662),2)=AM662,"Grüne","FDP")))))</f>
        <v>Grüne</v>
      </c>
      <c r="V662" s="148" t="str">
        <f>IF(LARGE((AA662,AD662,AG662,AJ662,AM662,AP662),3)=AA662,"CDU",IF(LARGE((AA662,AD662,AG662,AJ662,AM662,AP662),3)=AD662,"SPD",IF(LARGE((AA662,AD662,AG662,AJ662,AM662,AP662),3)=AG662,"AfD",IF(LARGE((AA662,AD662,AG662,AJ662,AM662,AP662),3)=AJ662,"Linke",IF(LARGE((AA662,AD662,AG662,AJ662,AM662,AP662),3)=AM662,"Grüne","FDP")))))</f>
        <v>CDU</v>
      </c>
      <c r="W662" s="148" t="str">
        <f>IF(LARGE((AA662,AD662,AG662,AJ662,AM662,AP662),4)=AA662,"CDU",IF(LARGE((AA662,AD662,AG662,AJ662,AM662,AP662),4)=AD662,"SPD",IF(LARGE((AA662,AD662,AG662,AJ662,AM662,AP662),4)=AG662,"AfD",IF(LARGE((AA662,AD662,AG662,AJ662,AM662,AP662),4)=AJ662,"Linke",IF(LARGE((AA662,AD662,AG662,AJ662,AM662,AP662),4)=AM662,"Grüne","FDP")))))</f>
        <v>FDP</v>
      </c>
      <c r="X662" s="148">
        <f>(LARGE((AA662,AD662,AG662,AJ662,AM662,AP662),1))-(LARGE((AA662,AD662,AG662,AJ662,AM662,AP662),2))</f>
        <v>3.8208009546675026E-2</v>
      </c>
      <c r="Y662" s="148">
        <f>(LARGE((AA662,AD662,AG662,AJ662,AM662,AP662),1))-(LARGE((AA662,AD662,AG662,AJ662,AM662,AP662),3))</f>
        <v>6.4752596212584029E-2</v>
      </c>
      <c r="Z662" s="234">
        <f>(LARGE((AA662,AD662,AG662,AJ662,AM662,AP662),1))-(LARGE((AA662,AD662,AG662,AJ662,AM662,AP662),4))</f>
        <v>0.1578539870153855</v>
      </c>
      <c r="AA662" s="236">
        <v>0.19878961799093633</v>
      </c>
      <c r="AB662" s="93">
        <v>0.18218448289315939</v>
      </c>
      <c r="AC662" s="95">
        <f>IF(Tabelle1[[#This Row],[CDU ES 2021]]="","",Tabelle1[[#This Row],[CDU ES 2021]]/Tabelle1[[#This Row],[CDU ZS 2021]])</f>
        <v>1.0911446179942499</v>
      </c>
      <c r="AD662" s="97">
        <v>0.26354221420352036</v>
      </c>
      <c r="AE662" s="106">
        <v>0.25290316173288785</v>
      </c>
      <c r="AF662" s="96">
        <f>IF(Tabelle1[[#This Row],[SPD ES 2021]]="","",Tabelle1[[#This Row],[SPD ES 2021]]/Tabelle1[[#This Row],[SPD ZS 2021]])</f>
        <v>1.0420676926208985</v>
      </c>
      <c r="AG662" s="99">
        <v>9.7832109218508045E-2</v>
      </c>
      <c r="AH662" s="107">
        <v>9.1127710740811677E-2</v>
      </c>
      <c r="AI662" s="98">
        <f>IF(Tabelle1[[#This Row],[AfD ES 2021]]="","",Tabelle1[[#This Row],[AfD ES 2021]]/Tabelle1[[#This Row],[AfD ZS 2021]])</f>
        <v>1.0735714572789525</v>
      </c>
      <c r="AJ662" s="100">
        <v>4.837976445852453E-2</v>
      </c>
      <c r="AK662" s="108">
        <v>5.0125206608638902E-2</v>
      </c>
      <c r="AL662" s="101">
        <f>IF(Tabelle1[[#This Row],[Linke ES 2021]]="","",Tabelle1[[#This Row],[Linke ES 2021]]/Tabelle1[[#This Row],[Linke ZS 2021]])</f>
        <v>0.96517835499926796</v>
      </c>
      <c r="AM662" s="103">
        <v>0.22533420465684534</v>
      </c>
      <c r="AN662" s="109">
        <v>0.21149630764647045</v>
      </c>
      <c r="AO662" s="102">
        <f>IF(Tabelle1[[#This Row],[Grüne ES 2021]]="","",Tabelle1[[#This Row],[Grüne ES 2021]]/Tabelle1[[#This Row],[Grüne ZS 2021]])</f>
        <v>1.0654285512799864</v>
      </c>
      <c r="AP662" s="104">
        <v>0.10568822718813485</v>
      </c>
      <c r="AQ662" s="105">
        <v>0.13134279654103442</v>
      </c>
      <c r="AR662" s="215">
        <f>IF(Tabelle1[[#This Row],[FDP ES 2021]]="","",Tabelle1[[#This Row],[FDP ES 2021]]/Tabelle1[[#This Row],[FDP ZS 2021]])</f>
        <v>0.80467471358519072</v>
      </c>
      <c r="AS662" s="216">
        <v>2142.9</v>
      </c>
      <c r="AT662" s="191">
        <v>67775</v>
      </c>
      <c r="AU662" s="191">
        <v>22054</v>
      </c>
      <c r="AV662" s="191">
        <v>7.7</v>
      </c>
      <c r="AW662" s="191">
        <v>492</v>
      </c>
      <c r="AX662" s="191">
        <v>10</v>
      </c>
      <c r="AY662" s="192">
        <v>9.6999999999999993</v>
      </c>
      <c r="AZ662" s="114" t="s">
        <v>1678</v>
      </c>
      <c r="BA662" s="6"/>
      <c r="BB662" s="6"/>
      <c r="BC662" s="6"/>
      <c r="BD662" s="6"/>
      <c r="BE662" s="6"/>
      <c r="BF662" s="6"/>
      <c r="BG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</row>
    <row r="663" spans="1:84">
      <c r="A663" s="90">
        <f>SUBTOTAL(103,$B$2:$B663)</f>
        <v>662</v>
      </c>
      <c r="B663" s="47" t="s">
        <v>751</v>
      </c>
      <c r="C663" s="205" t="s">
        <v>1305</v>
      </c>
      <c r="D663" s="199" t="s">
        <v>0</v>
      </c>
      <c r="E663" s="195" t="s">
        <v>492</v>
      </c>
      <c r="F663" s="222" t="s">
        <v>291</v>
      </c>
      <c r="G663" s="219" t="str">
        <f>""</f>
        <v/>
      </c>
      <c r="H663" s="8"/>
      <c r="I663" s="8"/>
      <c r="J663" s="8" t="s">
        <v>927</v>
      </c>
      <c r="K663" s="11"/>
      <c r="L663" s="11" t="s">
        <v>921</v>
      </c>
      <c r="M663" s="53"/>
      <c r="N663" s="53"/>
      <c r="O663" s="9"/>
      <c r="P663" s="54"/>
      <c r="Q663" s="121" t="str">
        <f>""</f>
        <v/>
      </c>
      <c r="R663" s="55"/>
      <c r="S663" s="57"/>
      <c r="T663" s="147" t="str">
        <f>IF(MAX((AA663,AD663,AG663,AJ663,AM663,AP663))=AA663,"CDU",IF(MAX(AA663,AD663,AG663,AJ663,AM663,AP663)=AD663,"SPD",IF(MAX(AA663,AD663,AG663,AJ663,AM663,AP663)=AG663,"AfD",IF(MAX(AA663,AD663,AG663,AJ663,AM663,AP663)=AJ663,"Linke",IF(MAX(AA663,AD663,AG663,AJ663,AM663,AP663)=AM663,"Grüne","FDP")))))</f>
        <v>CDU</v>
      </c>
      <c r="U663" s="148" t="str">
        <f>IF(LARGE((AA663,AD663,AG663,AJ663,AM663,AP663),2)=AA663,"CDU",IF(LARGE((AA663,AD663,AG663,AJ663,AM663,AP663),2)=AD663,"SPD",IF(LARGE((AA663,AD663,AG663,AJ663,AM663,AP663),2)=AG663,"AfD",IF(LARGE((AA663,AD663,AG663,AJ663,AM663,AP663),2)=AJ663,"Linke",IF(LARGE((AA663,AD663,AG663,AJ663,AM663,AP663),2)=AM663,"Grüne","FDP")))))</f>
        <v>SPD</v>
      </c>
      <c r="V663" s="148" t="str">
        <f>IF(LARGE((AA663,AD663,AG663,AJ663,AM663,AP663),3)=AA663,"CDU",IF(LARGE((AA663,AD663,AG663,AJ663,AM663,AP663),3)=AD663,"SPD",IF(LARGE((AA663,AD663,AG663,AJ663,AM663,AP663),3)=AG663,"AfD",IF(LARGE((AA663,AD663,AG663,AJ663,AM663,AP663),3)=AJ663,"Linke",IF(LARGE((AA663,AD663,AG663,AJ663,AM663,AP663),3)=AM663,"Grüne","FDP")))))</f>
        <v>AfD</v>
      </c>
      <c r="W663" s="148" t="str">
        <f>IF(LARGE((AA663,AD663,AG663,AJ663,AM663,AP663),4)=AA663,"CDU",IF(LARGE((AA663,AD663,AG663,AJ663,AM663,AP663),4)=AD663,"SPD",IF(LARGE((AA663,AD663,AG663,AJ663,AM663,AP663),4)=AG663,"AfD",IF(LARGE((AA663,AD663,AG663,AJ663,AM663,AP663),4)=AJ663,"Linke",IF(LARGE((AA663,AD663,AG663,AJ663,AM663,AP663),4)=AM663,"Grüne","FDP")))))</f>
        <v>Grüne</v>
      </c>
      <c r="X663" s="148">
        <f>(LARGE((AA663,AD663,AG663,AJ663,AM663,AP663),1))-(LARGE((AA663,AD663,AG663,AJ663,AM663,AP663),2))</f>
        <v>0.15168609440131794</v>
      </c>
      <c r="Y663" s="148">
        <f>(LARGE((AA663,AD663,AG663,AJ663,AM663,AP663),1))-(LARGE((AA663,AD663,AG663,AJ663,AM663,AP663),3))</f>
        <v>0.23723260864138984</v>
      </c>
      <c r="Z663" s="234">
        <f>(LARGE((AA663,AD663,AG663,AJ663,AM663,AP663),1))-(LARGE((AA663,AD663,AG663,AJ663,AM663,AP663),4))</f>
        <v>0.24770985697526399</v>
      </c>
      <c r="AA663" s="236">
        <v>0.35812969572922648</v>
      </c>
      <c r="AB663" s="93">
        <v>0.30447244133737089</v>
      </c>
      <c r="AC663" s="95">
        <f>IF(Tabelle1[[#This Row],[CDU ES 2021]]="","",Tabelle1[[#This Row],[CDU ES 2021]]/Tabelle1[[#This Row],[CDU ZS 2021]])</f>
        <v>1.1762302497926262</v>
      </c>
      <c r="AD663" s="97">
        <v>0.20644360132790854</v>
      </c>
      <c r="AE663" s="106">
        <v>0.22167806896207959</v>
      </c>
      <c r="AF663" s="96">
        <f>IF(Tabelle1[[#This Row],[SPD ES 2021]]="","",Tabelle1[[#This Row],[SPD ES 2021]]/Tabelle1[[#This Row],[SPD ZS 2021]])</f>
        <v>0.93127661339932966</v>
      </c>
      <c r="AG663" s="99">
        <v>0.12089708708783665</v>
      </c>
      <c r="AH663" s="107">
        <v>0.11968048649793762</v>
      </c>
      <c r="AI663" s="98">
        <f>IF(Tabelle1[[#This Row],[AfD ES 2021]]="","",Tabelle1[[#This Row],[AfD ES 2021]]/Tabelle1[[#This Row],[AfD ZS 2021]])</f>
        <v>1.0101654047831765</v>
      </c>
      <c r="AJ663" s="100">
        <v>2.3225919177295759E-2</v>
      </c>
      <c r="AK663" s="108">
        <v>2.5446434134609393E-2</v>
      </c>
      <c r="AL663" s="101">
        <f>IF(Tabelle1[[#This Row],[Linke ES 2021]]="","",Tabelle1[[#This Row],[Linke ES 2021]]/Tabelle1[[#This Row],[Linke ZS 2021]])</f>
        <v>0.91273767689542251</v>
      </c>
      <c r="AM663" s="103">
        <v>0.11041983875396251</v>
      </c>
      <c r="AN663" s="109">
        <v>0.11058357321769038</v>
      </c>
      <c r="AO663" s="102">
        <f>IF(Tabelle1[[#This Row],[Grüne ES 2021]]="","",Tabelle1[[#This Row],[Grüne ES 2021]]/Tabelle1[[#This Row],[Grüne ZS 2021]])</f>
        <v>0.99851935998300978</v>
      </c>
      <c r="AP663" s="104">
        <v>9.7028430222399722E-2</v>
      </c>
      <c r="AQ663" s="105">
        <v>0.13049085947138211</v>
      </c>
      <c r="AR663" s="215">
        <f>IF(Tabelle1[[#This Row],[FDP ES 2021]]="","",Tabelle1[[#This Row],[FDP ES 2021]]/Tabelle1[[#This Row],[FDP ZS 2021]])</f>
        <v>0.74356495631541897</v>
      </c>
      <c r="AS663" s="216">
        <v>113.6</v>
      </c>
      <c r="AT663" s="191">
        <v>35869</v>
      </c>
      <c r="AU663" s="191">
        <v>23078</v>
      </c>
      <c r="AV663" s="191">
        <v>4</v>
      </c>
      <c r="AW663" s="191">
        <v>665</v>
      </c>
      <c r="AX663" s="191">
        <v>7.5</v>
      </c>
      <c r="AY663" s="192">
        <v>11.4</v>
      </c>
      <c r="AZ663" s="114" t="s">
        <v>1700</v>
      </c>
      <c r="BA663" s="6"/>
      <c r="BB663" s="6"/>
      <c r="BC663" s="6"/>
      <c r="BD663" s="6"/>
      <c r="BE663" s="6"/>
      <c r="BF663" s="6"/>
      <c r="BG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</row>
    <row r="664" spans="1:84">
      <c r="A664" s="90">
        <f>SUBTOTAL(103,$B$2:$B664)</f>
        <v>663</v>
      </c>
      <c r="B664" s="44" t="s">
        <v>697</v>
      </c>
      <c r="C664" s="201" t="s">
        <v>899</v>
      </c>
      <c r="D664" s="200" t="s">
        <v>0</v>
      </c>
      <c r="E664" s="193" t="s">
        <v>492</v>
      </c>
      <c r="F664" s="222" t="s">
        <v>291</v>
      </c>
      <c r="G664" s="226" t="s">
        <v>2170</v>
      </c>
      <c r="H664" s="10"/>
      <c r="I664" s="10"/>
      <c r="J664" s="8" t="s">
        <v>924</v>
      </c>
      <c r="K664" s="10"/>
      <c r="L664" s="10" t="s">
        <v>922</v>
      </c>
      <c r="M664" s="67"/>
      <c r="N664" s="67"/>
      <c r="O664" s="59"/>
      <c r="P664" s="83"/>
      <c r="Q664" s="121" t="str">
        <f>""</f>
        <v/>
      </c>
      <c r="R664" s="60"/>
      <c r="S664" s="61"/>
      <c r="T664" s="147" t="str">
        <f>IF(MAX((AA664,AD664,AG664,AJ664,AM664,AP664))=AA664,"CDU",IF(MAX(AA664,AD664,AG664,AJ664,AM664,AP664)=AD664,"SPD",IF(MAX(AA664,AD664,AG664,AJ664,AM664,AP664)=AG664,"AfD",IF(MAX(AA664,AD664,AG664,AJ664,AM664,AP664)=AJ664,"Linke",IF(MAX(AA664,AD664,AG664,AJ664,AM664,AP664)=AM664,"Grüne","FDP")))))</f>
        <v>CDU</v>
      </c>
      <c r="U664" s="148" t="str">
        <f>IF(LARGE((AA664,AD664,AG664,AJ664,AM664,AP664),2)=AA664,"CDU",IF(LARGE((AA664,AD664,AG664,AJ664,AM664,AP664),2)=AD664,"SPD",IF(LARGE((AA664,AD664,AG664,AJ664,AM664,AP664),2)=AG664,"AfD",IF(LARGE((AA664,AD664,AG664,AJ664,AM664,AP664),2)=AJ664,"Linke",IF(LARGE((AA664,AD664,AG664,AJ664,AM664,AP664),2)=AM664,"Grüne","FDP")))))</f>
        <v>SPD</v>
      </c>
      <c r="V664" s="148" t="str">
        <f>IF(LARGE((AA664,AD664,AG664,AJ664,AM664,AP664),3)=AA664,"CDU",IF(LARGE((AA664,AD664,AG664,AJ664,AM664,AP664),3)=AD664,"SPD",IF(LARGE((AA664,AD664,AG664,AJ664,AM664,AP664),3)=AG664,"AfD",IF(LARGE((AA664,AD664,AG664,AJ664,AM664,AP664),3)=AJ664,"Linke",IF(LARGE((AA664,AD664,AG664,AJ664,AM664,AP664),3)=AM664,"Grüne","FDP")))))</f>
        <v>AfD</v>
      </c>
      <c r="W664" s="148" t="str">
        <f>IF(LARGE((AA664,AD664,AG664,AJ664,AM664,AP664),4)=AA664,"CDU",IF(LARGE((AA664,AD664,AG664,AJ664,AM664,AP664),4)=AD664,"SPD",IF(LARGE((AA664,AD664,AG664,AJ664,AM664,AP664),4)=AG664,"AfD",IF(LARGE((AA664,AD664,AG664,AJ664,AM664,AP664),4)=AJ664,"Linke",IF(LARGE((AA664,AD664,AG664,AJ664,AM664,AP664),4)=AM664,"Grüne","FDP")))))</f>
        <v>Grüne</v>
      </c>
      <c r="X664" s="148">
        <f>(LARGE((AA664,AD664,AG664,AJ664,AM664,AP664),1))-(LARGE((AA664,AD664,AG664,AJ664,AM664,AP664),2))</f>
        <v>0.15168609440131794</v>
      </c>
      <c r="Y664" s="148">
        <f>(LARGE((AA664,AD664,AG664,AJ664,AM664,AP664),1))-(LARGE((AA664,AD664,AG664,AJ664,AM664,AP664),3))</f>
        <v>0.23723260864138984</v>
      </c>
      <c r="Z664" s="234">
        <f>(LARGE((AA664,AD664,AG664,AJ664,AM664,AP664),1))-(LARGE((AA664,AD664,AG664,AJ664,AM664,AP664),4))</f>
        <v>0.24770985697526399</v>
      </c>
      <c r="AA664" s="236">
        <v>0.35812969572922648</v>
      </c>
      <c r="AB664" s="93">
        <v>0.30447244133737089</v>
      </c>
      <c r="AC664" s="95">
        <f>IF(Tabelle1[[#This Row],[CDU ES 2021]]="","",Tabelle1[[#This Row],[CDU ES 2021]]/Tabelle1[[#This Row],[CDU ZS 2021]])</f>
        <v>1.1762302497926262</v>
      </c>
      <c r="AD664" s="97">
        <v>0.20644360132790854</v>
      </c>
      <c r="AE664" s="106">
        <v>0.22167806896207959</v>
      </c>
      <c r="AF664" s="96">
        <f>IF(Tabelle1[[#This Row],[SPD ES 2021]]="","",Tabelle1[[#This Row],[SPD ES 2021]]/Tabelle1[[#This Row],[SPD ZS 2021]])</f>
        <v>0.93127661339932966</v>
      </c>
      <c r="AG664" s="99">
        <v>0.12089708708783665</v>
      </c>
      <c r="AH664" s="107">
        <v>0.11968048649793762</v>
      </c>
      <c r="AI664" s="98">
        <f>IF(Tabelle1[[#This Row],[AfD ES 2021]]="","",Tabelle1[[#This Row],[AfD ES 2021]]/Tabelle1[[#This Row],[AfD ZS 2021]])</f>
        <v>1.0101654047831765</v>
      </c>
      <c r="AJ664" s="100">
        <v>2.3225919177295759E-2</v>
      </c>
      <c r="AK664" s="108">
        <v>2.5446434134609393E-2</v>
      </c>
      <c r="AL664" s="101">
        <f>IF(Tabelle1[[#This Row],[Linke ES 2021]]="","",Tabelle1[[#This Row],[Linke ES 2021]]/Tabelle1[[#This Row],[Linke ZS 2021]])</f>
        <v>0.91273767689542251</v>
      </c>
      <c r="AM664" s="103">
        <v>0.11041983875396251</v>
      </c>
      <c r="AN664" s="109">
        <v>0.11058357321769038</v>
      </c>
      <c r="AO664" s="102">
        <f>IF(Tabelle1[[#This Row],[Grüne ES 2021]]="","",Tabelle1[[#This Row],[Grüne ES 2021]]/Tabelle1[[#This Row],[Grüne ZS 2021]])</f>
        <v>0.99851935998300978</v>
      </c>
      <c r="AP664" s="104">
        <v>9.7028430222399722E-2</v>
      </c>
      <c r="AQ664" s="105">
        <v>0.13049085947138211</v>
      </c>
      <c r="AR664" s="215">
        <f>IF(Tabelle1[[#This Row],[FDP ES 2021]]="","",Tabelle1[[#This Row],[FDP ES 2021]]/Tabelle1[[#This Row],[FDP ZS 2021]])</f>
        <v>0.74356495631541897</v>
      </c>
      <c r="AS664" s="216">
        <v>113.6</v>
      </c>
      <c r="AT664" s="191">
        <v>35869</v>
      </c>
      <c r="AU664" s="191">
        <v>23078</v>
      </c>
      <c r="AV664" s="191">
        <v>4</v>
      </c>
      <c r="AW664" s="191">
        <v>665</v>
      </c>
      <c r="AX664" s="191">
        <v>7.5</v>
      </c>
      <c r="AY664" s="192">
        <v>11.4</v>
      </c>
      <c r="AZ664" s="114" t="s">
        <v>2104</v>
      </c>
      <c r="BA664" s="6"/>
      <c r="BB664" s="6"/>
      <c r="BC664" s="6"/>
      <c r="BD664" s="6"/>
      <c r="BE664" s="6"/>
      <c r="BF664" s="6"/>
      <c r="BG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</row>
    <row r="665" spans="1:84">
      <c r="A665" s="90">
        <f>SUBTOTAL(103,$B$2:$B665)</f>
        <v>664</v>
      </c>
      <c r="B665" s="46" t="s">
        <v>930</v>
      </c>
      <c r="C665" s="204" t="s">
        <v>1306</v>
      </c>
      <c r="D665" s="199" t="s">
        <v>0</v>
      </c>
      <c r="E665" s="195" t="s">
        <v>493</v>
      </c>
      <c r="F665" s="198" t="s">
        <v>292</v>
      </c>
      <c r="G665" s="224" t="s">
        <v>2167</v>
      </c>
      <c r="H665" s="8"/>
      <c r="I665" s="8"/>
      <c r="J665" s="8" t="s">
        <v>927</v>
      </c>
      <c r="K665" s="11"/>
      <c r="L665" s="11" t="s">
        <v>922</v>
      </c>
      <c r="M665" s="53"/>
      <c r="N665" s="53"/>
      <c r="O665" s="9"/>
      <c r="P665" s="54"/>
      <c r="Q665" s="121" t="str">
        <f>""</f>
        <v/>
      </c>
      <c r="R665" s="55"/>
      <c r="S665" s="57"/>
      <c r="T665" s="147" t="str">
        <f>IF(MAX((AA665,AD665,AG665,AJ665,AM665,AP665))=AA665,"CDU",IF(MAX(AA665,AD665,AG665,AJ665,AM665,AP665)=AD665,"SPD",IF(MAX(AA665,AD665,AG665,AJ665,AM665,AP665)=AG665,"AfD",IF(MAX(AA665,AD665,AG665,AJ665,AM665,AP665)=AJ665,"Linke",IF(MAX(AA665,AD665,AG665,AJ665,AM665,AP665)=AM665,"Grüne","FDP")))))</f>
        <v>CDU</v>
      </c>
      <c r="U665" s="148" t="str">
        <f>IF(LARGE((AA665,AD665,AG665,AJ665,AM665,AP665),2)=AA665,"CDU",IF(LARGE((AA665,AD665,AG665,AJ665,AM665,AP665),2)=AD665,"SPD",IF(LARGE((AA665,AD665,AG665,AJ665,AM665,AP665),2)=AG665,"AfD",IF(LARGE((AA665,AD665,AG665,AJ665,AM665,AP665),2)=AJ665,"Linke",IF(LARGE((AA665,AD665,AG665,AJ665,AM665,AP665),2)=AM665,"Grüne","FDP")))))</f>
        <v>SPD</v>
      </c>
      <c r="V665" s="148" t="str">
        <f>IF(LARGE((AA665,AD665,AG665,AJ665,AM665,AP665),3)=AA665,"CDU",IF(LARGE((AA665,AD665,AG665,AJ665,AM665,AP665),3)=AD665,"SPD",IF(LARGE((AA665,AD665,AG665,AJ665,AM665,AP665),3)=AG665,"AfD",IF(LARGE((AA665,AD665,AG665,AJ665,AM665,AP665),3)=AJ665,"Linke",IF(LARGE((AA665,AD665,AG665,AJ665,AM665,AP665),3)=AM665,"Grüne","FDP")))))</f>
        <v>Grüne</v>
      </c>
      <c r="W665" s="148" t="str">
        <f>IF(LARGE((AA665,AD665,AG665,AJ665,AM665,AP665),4)=AA665,"CDU",IF(LARGE((AA665,AD665,AG665,AJ665,AM665,AP665),4)=AD665,"SPD",IF(LARGE((AA665,AD665,AG665,AJ665,AM665,AP665),4)=AG665,"AfD",IF(LARGE((AA665,AD665,AG665,AJ665,AM665,AP665),4)=AJ665,"Linke",IF(LARGE((AA665,AD665,AG665,AJ665,AM665,AP665),4)=AM665,"Grüne","FDP")))))</f>
        <v>FDP</v>
      </c>
      <c r="X665" s="148">
        <f>(LARGE((AA665,AD665,AG665,AJ665,AM665,AP665),1))-(LARGE((AA665,AD665,AG665,AJ665,AM665,AP665),2))</f>
        <v>1.4964228804501045E-2</v>
      </c>
      <c r="Y665" s="148">
        <f>(LARGE((AA665,AD665,AG665,AJ665,AM665,AP665),1))-(LARGE((AA665,AD665,AG665,AJ665,AM665,AP665),3))</f>
        <v>0.13633710827098239</v>
      </c>
      <c r="Z665" s="234">
        <f>(LARGE((AA665,AD665,AG665,AJ665,AM665,AP665),1))-(LARGE((AA665,AD665,AG665,AJ665,AM665,AP665),4))</f>
        <v>0.16864594057588017</v>
      </c>
      <c r="AA665" s="236">
        <v>0.28516626556587998</v>
      </c>
      <c r="AB665" s="93">
        <v>0.25458796714740439</v>
      </c>
      <c r="AC665" s="95">
        <f>IF(Tabelle1[[#This Row],[CDU ES 2021]]="","",Tabelle1[[#This Row],[CDU ES 2021]]/Tabelle1[[#This Row],[CDU ZS 2021]])</f>
        <v>1.1201089696465152</v>
      </c>
      <c r="AD665" s="97">
        <v>0.27020203676137894</v>
      </c>
      <c r="AE665" s="106">
        <v>0.23478209612135026</v>
      </c>
      <c r="AF665" s="96">
        <f>IF(Tabelle1[[#This Row],[SPD ES 2021]]="","",Tabelle1[[#This Row],[SPD ES 2021]]/Tabelle1[[#This Row],[SPD ZS 2021]])</f>
        <v>1.1508630394956583</v>
      </c>
      <c r="AG665" s="99">
        <v>0.10030361253008256</v>
      </c>
      <c r="AH665" s="107">
        <v>0.10283464979499876</v>
      </c>
      <c r="AI665" s="98">
        <f>IF(Tabelle1[[#This Row],[AfD ES 2021]]="","",Tabelle1[[#This Row],[AfD ES 2021]]/Tabelle1[[#This Row],[AfD ZS 2021]])</f>
        <v>0.97538731089217656</v>
      </c>
      <c r="AJ665" s="100">
        <v>2.6269369233493118E-2</v>
      </c>
      <c r="AK665" s="108">
        <v>2.8294101465791647E-2</v>
      </c>
      <c r="AL665" s="101">
        <f>IF(Tabelle1[[#This Row],[Linke ES 2021]]="","",Tabelle1[[#This Row],[Linke ES 2021]]/Tabelle1[[#This Row],[Linke ZS 2021]])</f>
        <v>0.92843977622874907</v>
      </c>
      <c r="AM665" s="103">
        <v>0.1488291572948976</v>
      </c>
      <c r="AN665" s="109">
        <v>0.15766102094549456</v>
      </c>
      <c r="AO665" s="102">
        <f>IF(Tabelle1[[#This Row],[Grüne ES 2021]]="","",Tabelle1[[#This Row],[Grüne ES 2021]]/Tabelle1[[#This Row],[Grüne ZS 2021]])</f>
        <v>0.94398194558406257</v>
      </c>
      <c r="AP665" s="104">
        <v>0.1165203249899998</v>
      </c>
      <c r="AQ665" s="105">
        <v>0.14370390746780892</v>
      </c>
      <c r="AR665" s="215">
        <f>IF(Tabelle1[[#This Row],[FDP ES 2021]]="","",Tabelle1[[#This Row],[FDP ES 2021]]/Tabelle1[[#This Row],[FDP ZS 2021]])</f>
        <v>0.81083616335277098</v>
      </c>
      <c r="AS665" s="216">
        <v>374</v>
      </c>
      <c r="AT665" s="191">
        <v>34291</v>
      </c>
      <c r="AU665" s="191">
        <v>25278</v>
      </c>
      <c r="AV665" s="191">
        <v>4.7</v>
      </c>
      <c r="AW665" s="191">
        <v>643.29999999999995</v>
      </c>
      <c r="AX665" s="191">
        <v>7.3</v>
      </c>
      <c r="AY665" s="192">
        <v>10.7</v>
      </c>
      <c r="AZ665" s="114" t="s">
        <v>1714</v>
      </c>
      <c r="BA665" s="6"/>
      <c r="BB665" s="6"/>
      <c r="BC665" s="6"/>
      <c r="BD665" s="6"/>
      <c r="BE665" s="6"/>
      <c r="BF665" s="6"/>
      <c r="BG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</row>
    <row r="666" spans="1:84">
      <c r="A666" s="90">
        <f>SUBTOTAL(103,$B$2:$B666)</f>
        <v>665</v>
      </c>
      <c r="B666" s="48" t="s">
        <v>669</v>
      </c>
      <c r="C666" s="206" t="s">
        <v>1307</v>
      </c>
      <c r="D666" s="199" t="s">
        <v>0</v>
      </c>
      <c r="E666" s="195" t="s">
        <v>493</v>
      </c>
      <c r="F666" s="198" t="s">
        <v>292</v>
      </c>
      <c r="G666" s="219" t="str">
        <f>""</f>
        <v/>
      </c>
      <c r="H666" s="8"/>
      <c r="I666" s="8"/>
      <c r="J666" s="8" t="s">
        <v>927</v>
      </c>
      <c r="K666" s="11"/>
      <c r="L666" s="11" t="s">
        <v>922</v>
      </c>
      <c r="M666" s="53"/>
      <c r="N666" s="53"/>
      <c r="O666" s="9"/>
      <c r="P666" s="54"/>
      <c r="Q666" s="121" t="str">
        <f>""</f>
        <v/>
      </c>
      <c r="R666" s="55"/>
      <c r="S666" s="57"/>
      <c r="T666" s="147" t="str">
        <f>IF(MAX((AA666,AD666,AG666,AJ666,AM666,AP666))=AA666,"CDU",IF(MAX(AA666,AD666,AG666,AJ666,AM666,AP666)=AD666,"SPD",IF(MAX(AA666,AD666,AG666,AJ666,AM666,AP666)=AG666,"AfD",IF(MAX(AA666,AD666,AG666,AJ666,AM666,AP666)=AJ666,"Linke",IF(MAX(AA666,AD666,AG666,AJ666,AM666,AP666)=AM666,"Grüne","FDP")))))</f>
        <v>CDU</v>
      </c>
      <c r="U666" s="148" t="str">
        <f>IF(LARGE((AA666,AD666,AG666,AJ666,AM666,AP666),2)=AA666,"CDU",IF(LARGE((AA666,AD666,AG666,AJ666,AM666,AP666),2)=AD666,"SPD",IF(LARGE((AA666,AD666,AG666,AJ666,AM666,AP666),2)=AG666,"AfD",IF(LARGE((AA666,AD666,AG666,AJ666,AM666,AP666),2)=AJ666,"Linke",IF(LARGE((AA666,AD666,AG666,AJ666,AM666,AP666),2)=AM666,"Grüne","FDP")))))</f>
        <v>SPD</v>
      </c>
      <c r="V666" s="148" t="str">
        <f>IF(LARGE((AA666,AD666,AG666,AJ666,AM666,AP666),3)=AA666,"CDU",IF(LARGE((AA666,AD666,AG666,AJ666,AM666,AP666),3)=AD666,"SPD",IF(LARGE((AA666,AD666,AG666,AJ666,AM666,AP666),3)=AG666,"AfD",IF(LARGE((AA666,AD666,AG666,AJ666,AM666,AP666),3)=AJ666,"Linke",IF(LARGE((AA666,AD666,AG666,AJ666,AM666,AP666),3)=AM666,"Grüne","FDP")))))</f>
        <v>Grüne</v>
      </c>
      <c r="W666" s="148" t="str">
        <f>IF(LARGE((AA666,AD666,AG666,AJ666,AM666,AP666),4)=AA666,"CDU",IF(LARGE((AA666,AD666,AG666,AJ666,AM666,AP666),4)=AD666,"SPD",IF(LARGE((AA666,AD666,AG666,AJ666,AM666,AP666),4)=AG666,"AfD",IF(LARGE((AA666,AD666,AG666,AJ666,AM666,AP666),4)=AJ666,"Linke",IF(LARGE((AA666,AD666,AG666,AJ666,AM666,AP666),4)=AM666,"Grüne","FDP")))))</f>
        <v>FDP</v>
      </c>
      <c r="X666" s="148">
        <f>(LARGE((AA666,AD666,AG666,AJ666,AM666,AP666),1))-(LARGE((AA666,AD666,AG666,AJ666,AM666,AP666),2))</f>
        <v>1.4964228804501045E-2</v>
      </c>
      <c r="Y666" s="148">
        <f>(LARGE((AA666,AD666,AG666,AJ666,AM666,AP666),1))-(LARGE((AA666,AD666,AG666,AJ666,AM666,AP666),3))</f>
        <v>0.13633710827098239</v>
      </c>
      <c r="Z666" s="234">
        <f>(LARGE((AA666,AD666,AG666,AJ666,AM666,AP666),1))-(LARGE((AA666,AD666,AG666,AJ666,AM666,AP666),4))</f>
        <v>0.16864594057588017</v>
      </c>
      <c r="AA666" s="236">
        <v>0.28516626556587998</v>
      </c>
      <c r="AB666" s="93">
        <v>0.25458796714740439</v>
      </c>
      <c r="AC666" s="95">
        <f>IF(Tabelle1[[#This Row],[CDU ES 2021]]="","",Tabelle1[[#This Row],[CDU ES 2021]]/Tabelle1[[#This Row],[CDU ZS 2021]])</f>
        <v>1.1201089696465152</v>
      </c>
      <c r="AD666" s="97">
        <v>0.27020203676137894</v>
      </c>
      <c r="AE666" s="106">
        <v>0.23478209612135026</v>
      </c>
      <c r="AF666" s="96">
        <f>IF(Tabelle1[[#This Row],[SPD ES 2021]]="","",Tabelle1[[#This Row],[SPD ES 2021]]/Tabelle1[[#This Row],[SPD ZS 2021]])</f>
        <v>1.1508630394956583</v>
      </c>
      <c r="AG666" s="99">
        <v>0.10030361253008256</v>
      </c>
      <c r="AH666" s="107">
        <v>0.10283464979499876</v>
      </c>
      <c r="AI666" s="98">
        <f>IF(Tabelle1[[#This Row],[AfD ES 2021]]="","",Tabelle1[[#This Row],[AfD ES 2021]]/Tabelle1[[#This Row],[AfD ZS 2021]])</f>
        <v>0.97538731089217656</v>
      </c>
      <c r="AJ666" s="100">
        <v>2.6269369233493118E-2</v>
      </c>
      <c r="AK666" s="108">
        <v>2.8294101465791647E-2</v>
      </c>
      <c r="AL666" s="101">
        <f>IF(Tabelle1[[#This Row],[Linke ES 2021]]="","",Tabelle1[[#This Row],[Linke ES 2021]]/Tabelle1[[#This Row],[Linke ZS 2021]])</f>
        <v>0.92843977622874907</v>
      </c>
      <c r="AM666" s="103">
        <v>0.1488291572948976</v>
      </c>
      <c r="AN666" s="109">
        <v>0.15766102094549456</v>
      </c>
      <c r="AO666" s="102">
        <f>IF(Tabelle1[[#This Row],[Grüne ES 2021]]="","",Tabelle1[[#This Row],[Grüne ES 2021]]/Tabelle1[[#This Row],[Grüne ZS 2021]])</f>
        <v>0.94398194558406257</v>
      </c>
      <c r="AP666" s="104">
        <v>0.1165203249899998</v>
      </c>
      <c r="AQ666" s="105">
        <v>0.14370390746780892</v>
      </c>
      <c r="AR666" s="215">
        <f>IF(Tabelle1[[#This Row],[FDP ES 2021]]="","",Tabelle1[[#This Row],[FDP ES 2021]]/Tabelle1[[#This Row],[FDP ZS 2021]])</f>
        <v>0.81083616335277098</v>
      </c>
      <c r="AS666" s="216">
        <v>374</v>
      </c>
      <c r="AT666" s="191">
        <v>34291</v>
      </c>
      <c r="AU666" s="191">
        <v>25278</v>
      </c>
      <c r="AV666" s="191">
        <v>4.7</v>
      </c>
      <c r="AW666" s="191">
        <v>643.29999999999995</v>
      </c>
      <c r="AX666" s="191">
        <v>7.3</v>
      </c>
      <c r="AY666" s="192">
        <v>10.7</v>
      </c>
      <c r="AZ666" s="114" t="s">
        <v>1734</v>
      </c>
      <c r="BA666" s="6"/>
      <c r="BB666" s="6"/>
      <c r="BC666" s="6"/>
      <c r="BD666" s="6"/>
      <c r="BE666" s="6"/>
      <c r="BF666" s="6"/>
      <c r="BG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</row>
    <row r="667" spans="1:84">
      <c r="A667" s="90">
        <f>SUBTOTAL(103,$B$2:$B667)</f>
        <v>666</v>
      </c>
      <c r="B667" s="44" t="s">
        <v>697</v>
      </c>
      <c r="C667" s="201" t="s">
        <v>900</v>
      </c>
      <c r="D667" s="199" t="s">
        <v>0</v>
      </c>
      <c r="E667" s="194" t="s">
        <v>493</v>
      </c>
      <c r="F667" s="198" t="s">
        <v>292</v>
      </c>
      <c r="G667" s="219" t="str">
        <f>""</f>
        <v/>
      </c>
      <c r="H667" s="8"/>
      <c r="I667" s="8"/>
      <c r="J667" s="8" t="s">
        <v>924</v>
      </c>
      <c r="K667" s="8"/>
      <c r="L667" s="8" t="s">
        <v>921</v>
      </c>
      <c r="M667" s="9"/>
      <c r="N667" s="9"/>
      <c r="O667" s="9"/>
      <c r="P667" s="54"/>
      <c r="Q667" s="121" t="str">
        <f>""</f>
        <v/>
      </c>
      <c r="R667" s="55"/>
      <c r="S667" s="57"/>
      <c r="T667" s="147" t="str">
        <f>IF(MAX((AA667,AD667,AG667,AJ667,AM667,AP667))=AA667,"CDU",IF(MAX(AA667,AD667,AG667,AJ667,AM667,AP667)=AD667,"SPD",IF(MAX(AA667,AD667,AG667,AJ667,AM667,AP667)=AG667,"AfD",IF(MAX(AA667,AD667,AG667,AJ667,AM667,AP667)=AJ667,"Linke",IF(MAX(AA667,AD667,AG667,AJ667,AM667,AP667)=AM667,"Grüne","FDP")))))</f>
        <v>CDU</v>
      </c>
      <c r="U667" s="148" t="str">
        <f>IF(LARGE((AA667,AD667,AG667,AJ667,AM667,AP667),2)=AA667,"CDU",IF(LARGE((AA667,AD667,AG667,AJ667,AM667,AP667),2)=AD667,"SPD",IF(LARGE((AA667,AD667,AG667,AJ667,AM667,AP667),2)=AG667,"AfD",IF(LARGE((AA667,AD667,AG667,AJ667,AM667,AP667),2)=AJ667,"Linke",IF(LARGE((AA667,AD667,AG667,AJ667,AM667,AP667),2)=AM667,"Grüne","FDP")))))</f>
        <v>SPD</v>
      </c>
      <c r="V667" s="148" t="str">
        <f>IF(LARGE((AA667,AD667,AG667,AJ667,AM667,AP667),3)=AA667,"CDU",IF(LARGE((AA667,AD667,AG667,AJ667,AM667,AP667),3)=AD667,"SPD",IF(LARGE((AA667,AD667,AG667,AJ667,AM667,AP667),3)=AG667,"AfD",IF(LARGE((AA667,AD667,AG667,AJ667,AM667,AP667),3)=AJ667,"Linke",IF(LARGE((AA667,AD667,AG667,AJ667,AM667,AP667),3)=AM667,"Grüne","FDP")))))</f>
        <v>Grüne</v>
      </c>
      <c r="W667" s="148" t="str">
        <f>IF(LARGE((AA667,AD667,AG667,AJ667,AM667,AP667),4)=AA667,"CDU",IF(LARGE((AA667,AD667,AG667,AJ667,AM667,AP667),4)=AD667,"SPD",IF(LARGE((AA667,AD667,AG667,AJ667,AM667,AP667),4)=AG667,"AfD",IF(LARGE((AA667,AD667,AG667,AJ667,AM667,AP667),4)=AJ667,"Linke",IF(LARGE((AA667,AD667,AG667,AJ667,AM667,AP667),4)=AM667,"Grüne","FDP")))))</f>
        <v>FDP</v>
      </c>
      <c r="X667" s="148">
        <f>(LARGE((AA667,AD667,AG667,AJ667,AM667,AP667),1))-(LARGE((AA667,AD667,AG667,AJ667,AM667,AP667),2))</f>
        <v>1.4964228804501045E-2</v>
      </c>
      <c r="Y667" s="148">
        <f>(LARGE((AA667,AD667,AG667,AJ667,AM667,AP667),1))-(LARGE((AA667,AD667,AG667,AJ667,AM667,AP667),3))</f>
        <v>0.13633710827098239</v>
      </c>
      <c r="Z667" s="234">
        <f>(LARGE((AA667,AD667,AG667,AJ667,AM667,AP667),1))-(LARGE((AA667,AD667,AG667,AJ667,AM667,AP667),4))</f>
        <v>0.16864594057588017</v>
      </c>
      <c r="AA667" s="236">
        <v>0.28516626556587998</v>
      </c>
      <c r="AB667" s="93">
        <v>0.25458796714740439</v>
      </c>
      <c r="AC667" s="95">
        <f>IF(Tabelle1[[#This Row],[CDU ES 2021]]="","",Tabelle1[[#This Row],[CDU ES 2021]]/Tabelle1[[#This Row],[CDU ZS 2021]])</f>
        <v>1.1201089696465152</v>
      </c>
      <c r="AD667" s="97">
        <v>0.27020203676137894</v>
      </c>
      <c r="AE667" s="106">
        <v>0.23478209612135026</v>
      </c>
      <c r="AF667" s="96">
        <f>IF(Tabelle1[[#This Row],[SPD ES 2021]]="","",Tabelle1[[#This Row],[SPD ES 2021]]/Tabelle1[[#This Row],[SPD ZS 2021]])</f>
        <v>1.1508630394956583</v>
      </c>
      <c r="AG667" s="99">
        <v>0.10030361253008256</v>
      </c>
      <c r="AH667" s="107">
        <v>0.10283464979499876</v>
      </c>
      <c r="AI667" s="98">
        <f>IF(Tabelle1[[#This Row],[AfD ES 2021]]="","",Tabelle1[[#This Row],[AfD ES 2021]]/Tabelle1[[#This Row],[AfD ZS 2021]])</f>
        <v>0.97538731089217656</v>
      </c>
      <c r="AJ667" s="100">
        <v>2.6269369233493118E-2</v>
      </c>
      <c r="AK667" s="108">
        <v>2.8294101465791647E-2</v>
      </c>
      <c r="AL667" s="101">
        <f>IF(Tabelle1[[#This Row],[Linke ES 2021]]="","",Tabelle1[[#This Row],[Linke ES 2021]]/Tabelle1[[#This Row],[Linke ZS 2021]])</f>
        <v>0.92843977622874907</v>
      </c>
      <c r="AM667" s="103">
        <v>0.1488291572948976</v>
      </c>
      <c r="AN667" s="109">
        <v>0.15766102094549456</v>
      </c>
      <c r="AO667" s="102">
        <f>IF(Tabelle1[[#This Row],[Grüne ES 2021]]="","",Tabelle1[[#This Row],[Grüne ES 2021]]/Tabelle1[[#This Row],[Grüne ZS 2021]])</f>
        <v>0.94398194558406257</v>
      </c>
      <c r="AP667" s="104">
        <v>0.1165203249899998</v>
      </c>
      <c r="AQ667" s="105">
        <v>0.14370390746780892</v>
      </c>
      <c r="AR667" s="215">
        <f>IF(Tabelle1[[#This Row],[FDP ES 2021]]="","",Tabelle1[[#This Row],[FDP ES 2021]]/Tabelle1[[#This Row],[FDP ZS 2021]])</f>
        <v>0.81083616335277098</v>
      </c>
      <c r="AS667" s="216">
        <v>374</v>
      </c>
      <c r="AT667" s="191">
        <v>34291</v>
      </c>
      <c r="AU667" s="191">
        <v>25278</v>
      </c>
      <c r="AV667" s="191">
        <v>4.7</v>
      </c>
      <c r="AW667" s="191">
        <v>643.29999999999995</v>
      </c>
      <c r="AX667" s="191">
        <v>7.3</v>
      </c>
      <c r="AY667" s="192">
        <v>10.7</v>
      </c>
      <c r="AZ667" s="114" t="s">
        <v>1652</v>
      </c>
      <c r="BA667" s="6"/>
      <c r="BB667" s="6"/>
      <c r="BC667" s="6"/>
      <c r="BD667" s="6"/>
      <c r="BE667" s="6"/>
      <c r="BF667" s="6"/>
      <c r="BG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</row>
    <row r="668" spans="1:84">
      <c r="A668" s="90">
        <f>SUBTOTAL(103,$B$2:$B668)</f>
        <v>667</v>
      </c>
      <c r="B668" s="44" t="s">
        <v>697</v>
      </c>
      <c r="C668" s="201" t="s">
        <v>901</v>
      </c>
      <c r="D668" s="200" t="s">
        <v>0</v>
      </c>
      <c r="E668" s="193" t="s">
        <v>494</v>
      </c>
      <c r="F668" s="222" t="s">
        <v>293</v>
      </c>
      <c r="G668" s="219" t="str">
        <f>""</f>
        <v/>
      </c>
      <c r="H668" s="12" t="s">
        <v>2187</v>
      </c>
      <c r="I668" s="10"/>
      <c r="J668" s="8" t="s">
        <v>924</v>
      </c>
      <c r="K668" s="10"/>
      <c r="L668" s="10" t="s">
        <v>922</v>
      </c>
      <c r="M668" s="67"/>
      <c r="N668" s="73" t="s">
        <v>631</v>
      </c>
      <c r="O668" s="59"/>
      <c r="P668" s="83"/>
      <c r="Q668" s="121" t="str">
        <f>""</f>
        <v/>
      </c>
      <c r="R668" s="60"/>
      <c r="S668" s="61" t="s">
        <v>2166</v>
      </c>
      <c r="T668" s="147" t="str">
        <f>IF(MAX((AA668,AD668,AG668,AJ668,AM668,AP668))=AA668,"CDU",IF(MAX(AA668,AD668,AG668,AJ668,AM668,AP668)=AD668,"SPD",IF(MAX(AA668,AD668,AG668,AJ668,AM668,AP668)=AG668,"AfD",IF(MAX(AA668,AD668,AG668,AJ668,AM668,AP668)=AJ668,"Linke",IF(MAX(AA668,AD668,AG668,AJ668,AM668,AP668)=AM668,"Grüne","FDP")))))</f>
        <v>CDU</v>
      </c>
      <c r="U668" s="148" t="str">
        <f>IF(LARGE((AA668,AD668,AG668,AJ668,AM668,AP668),2)=AA668,"CDU",IF(LARGE((AA668,AD668,AG668,AJ668,AM668,AP668),2)=AD668,"SPD",IF(LARGE((AA668,AD668,AG668,AJ668,AM668,AP668),2)=AG668,"AfD",IF(LARGE((AA668,AD668,AG668,AJ668,AM668,AP668),2)=AJ668,"Linke",IF(LARGE((AA668,AD668,AG668,AJ668,AM668,AP668),2)=AM668,"Grüne","FDP")))))</f>
        <v>SPD</v>
      </c>
      <c r="V668" s="148" t="str">
        <f>IF(LARGE((AA668,AD668,AG668,AJ668,AM668,AP668),3)=AA668,"CDU",IF(LARGE((AA668,AD668,AG668,AJ668,AM668,AP668),3)=AD668,"SPD",IF(LARGE((AA668,AD668,AG668,AJ668,AM668,AP668),3)=AG668,"AfD",IF(LARGE((AA668,AD668,AG668,AJ668,AM668,AP668),3)=AJ668,"Linke",IF(LARGE((AA668,AD668,AG668,AJ668,AM668,AP668),3)=AM668,"Grüne","FDP")))))</f>
        <v>Grüne</v>
      </c>
      <c r="W668" s="148" t="str">
        <f>IF(LARGE((AA668,AD668,AG668,AJ668,AM668,AP668),4)=AA668,"CDU",IF(LARGE((AA668,AD668,AG668,AJ668,AM668,AP668),4)=AD668,"SPD",IF(LARGE((AA668,AD668,AG668,AJ668,AM668,AP668),4)=AG668,"AfD",IF(LARGE((AA668,AD668,AG668,AJ668,AM668,AP668),4)=AJ668,"Linke",IF(LARGE((AA668,AD668,AG668,AJ668,AM668,AP668),4)=AM668,"Grüne","FDP")))))</f>
        <v>FDP</v>
      </c>
      <c r="X668" s="148">
        <f>(LARGE((AA668,AD668,AG668,AJ668,AM668,AP668),1))-(LARGE((AA668,AD668,AG668,AJ668,AM668,AP668),2))</f>
        <v>7.742188904349448E-2</v>
      </c>
      <c r="Y668" s="148">
        <f>(LARGE((AA668,AD668,AG668,AJ668,AM668,AP668),1))-(LARGE((AA668,AD668,AG668,AJ668,AM668,AP668),3))</f>
        <v>0.14853897725078727</v>
      </c>
      <c r="Z668" s="234">
        <f>(LARGE((AA668,AD668,AG668,AJ668,AM668,AP668),1))-(LARGE((AA668,AD668,AG668,AJ668,AM668,AP668),4))</f>
        <v>0.17862492759798404</v>
      </c>
      <c r="AA668" s="236">
        <v>0.29603270240940593</v>
      </c>
      <c r="AB668" s="93">
        <v>0.25777312039051309</v>
      </c>
      <c r="AC668" s="95">
        <f>IF(Tabelle1[[#This Row],[CDU ES 2021]]="","",Tabelle1[[#This Row],[CDU ES 2021]]/Tabelle1[[#This Row],[CDU ZS 2021]])</f>
        <v>1.1484234739484533</v>
      </c>
      <c r="AD668" s="97">
        <v>0.21861081336591145</v>
      </c>
      <c r="AE668" s="106">
        <v>0.22837852178065474</v>
      </c>
      <c r="AF668" s="96">
        <f>IF(Tabelle1[[#This Row],[SPD ES 2021]]="","",Tabelle1[[#This Row],[SPD ES 2021]]/Tabelle1[[#This Row],[SPD ZS 2021]])</f>
        <v>0.95723017935931543</v>
      </c>
      <c r="AG668" s="99">
        <v>0.1155236579828632</v>
      </c>
      <c r="AH668" s="107">
        <v>0.11581418793441928</v>
      </c>
      <c r="AI668" s="98">
        <f>IF(Tabelle1[[#This Row],[AfD ES 2021]]="","",Tabelle1[[#This Row],[AfD ES 2021]]/Tabelle1[[#This Row],[AfD ZS 2021]])</f>
        <v>0.99749141312702894</v>
      </c>
      <c r="AJ668" s="100">
        <v>2.5658608682915786E-2</v>
      </c>
      <c r="AK668" s="108">
        <v>2.7358465538281956E-2</v>
      </c>
      <c r="AL668" s="101">
        <f>IF(Tabelle1[[#This Row],[Linke ES 2021]]="","",Tabelle1[[#This Row],[Linke ES 2021]]/Tabelle1[[#This Row],[Linke ZS 2021]])</f>
        <v>0.93786724430916613</v>
      </c>
      <c r="AM668" s="103">
        <v>0.14749372515861867</v>
      </c>
      <c r="AN668" s="109">
        <v>0.13833766647211757</v>
      </c>
      <c r="AO668" s="102">
        <f>IF(Tabelle1[[#This Row],[Grüne ES 2021]]="","",Tabelle1[[#This Row],[Grüne ES 2021]]/Tabelle1[[#This Row],[Grüne ZS 2021]])</f>
        <v>1.0661863028342071</v>
      </c>
      <c r="AP668" s="104">
        <v>0.11740777481142188</v>
      </c>
      <c r="AQ668" s="105">
        <v>0.14576590438796624</v>
      </c>
      <c r="AR668" s="215">
        <f>IF(Tabelle1[[#This Row],[FDP ES 2021]]="","",Tabelle1[[#This Row],[FDP ES 2021]]/Tabelle1[[#This Row],[FDP ZS 2021]])</f>
        <v>0.80545430225529835</v>
      </c>
      <c r="AS668" s="216">
        <v>537.20000000000005</v>
      </c>
      <c r="AT668" s="191">
        <v>36368</v>
      </c>
      <c r="AU668" s="191">
        <v>24708</v>
      </c>
      <c r="AV668" s="191">
        <v>4.2</v>
      </c>
      <c r="AW668" s="191">
        <v>635.1</v>
      </c>
      <c r="AX668" s="191">
        <v>7.2</v>
      </c>
      <c r="AY668" s="192">
        <v>10.6</v>
      </c>
      <c r="AZ668" s="114" t="s">
        <v>1805</v>
      </c>
      <c r="BA668" s="6"/>
      <c r="BB668" s="6"/>
      <c r="BC668" s="6"/>
      <c r="BD668" s="6"/>
      <c r="BE668" s="6"/>
      <c r="BF668" s="6"/>
      <c r="BG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</row>
    <row r="669" spans="1:84">
      <c r="A669" s="90">
        <f>SUBTOTAL(103,$B$2:$B669)</f>
        <v>668</v>
      </c>
      <c r="B669" s="45" t="s">
        <v>932</v>
      </c>
      <c r="C669" s="203" t="s">
        <v>1308</v>
      </c>
      <c r="D669" s="199" t="s">
        <v>0</v>
      </c>
      <c r="E669" s="195" t="s">
        <v>495</v>
      </c>
      <c r="F669" s="198" t="s">
        <v>294</v>
      </c>
      <c r="G669" s="219" t="str">
        <f>""</f>
        <v/>
      </c>
      <c r="H669" s="8"/>
      <c r="I669" s="8"/>
      <c r="J669" s="8" t="s">
        <v>927</v>
      </c>
      <c r="K669" s="11"/>
      <c r="L669" s="11" t="s">
        <v>921</v>
      </c>
      <c r="M669" s="53"/>
      <c r="N669" s="53"/>
      <c r="O669" s="9"/>
      <c r="P669" s="54"/>
      <c r="Q669" s="121" t="str">
        <f>""</f>
        <v/>
      </c>
      <c r="R669" s="55"/>
      <c r="S669" s="57"/>
      <c r="T669" s="147" t="str">
        <f>IF(MAX((AA669,AD669,AG669,AJ669,AM669,AP669))=AA669,"CDU",IF(MAX(AA669,AD669,AG669,AJ669,AM669,AP669)=AD669,"SPD",IF(MAX(AA669,AD669,AG669,AJ669,AM669,AP669)=AG669,"AfD",IF(MAX(AA669,AD669,AG669,AJ669,AM669,AP669)=AJ669,"Linke",IF(MAX(AA669,AD669,AG669,AJ669,AM669,AP669)=AM669,"Grüne","FDP")))))</f>
        <v>CDU</v>
      </c>
      <c r="U669" s="148" t="str">
        <f>IF(LARGE((AA669,AD669,AG669,AJ669,AM669,AP669),2)=AA669,"CDU",IF(LARGE((AA669,AD669,AG669,AJ669,AM669,AP669),2)=AD669,"SPD",IF(LARGE((AA669,AD669,AG669,AJ669,AM669,AP669),2)=AG669,"AfD",IF(LARGE((AA669,AD669,AG669,AJ669,AM669,AP669),2)=AJ669,"Linke",IF(LARGE((AA669,AD669,AG669,AJ669,AM669,AP669),2)=AM669,"Grüne","FDP")))))</f>
        <v>SPD</v>
      </c>
      <c r="V669" s="148" t="str">
        <f>IF(LARGE((AA669,AD669,AG669,AJ669,AM669,AP669),3)=AA669,"CDU",IF(LARGE((AA669,AD669,AG669,AJ669,AM669,AP669),3)=AD669,"SPD",IF(LARGE((AA669,AD669,AG669,AJ669,AM669,AP669),3)=AG669,"AfD",IF(LARGE((AA669,AD669,AG669,AJ669,AM669,AP669),3)=AJ669,"Linke",IF(LARGE((AA669,AD669,AG669,AJ669,AM669,AP669),3)=AM669,"Grüne","FDP")))))</f>
        <v>AfD</v>
      </c>
      <c r="W669" s="148" t="str">
        <f>IF(LARGE((AA669,AD669,AG669,AJ669,AM669,AP669),4)=AA669,"CDU",IF(LARGE((AA669,AD669,AG669,AJ669,AM669,AP669),4)=AD669,"SPD",IF(LARGE((AA669,AD669,AG669,AJ669,AM669,AP669),4)=AG669,"AfD",IF(LARGE((AA669,AD669,AG669,AJ669,AM669,AP669),4)=AJ669,"Linke",IF(LARGE((AA669,AD669,AG669,AJ669,AM669,AP669),4)=AM669,"Grüne","FDP")))))</f>
        <v>Grüne</v>
      </c>
      <c r="X669" s="148">
        <f>(LARGE((AA669,AD669,AG669,AJ669,AM669,AP669),1))-(LARGE((AA669,AD669,AG669,AJ669,AM669,AP669),2))</f>
        <v>7.588239275013689E-2</v>
      </c>
      <c r="Y669" s="148">
        <f>(LARGE((AA669,AD669,AG669,AJ669,AM669,AP669),1))-(LARGE((AA669,AD669,AG669,AJ669,AM669,AP669),3))</f>
        <v>0.14364375757501185</v>
      </c>
      <c r="Z669" s="234">
        <f>(LARGE((AA669,AD669,AG669,AJ669,AM669,AP669),1))-(LARGE((AA669,AD669,AG669,AJ669,AM669,AP669),4))</f>
        <v>0.15757255092561262</v>
      </c>
      <c r="AA669" s="236">
        <v>0.28479583612750015</v>
      </c>
      <c r="AB669" s="93">
        <v>0.2418197359439665</v>
      </c>
      <c r="AC669" s="95">
        <f>IF(Tabelle1[[#This Row],[CDU ES 2021]]="","",Tabelle1[[#This Row],[CDU ES 2021]]/Tabelle1[[#This Row],[CDU ZS 2021]])</f>
        <v>1.1777195728701477</v>
      </c>
      <c r="AD669" s="97">
        <v>0.20891344337736326</v>
      </c>
      <c r="AE669" s="106">
        <v>0.21069137913010325</v>
      </c>
      <c r="AF669" s="96">
        <f>IF(Tabelle1[[#This Row],[SPD ES 2021]]="","",Tabelle1[[#This Row],[SPD ES 2021]]/Tabelle1[[#This Row],[SPD ZS 2021]])</f>
        <v>0.99156142144932236</v>
      </c>
      <c r="AG669" s="99">
        <v>0.14115207855248829</v>
      </c>
      <c r="AH669" s="107">
        <v>0.13545939231445667</v>
      </c>
      <c r="AI669" s="98">
        <f>IF(Tabelle1[[#This Row],[AfD ES 2021]]="","",Tabelle1[[#This Row],[AfD ES 2021]]/Tabelle1[[#This Row],[AfD ZS 2021]])</f>
        <v>1.0420250389490644</v>
      </c>
      <c r="AJ669" s="100">
        <v>2.3206452525824255E-2</v>
      </c>
      <c r="AK669" s="108">
        <v>2.6700775441681989E-2</v>
      </c>
      <c r="AL669" s="101">
        <f>IF(Tabelle1[[#This Row],[Linke ES 2021]]="","",Tabelle1[[#This Row],[Linke ES 2021]]/Tabelle1[[#This Row],[Linke ZS 2021]])</f>
        <v>0.86913028336986708</v>
      </c>
      <c r="AM669" s="103">
        <v>0.12722328520188753</v>
      </c>
      <c r="AN669" s="109">
        <v>0.13044761617789039</v>
      </c>
      <c r="AO669" s="102">
        <f>IF(Tabelle1[[#This Row],[Grüne ES 2021]]="","",Tabelle1[[#This Row],[Grüne ES 2021]]/Tabelle1[[#This Row],[Grüne ZS 2021]])</f>
        <v>0.97528256115001855</v>
      </c>
      <c r="AP669" s="104">
        <v>0.12693412738939713</v>
      </c>
      <c r="AQ669" s="105">
        <v>0.16298418984485016</v>
      </c>
      <c r="AR669" s="215">
        <f>IF(Tabelle1[[#This Row],[FDP ES 2021]]="","",Tabelle1[[#This Row],[FDP ES 2021]]/Tabelle1[[#This Row],[FDP ZS 2021]])</f>
        <v>0.77881251862668255</v>
      </c>
      <c r="AS669" s="216">
        <v>484.7</v>
      </c>
      <c r="AT669" s="191">
        <v>34706</v>
      </c>
      <c r="AU669" s="191">
        <v>24661</v>
      </c>
      <c r="AV669" s="191">
        <v>5.2</v>
      </c>
      <c r="AW669" s="191">
        <v>597.29999999999995</v>
      </c>
      <c r="AX669" s="191">
        <v>8</v>
      </c>
      <c r="AY669" s="192">
        <v>11.2</v>
      </c>
      <c r="AZ669" s="114" t="s">
        <v>1546</v>
      </c>
      <c r="BA669" s="6"/>
      <c r="BB669" s="6"/>
      <c r="BC669" s="6"/>
      <c r="BD669" s="6"/>
      <c r="BE669" s="6"/>
      <c r="BF669" s="6"/>
      <c r="BG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</row>
    <row r="670" spans="1:84">
      <c r="A670" s="90">
        <f>SUBTOTAL(103,$B$2:$B670)</f>
        <v>669</v>
      </c>
      <c r="B670" s="44" t="s">
        <v>697</v>
      </c>
      <c r="C670" s="201" t="s">
        <v>902</v>
      </c>
      <c r="D670" s="199" t="s">
        <v>0</v>
      </c>
      <c r="E670" s="194" t="s">
        <v>495</v>
      </c>
      <c r="F670" s="198" t="s">
        <v>294</v>
      </c>
      <c r="G670" s="219" t="str">
        <f>""</f>
        <v/>
      </c>
      <c r="H670" s="8"/>
      <c r="I670" s="8"/>
      <c r="J670" s="8" t="s">
        <v>924</v>
      </c>
      <c r="K670" s="8"/>
      <c r="L670" s="10" t="s">
        <v>922</v>
      </c>
      <c r="M670" s="53"/>
      <c r="N670" s="53"/>
      <c r="O670" s="9"/>
      <c r="P670" s="54"/>
      <c r="Q670" s="121" t="str">
        <f>""</f>
        <v/>
      </c>
      <c r="R670" s="55"/>
      <c r="S670" s="57"/>
      <c r="T670" s="147" t="str">
        <f>IF(MAX((AA670,AD670,AG670,AJ670,AM670,AP670))=AA670,"CDU",IF(MAX(AA670,AD670,AG670,AJ670,AM670,AP670)=AD670,"SPD",IF(MAX(AA670,AD670,AG670,AJ670,AM670,AP670)=AG670,"AfD",IF(MAX(AA670,AD670,AG670,AJ670,AM670,AP670)=AJ670,"Linke",IF(MAX(AA670,AD670,AG670,AJ670,AM670,AP670)=AM670,"Grüne","FDP")))))</f>
        <v>CDU</v>
      </c>
      <c r="U670" s="148" t="str">
        <f>IF(LARGE((AA670,AD670,AG670,AJ670,AM670,AP670),2)=AA670,"CDU",IF(LARGE((AA670,AD670,AG670,AJ670,AM670,AP670),2)=AD670,"SPD",IF(LARGE((AA670,AD670,AG670,AJ670,AM670,AP670),2)=AG670,"AfD",IF(LARGE((AA670,AD670,AG670,AJ670,AM670,AP670),2)=AJ670,"Linke",IF(LARGE((AA670,AD670,AG670,AJ670,AM670,AP670),2)=AM670,"Grüne","FDP")))))</f>
        <v>SPD</v>
      </c>
      <c r="V670" s="148" t="str">
        <f>IF(LARGE((AA670,AD670,AG670,AJ670,AM670,AP670),3)=AA670,"CDU",IF(LARGE((AA670,AD670,AG670,AJ670,AM670,AP670),3)=AD670,"SPD",IF(LARGE((AA670,AD670,AG670,AJ670,AM670,AP670),3)=AG670,"AfD",IF(LARGE((AA670,AD670,AG670,AJ670,AM670,AP670),3)=AJ670,"Linke",IF(LARGE((AA670,AD670,AG670,AJ670,AM670,AP670),3)=AM670,"Grüne","FDP")))))</f>
        <v>AfD</v>
      </c>
      <c r="W670" s="148" t="str">
        <f>IF(LARGE((AA670,AD670,AG670,AJ670,AM670,AP670),4)=AA670,"CDU",IF(LARGE((AA670,AD670,AG670,AJ670,AM670,AP670),4)=AD670,"SPD",IF(LARGE((AA670,AD670,AG670,AJ670,AM670,AP670),4)=AG670,"AfD",IF(LARGE((AA670,AD670,AG670,AJ670,AM670,AP670),4)=AJ670,"Linke",IF(LARGE((AA670,AD670,AG670,AJ670,AM670,AP670),4)=AM670,"Grüne","FDP")))))</f>
        <v>Grüne</v>
      </c>
      <c r="X670" s="148">
        <f>(LARGE((AA670,AD670,AG670,AJ670,AM670,AP670),1))-(LARGE((AA670,AD670,AG670,AJ670,AM670,AP670),2))</f>
        <v>7.588239275013689E-2</v>
      </c>
      <c r="Y670" s="148">
        <f>(LARGE((AA670,AD670,AG670,AJ670,AM670,AP670),1))-(LARGE((AA670,AD670,AG670,AJ670,AM670,AP670),3))</f>
        <v>0.14364375757501185</v>
      </c>
      <c r="Z670" s="234">
        <f>(LARGE((AA670,AD670,AG670,AJ670,AM670,AP670),1))-(LARGE((AA670,AD670,AG670,AJ670,AM670,AP670),4))</f>
        <v>0.15757255092561262</v>
      </c>
      <c r="AA670" s="236">
        <v>0.28479583612750015</v>
      </c>
      <c r="AB670" s="93">
        <v>0.2418197359439665</v>
      </c>
      <c r="AC670" s="95">
        <f>IF(Tabelle1[[#This Row],[CDU ES 2021]]="","",Tabelle1[[#This Row],[CDU ES 2021]]/Tabelle1[[#This Row],[CDU ZS 2021]])</f>
        <v>1.1777195728701477</v>
      </c>
      <c r="AD670" s="97">
        <v>0.20891344337736326</v>
      </c>
      <c r="AE670" s="106">
        <v>0.21069137913010325</v>
      </c>
      <c r="AF670" s="96">
        <f>IF(Tabelle1[[#This Row],[SPD ES 2021]]="","",Tabelle1[[#This Row],[SPD ES 2021]]/Tabelle1[[#This Row],[SPD ZS 2021]])</f>
        <v>0.99156142144932236</v>
      </c>
      <c r="AG670" s="99">
        <v>0.14115207855248829</v>
      </c>
      <c r="AH670" s="107">
        <v>0.13545939231445667</v>
      </c>
      <c r="AI670" s="98">
        <f>IF(Tabelle1[[#This Row],[AfD ES 2021]]="","",Tabelle1[[#This Row],[AfD ES 2021]]/Tabelle1[[#This Row],[AfD ZS 2021]])</f>
        <v>1.0420250389490644</v>
      </c>
      <c r="AJ670" s="100">
        <v>2.3206452525824255E-2</v>
      </c>
      <c r="AK670" s="108">
        <v>2.6700775441681989E-2</v>
      </c>
      <c r="AL670" s="101">
        <f>IF(Tabelle1[[#This Row],[Linke ES 2021]]="","",Tabelle1[[#This Row],[Linke ES 2021]]/Tabelle1[[#This Row],[Linke ZS 2021]])</f>
        <v>0.86913028336986708</v>
      </c>
      <c r="AM670" s="103">
        <v>0.12722328520188753</v>
      </c>
      <c r="AN670" s="109">
        <v>0.13044761617789039</v>
      </c>
      <c r="AO670" s="102">
        <f>IF(Tabelle1[[#This Row],[Grüne ES 2021]]="","",Tabelle1[[#This Row],[Grüne ES 2021]]/Tabelle1[[#This Row],[Grüne ZS 2021]])</f>
        <v>0.97528256115001855</v>
      </c>
      <c r="AP670" s="104">
        <v>0.12693412738939713</v>
      </c>
      <c r="AQ670" s="105">
        <v>0.16298418984485016</v>
      </c>
      <c r="AR670" s="215">
        <f>IF(Tabelle1[[#This Row],[FDP ES 2021]]="","",Tabelle1[[#This Row],[FDP ES 2021]]/Tabelle1[[#This Row],[FDP ZS 2021]])</f>
        <v>0.77881251862668255</v>
      </c>
      <c r="AS670" s="216">
        <v>484.7</v>
      </c>
      <c r="AT670" s="191">
        <v>34706</v>
      </c>
      <c r="AU670" s="191">
        <v>24661</v>
      </c>
      <c r="AV670" s="191">
        <v>5.2</v>
      </c>
      <c r="AW670" s="191">
        <v>597.29999999999995</v>
      </c>
      <c r="AX670" s="191">
        <v>8</v>
      </c>
      <c r="AY670" s="192">
        <v>11.2</v>
      </c>
      <c r="AZ670" s="114" t="s">
        <v>1896</v>
      </c>
      <c r="BA670" s="6"/>
      <c r="BB670" s="6"/>
      <c r="BC670" s="6"/>
      <c r="BD670" s="6"/>
      <c r="BE670" s="6"/>
      <c r="BF670" s="6"/>
      <c r="BG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</row>
    <row r="671" spans="1:84">
      <c r="A671" s="90">
        <f>SUBTOTAL(103,$B$2:$B671)</f>
        <v>670</v>
      </c>
      <c r="B671" s="48" t="s">
        <v>669</v>
      </c>
      <c r="C671" s="206" t="s">
        <v>1309</v>
      </c>
      <c r="D671" s="199" t="s">
        <v>0</v>
      </c>
      <c r="E671" s="195" t="s">
        <v>495</v>
      </c>
      <c r="F671" s="198" t="s">
        <v>294</v>
      </c>
      <c r="G671" s="227" t="s">
        <v>2170</v>
      </c>
      <c r="H671" s="8"/>
      <c r="I671" s="8"/>
      <c r="J671" s="8" t="s">
        <v>927</v>
      </c>
      <c r="K671" s="11"/>
      <c r="L671" s="11" t="s">
        <v>922</v>
      </c>
      <c r="M671" s="53"/>
      <c r="N671" s="53"/>
      <c r="O671" s="9"/>
      <c r="P671" s="54"/>
      <c r="Q671" s="121" t="str">
        <f>""</f>
        <v/>
      </c>
      <c r="R671" s="55"/>
      <c r="S671" s="57"/>
      <c r="T671" s="147" t="str">
        <f>IF(MAX((AA671,AD671,AG671,AJ671,AM671,AP671))=AA671,"CDU",IF(MAX(AA671,AD671,AG671,AJ671,AM671,AP671)=AD671,"SPD",IF(MAX(AA671,AD671,AG671,AJ671,AM671,AP671)=AG671,"AfD",IF(MAX(AA671,AD671,AG671,AJ671,AM671,AP671)=AJ671,"Linke",IF(MAX(AA671,AD671,AG671,AJ671,AM671,AP671)=AM671,"Grüne","FDP")))))</f>
        <v>CDU</v>
      </c>
      <c r="U671" s="148" t="str">
        <f>IF(LARGE((AA671,AD671,AG671,AJ671,AM671,AP671),2)=AA671,"CDU",IF(LARGE((AA671,AD671,AG671,AJ671,AM671,AP671),2)=AD671,"SPD",IF(LARGE((AA671,AD671,AG671,AJ671,AM671,AP671),2)=AG671,"AfD",IF(LARGE((AA671,AD671,AG671,AJ671,AM671,AP671),2)=AJ671,"Linke",IF(LARGE((AA671,AD671,AG671,AJ671,AM671,AP671),2)=AM671,"Grüne","FDP")))))</f>
        <v>SPD</v>
      </c>
      <c r="V671" s="148" t="str">
        <f>IF(LARGE((AA671,AD671,AG671,AJ671,AM671,AP671),3)=AA671,"CDU",IF(LARGE((AA671,AD671,AG671,AJ671,AM671,AP671),3)=AD671,"SPD",IF(LARGE((AA671,AD671,AG671,AJ671,AM671,AP671),3)=AG671,"AfD",IF(LARGE((AA671,AD671,AG671,AJ671,AM671,AP671),3)=AJ671,"Linke",IF(LARGE((AA671,AD671,AG671,AJ671,AM671,AP671),3)=AM671,"Grüne","FDP")))))</f>
        <v>AfD</v>
      </c>
      <c r="W671" s="148" t="str">
        <f>IF(LARGE((AA671,AD671,AG671,AJ671,AM671,AP671),4)=AA671,"CDU",IF(LARGE((AA671,AD671,AG671,AJ671,AM671,AP671),4)=AD671,"SPD",IF(LARGE((AA671,AD671,AG671,AJ671,AM671,AP671),4)=AG671,"AfD",IF(LARGE((AA671,AD671,AG671,AJ671,AM671,AP671),4)=AJ671,"Linke",IF(LARGE((AA671,AD671,AG671,AJ671,AM671,AP671),4)=AM671,"Grüne","FDP")))))</f>
        <v>Grüne</v>
      </c>
      <c r="X671" s="148">
        <f>(LARGE((AA671,AD671,AG671,AJ671,AM671,AP671),1))-(LARGE((AA671,AD671,AG671,AJ671,AM671,AP671),2))</f>
        <v>7.588239275013689E-2</v>
      </c>
      <c r="Y671" s="148">
        <f>(LARGE((AA671,AD671,AG671,AJ671,AM671,AP671),1))-(LARGE((AA671,AD671,AG671,AJ671,AM671,AP671),3))</f>
        <v>0.14364375757501185</v>
      </c>
      <c r="Z671" s="234">
        <f>(LARGE((AA671,AD671,AG671,AJ671,AM671,AP671),1))-(LARGE((AA671,AD671,AG671,AJ671,AM671,AP671),4))</f>
        <v>0.15757255092561262</v>
      </c>
      <c r="AA671" s="236">
        <v>0.28479583612750015</v>
      </c>
      <c r="AB671" s="93">
        <v>0.2418197359439665</v>
      </c>
      <c r="AC671" s="95">
        <f>IF(Tabelle1[[#This Row],[CDU ES 2021]]="","",Tabelle1[[#This Row],[CDU ES 2021]]/Tabelle1[[#This Row],[CDU ZS 2021]])</f>
        <v>1.1777195728701477</v>
      </c>
      <c r="AD671" s="97">
        <v>0.20891344337736326</v>
      </c>
      <c r="AE671" s="106">
        <v>0.21069137913010325</v>
      </c>
      <c r="AF671" s="96">
        <f>IF(Tabelle1[[#This Row],[SPD ES 2021]]="","",Tabelle1[[#This Row],[SPD ES 2021]]/Tabelle1[[#This Row],[SPD ZS 2021]])</f>
        <v>0.99156142144932236</v>
      </c>
      <c r="AG671" s="99">
        <v>0.14115207855248829</v>
      </c>
      <c r="AH671" s="107">
        <v>0.13545939231445667</v>
      </c>
      <c r="AI671" s="98">
        <f>IF(Tabelle1[[#This Row],[AfD ES 2021]]="","",Tabelle1[[#This Row],[AfD ES 2021]]/Tabelle1[[#This Row],[AfD ZS 2021]])</f>
        <v>1.0420250389490644</v>
      </c>
      <c r="AJ671" s="100">
        <v>2.3206452525824255E-2</v>
      </c>
      <c r="AK671" s="108">
        <v>2.6700775441681989E-2</v>
      </c>
      <c r="AL671" s="101">
        <f>IF(Tabelle1[[#This Row],[Linke ES 2021]]="","",Tabelle1[[#This Row],[Linke ES 2021]]/Tabelle1[[#This Row],[Linke ZS 2021]])</f>
        <v>0.86913028336986708</v>
      </c>
      <c r="AM671" s="103">
        <v>0.12722328520188753</v>
      </c>
      <c r="AN671" s="109">
        <v>0.13044761617789039</v>
      </c>
      <c r="AO671" s="102">
        <f>IF(Tabelle1[[#This Row],[Grüne ES 2021]]="","",Tabelle1[[#This Row],[Grüne ES 2021]]/Tabelle1[[#This Row],[Grüne ZS 2021]])</f>
        <v>0.97528256115001855</v>
      </c>
      <c r="AP671" s="104">
        <v>0.12693412738939713</v>
      </c>
      <c r="AQ671" s="105">
        <v>0.16298418984485016</v>
      </c>
      <c r="AR671" s="215">
        <f>IF(Tabelle1[[#This Row],[FDP ES 2021]]="","",Tabelle1[[#This Row],[FDP ES 2021]]/Tabelle1[[#This Row],[FDP ZS 2021]])</f>
        <v>0.77881251862668255</v>
      </c>
      <c r="AS671" s="216">
        <v>484.7</v>
      </c>
      <c r="AT671" s="191">
        <v>34706</v>
      </c>
      <c r="AU671" s="191">
        <v>24661</v>
      </c>
      <c r="AV671" s="191">
        <v>5.2</v>
      </c>
      <c r="AW671" s="191">
        <v>597.29999999999995</v>
      </c>
      <c r="AX671" s="191">
        <v>8</v>
      </c>
      <c r="AY671" s="192">
        <v>11.2</v>
      </c>
      <c r="AZ671" s="114" t="s">
        <v>1935</v>
      </c>
      <c r="BA671" s="6"/>
      <c r="BB671" s="6"/>
      <c r="BC671" s="6"/>
      <c r="BD671" s="6"/>
      <c r="BE671" s="6"/>
      <c r="BF671" s="6"/>
      <c r="BG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</row>
    <row r="672" spans="1:84">
      <c r="A672" s="90">
        <f>SUBTOTAL(103,$B$2:$B672)</f>
        <v>671</v>
      </c>
      <c r="B672" s="46" t="s">
        <v>930</v>
      </c>
      <c r="C672" s="204" t="s">
        <v>1310</v>
      </c>
      <c r="D672" s="199" t="s">
        <v>0</v>
      </c>
      <c r="E672" s="195" t="s">
        <v>495</v>
      </c>
      <c r="F672" s="198" t="s">
        <v>294</v>
      </c>
      <c r="G672" s="219" t="str">
        <f>""</f>
        <v/>
      </c>
      <c r="H672" s="143" t="s">
        <v>2165</v>
      </c>
      <c r="I672" s="8"/>
      <c r="J672" s="8" t="s">
        <v>927</v>
      </c>
      <c r="K672" s="11"/>
      <c r="L672" s="11" t="s">
        <v>921</v>
      </c>
      <c r="M672" s="53"/>
      <c r="N672" s="53"/>
      <c r="O672" s="9"/>
      <c r="P672" s="54"/>
      <c r="Q672" s="121" t="str">
        <f>""</f>
        <v/>
      </c>
      <c r="R672" s="55"/>
      <c r="S672" s="57"/>
      <c r="T672" s="147" t="str">
        <f>IF(MAX((AA672,AD672,AG672,AJ672,AM672,AP672))=AA672,"CDU",IF(MAX(AA672,AD672,AG672,AJ672,AM672,AP672)=AD672,"SPD",IF(MAX(AA672,AD672,AG672,AJ672,AM672,AP672)=AG672,"AfD",IF(MAX(AA672,AD672,AG672,AJ672,AM672,AP672)=AJ672,"Linke",IF(MAX(AA672,AD672,AG672,AJ672,AM672,AP672)=AM672,"Grüne","FDP")))))</f>
        <v>CDU</v>
      </c>
      <c r="U672" s="148" t="str">
        <f>IF(LARGE((AA672,AD672,AG672,AJ672,AM672,AP672),2)=AA672,"CDU",IF(LARGE((AA672,AD672,AG672,AJ672,AM672,AP672),2)=AD672,"SPD",IF(LARGE((AA672,AD672,AG672,AJ672,AM672,AP672),2)=AG672,"AfD",IF(LARGE((AA672,AD672,AG672,AJ672,AM672,AP672),2)=AJ672,"Linke",IF(LARGE((AA672,AD672,AG672,AJ672,AM672,AP672),2)=AM672,"Grüne","FDP")))))</f>
        <v>SPD</v>
      </c>
      <c r="V672" s="148" t="str">
        <f>IF(LARGE((AA672,AD672,AG672,AJ672,AM672,AP672),3)=AA672,"CDU",IF(LARGE((AA672,AD672,AG672,AJ672,AM672,AP672),3)=AD672,"SPD",IF(LARGE((AA672,AD672,AG672,AJ672,AM672,AP672),3)=AG672,"AfD",IF(LARGE((AA672,AD672,AG672,AJ672,AM672,AP672),3)=AJ672,"Linke",IF(LARGE((AA672,AD672,AG672,AJ672,AM672,AP672),3)=AM672,"Grüne","FDP")))))</f>
        <v>AfD</v>
      </c>
      <c r="W672" s="148" t="str">
        <f>IF(LARGE((AA672,AD672,AG672,AJ672,AM672,AP672),4)=AA672,"CDU",IF(LARGE((AA672,AD672,AG672,AJ672,AM672,AP672),4)=AD672,"SPD",IF(LARGE((AA672,AD672,AG672,AJ672,AM672,AP672),4)=AG672,"AfD",IF(LARGE((AA672,AD672,AG672,AJ672,AM672,AP672),4)=AJ672,"Linke",IF(LARGE((AA672,AD672,AG672,AJ672,AM672,AP672),4)=AM672,"Grüne","FDP")))))</f>
        <v>Grüne</v>
      </c>
      <c r="X672" s="148">
        <f>(LARGE((AA672,AD672,AG672,AJ672,AM672,AP672),1))-(LARGE((AA672,AD672,AG672,AJ672,AM672,AP672),2))</f>
        <v>7.588239275013689E-2</v>
      </c>
      <c r="Y672" s="148">
        <f>(LARGE((AA672,AD672,AG672,AJ672,AM672,AP672),1))-(LARGE((AA672,AD672,AG672,AJ672,AM672,AP672),3))</f>
        <v>0.14364375757501185</v>
      </c>
      <c r="Z672" s="234">
        <f>(LARGE((AA672,AD672,AG672,AJ672,AM672,AP672),1))-(LARGE((AA672,AD672,AG672,AJ672,AM672,AP672),4))</f>
        <v>0.15757255092561262</v>
      </c>
      <c r="AA672" s="236">
        <v>0.28479583612750015</v>
      </c>
      <c r="AB672" s="93">
        <v>0.2418197359439665</v>
      </c>
      <c r="AC672" s="95">
        <f>IF(Tabelle1[[#This Row],[CDU ES 2021]]="","",Tabelle1[[#This Row],[CDU ES 2021]]/Tabelle1[[#This Row],[CDU ZS 2021]])</f>
        <v>1.1777195728701477</v>
      </c>
      <c r="AD672" s="97">
        <v>0.20891344337736326</v>
      </c>
      <c r="AE672" s="106">
        <v>0.21069137913010325</v>
      </c>
      <c r="AF672" s="96">
        <f>IF(Tabelle1[[#This Row],[SPD ES 2021]]="","",Tabelle1[[#This Row],[SPD ES 2021]]/Tabelle1[[#This Row],[SPD ZS 2021]])</f>
        <v>0.99156142144932236</v>
      </c>
      <c r="AG672" s="99">
        <v>0.14115207855248829</v>
      </c>
      <c r="AH672" s="107">
        <v>0.13545939231445667</v>
      </c>
      <c r="AI672" s="98">
        <f>IF(Tabelle1[[#This Row],[AfD ES 2021]]="","",Tabelle1[[#This Row],[AfD ES 2021]]/Tabelle1[[#This Row],[AfD ZS 2021]])</f>
        <v>1.0420250389490644</v>
      </c>
      <c r="AJ672" s="100">
        <v>2.3206452525824255E-2</v>
      </c>
      <c r="AK672" s="108">
        <v>2.6700775441681989E-2</v>
      </c>
      <c r="AL672" s="101">
        <f>IF(Tabelle1[[#This Row],[Linke ES 2021]]="","",Tabelle1[[#This Row],[Linke ES 2021]]/Tabelle1[[#This Row],[Linke ZS 2021]])</f>
        <v>0.86913028336986708</v>
      </c>
      <c r="AM672" s="103">
        <v>0.12722328520188753</v>
      </c>
      <c r="AN672" s="109">
        <v>0.13044761617789039</v>
      </c>
      <c r="AO672" s="102">
        <f>IF(Tabelle1[[#This Row],[Grüne ES 2021]]="","",Tabelle1[[#This Row],[Grüne ES 2021]]/Tabelle1[[#This Row],[Grüne ZS 2021]])</f>
        <v>0.97528256115001855</v>
      </c>
      <c r="AP672" s="104">
        <v>0.12693412738939713</v>
      </c>
      <c r="AQ672" s="105">
        <v>0.16298418984485016</v>
      </c>
      <c r="AR672" s="215">
        <f>IF(Tabelle1[[#This Row],[FDP ES 2021]]="","",Tabelle1[[#This Row],[FDP ES 2021]]/Tabelle1[[#This Row],[FDP ZS 2021]])</f>
        <v>0.77881251862668255</v>
      </c>
      <c r="AS672" s="216">
        <v>484.7</v>
      </c>
      <c r="AT672" s="191">
        <v>34706</v>
      </c>
      <c r="AU672" s="191">
        <v>24661</v>
      </c>
      <c r="AV672" s="191">
        <v>5.2</v>
      </c>
      <c r="AW672" s="191">
        <v>597.29999999999995</v>
      </c>
      <c r="AX672" s="191">
        <v>8</v>
      </c>
      <c r="AY672" s="192">
        <v>11.2</v>
      </c>
      <c r="AZ672" s="114" t="s">
        <v>1625</v>
      </c>
      <c r="BA672" s="6"/>
      <c r="BB672" s="6"/>
      <c r="BC672" s="6"/>
      <c r="BD672" s="6"/>
      <c r="BE672" s="6"/>
      <c r="BF672" s="6"/>
      <c r="BG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</row>
    <row r="673" spans="1:84">
      <c r="A673" s="90">
        <f>SUBTOTAL(103,$B$2:$B673)</f>
        <v>672</v>
      </c>
      <c r="B673" s="48" t="s">
        <v>669</v>
      </c>
      <c r="C673" s="206" t="s">
        <v>1311</v>
      </c>
      <c r="D673" s="199" t="s">
        <v>0</v>
      </c>
      <c r="E673" s="195" t="s">
        <v>496</v>
      </c>
      <c r="F673" s="222" t="s">
        <v>295</v>
      </c>
      <c r="G673" s="223" t="s">
        <v>2189</v>
      </c>
      <c r="H673" s="8"/>
      <c r="I673" s="8"/>
      <c r="J673" s="8" t="s">
        <v>927</v>
      </c>
      <c r="K673" s="11"/>
      <c r="L673" s="11" t="s">
        <v>922</v>
      </c>
      <c r="M673" s="53"/>
      <c r="N673" s="53"/>
      <c r="O673" s="9"/>
      <c r="P673" s="54"/>
      <c r="Q673" s="121" t="str">
        <f>""</f>
        <v/>
      </c>
      <c r="R673" s="55"/>
      <c r="S673" s="57"/>
      <c r="T673" s="147" t="str">
        <f>IF(MAX((AA673,AD673,AG673,AJ673,AM673,AP673))=AA673,"CDU",IF(MAX(AA673,AD673,AG673,AJ673,AM673,AP673)=AD673,"SPD",IF(MAX(AA673,AD673,AG673,AJ673,AM673,AP673)=AG673,"AfD",IF(MAX(AA673,AD673,AG673,AJ673,AM673,AP673)=AJ673,"Linke",IF(MAX(AA673,AD673,AG673,AJ673,AM673,AP673)=AM673,"Grüne","FDP")))))</f>
        <v>CDU</v>
      </c>
      <c r="U673" s="148" t="str">
        <f>IF(LARGE((AA673,AD673,AG673,AJ673,AM673,AP673),2)=AA673,"CDU",IF(LARGE((AA673,AD673,AG673,AJ673,AM673,AP673),2)=AD673,"SPD",IF(LARGE((AA673,AD673,AG673,AJ673,AM673,AP673),2)=AG673,"AfD",IF(LARGE((AA673,AD673,AG673,AJ673,AM673,AP673),2)=AJ673,"Linke",IF(LARGE((AA673,AD673,AG673,AJ673,AM673,AP673),2)=AM673,"Grüne","FDP")))))</f>
        <v>SPD</v>
      </c>
      <c r="V673" s="148" t="str">
        <f>IF(LARGE((AA673,AD673,AG673,AJ673,AM673,AP673),3)=AA673,"CDU",IF(LARGE((AA673,AD673,AG673,AJ673,AM673,AP673),3)=AD673,"SPD",IF(LARGE((AA673,AD673,AG673,AJ673,AM673,AP673),3)=AG673,"AfD",IF(LARGE((AA673,AD673,AG673,AJ673,AM673,AP673),3)=AJ673,"Linke",IF(LARGE((AA673,AD673,AG673,AJ673,AM673,AP673),3)=AM673,"Grüne","FDP")))))</f>
        <v>FDP</v>
      </c>
      <c r="W673" s="148" t="str">
        <f>IF(LARGE((AA673,AD673,AG673,AJ673,AM673,AP673),4)=AA673,"CDU",IF(LARGE((AA673,AD673,AG673,AJ673,AM673,AP673),4)=AD673,"SPD",IF(LARGE((AA673,AD673,AG673,AJ673,AM673,AP673),4)=AG673,"AfD",IF(LARGE((AA673,AD673,AG673,AJ673,AM673,AP673),4)=AJ673,"Linke",IF(LARGE((AA673,AD673,AG673,AJ673,AM673,AP673),4)=AM673,"Grüne","FDP")))))</f>
        <v>AfD</v>
      </c>
      <c r="X673" s="148">
        <f>(LARGE((AA673,AD673,AG673,AJ673,AM673,AP673),1))-(LARGE((AA673,AD673,AG673,AJ673,AM673,AP673),2))</f>
        <v>0.16564255212424014</v>
      </c>
      <c r="Y673" s="148">
        <f>(LARGE((AA673,AD673,AG673,AJ673,AM673,AP673),1))-(LARGE((AA673,AD673,AG673,AJ673,AM673,AP673),3))</f>
        <v>0.18825447321351962</v>
      </c>
      <c r="Z673" s="234">
        <f>(LARGE((AA673,AD673,AG673,AJ673,AM673,AP673),1))-(LARGE((AA673,AD673,AG673,AJ673,AM673,AP673),4))</f>
        <v>0.21476704969210561</v>
      </c>
      <c r="AA673" s="236">
        <v>0.33797759928190979</v>
      </c>
      <c r="AB673" s="93">
        <v>0.28261471884318018</v>
      </c>
      <c r="AC673" s="95">
        <f>IF(Tabelle1[[#This Row],[CDU ES 2021]]="","",Tabelle1[[#This Row],[CDU ES 2021]]/Tabelle1[[#This Row],[CDU ZS 2021]])</f>
        <v>1.1958952480088267</v>
      </c>
      <c r="AD673" s="97">
        <v>0.17233504715766965</v>
      </c>
      <c r="AE673" s="106">
        <v>0.18847797978731826</v>
      </c>
      <c r="AF673" s="96">
        <f>IF(Tabelle1[[#This Row],[SPD ES 2021]]="","",Tabelle1[[#This Row],[SPD ES 2021]]/Tabelle1[[#This Row],[SPD ZS 2021]])</f>
        <v>0.91435109476521037</v>
      </c>
      <c r="AG673" s="99">
        <v>0.12321054958980418</v>
      </c>
      <c r="AH673" s="107">
        <v>0.12846003641449191</v>
      </c>
      <c r="AI673" s="98">
        <f>IF(Tabelle1[[#This Row],[AfD ES 2021]]="","",Tabelle1[[#This Row],[AfD ES 2021]]/Tabelle1[[#This Row],[AfD ZS 2021]])</f>
        <v>0.95913525349043471</v>
      </c>
      <c r="AJ673" s="100">
        <v>1.9787080976549867E-2</v>
      </c>
      <c r="AK673" s="108">
        <v>2.4118004063646198E-2</v>
      </c>
      <c r="AL673" s="101">
        <f>IF(Tabelle1[[#This Row],[Linke ES 2021]]="","",Tabelle1[[#This Row],[Linke ES 2021]]/Tabelle1[[#This Row],[Linke ZS 2021]])</f>
        <v>0.82042779843359992</v>
      </c>
      <c r="AM673" s="103">
        <v>0.11690085999221189</v>
      </c>
      <c r="AN673" s="109">
        <v>0.11413172546639576</v>
      </c>
      <c r="AO673" s="102">
        <f>IF(Tabelle1[[#This Row],[Grüne ES 2021]]="","",Tabelle1[[#This Row],[Grüne ES 2021]]/Tabelle1[[#This Row],[Grüne ZS 2021]])</f>
        <v>1.0242626186058272</v>
      </c>
      <c r="AP673" s="104">
        <v>0.14972312606839017</v>
      </c>
      <c r="AQ673" s="105">
        <v>0.17659709211810962</v>
      </c>
      <c r="AR673" s="215">
        <f>IF(Tabelle1[[#This Row],[FDP ES 2021]]="","",Tabelle1[[#This Row],[FDP ES 2021]]/Tabelle1[[#This Row],[FDP ZS 2021]])</f>
        <v>0.84782328107789051</v>
      </c>
      <c r="AS673" s="216">
        <v>166.4</v>
      </c>
      <c r="AT673" s="191">
        <v>33886</v>
      </c>
      <c r="AU673" s="191">
        <v>24611</v>
      </c>
      <c r="AV673" s="191">
        <v>4.0999999999999996</v>
      </c>
      <c r="AW673" s="191">
        <v>657.1</v>
      </c>
      <c r="AX673" s="191">
        <v>7.7</v>
      </c>
      <c r="AY673" s="192">
        <v>10.9</v>
      </c>
      <c r="AZ673" s="118" t="s">
        <v>1762</v>
      </c>
      <c r="BA673" s="6"/>
      <c r="BB673" s="6"/>
      <c r="BC673" s="6"/>
      <c r="BD673" s="6"/>
      <c r="BE673" s="6"/>
      <c r="BF673" s="6"/>
      <c r="BG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</row>
    <row r="674" spans="1:84">
      <c r="A674" s="90">
        <f>SUBTOTAL(103,$B$2:$B674)</f>
        <v>673</v>
      </c>
      <c r="B674" s="44" t="s">
        <v>697</v>
      </c>
      <c r="C674" s="201" t="s">
        <v>903</v>
      </c>
      <c r="D674" s="200" t="s">
        <v>0</v>
      </c>
      <c r="E674" s="193" t="s">
        <v>496</v>
      </c>
      <c r="F674" s="222" t="s">
        <v>295</v>
      </c>
      <c r="G674" s="219" t="str">
        <f>""</f>
        <v/>
      </c>
      <c r="H674" s="12" t="s">
        <v>2173</v>
      </c>
      <c r="I674" s="10"/>
      <c r="J674" s="8" t="s">
        <v>924</v>
      </c>
      <c r="K674" s="10"/>
      <c r="L674" s="10" t="s">
        <v>921</v>
      </c>
      <c r="M674" s="67"/>
      <c r="N674" s="67"/>
      <c r="O674" s="59"/>
      <c r="P674" s="83"/>
      <c r="Q674" s="121" t="str">
        <f>""</f>
        <v/>
      </c>
      <c r="R674" s="60"/>
      <c r="S674" s="61"/>
      <c r="T674" s="147" t="str">
        <f>IF(MAX((AA674,AD674,AG674,AJ674,AM674,AP674))=AA674,"CDU",IF(MAX(AA674,AD674,AG674,AJ674,AM674,AP674)=AD674,"SPD",IF(MAX(AA674,AD674,AG674,AJ674,AM674,AP674)=AG674,"AfD",IF(MAX(AA674,AD674,AG674,AJ674,AM674,AP674)=AJ674,"Linke",IF(MAX(AA674,AD674,AG674,AJ674,AM674,AP674)=AM674,"Grüne","FDP")))))</f>
        <v>CDU</v>
      </c>
      <c r="U674" s="148" t="str">
        <f>IF(LARGE((AA674,AD674,AG674,AJ674,AM674,AP674),2)=AA674,"CDU",IF(LARGE((AA674,AD674,AG674,AJ674,AM674,AP674),2)=AD674,"SPD",IF(LARGE((AA674,AD674,AG674,AJ674,AM674,AP674),2)=AG674,"AfD",IF(LARGE((AA674,AD674,AG674,AJ674,AM674,AP674),2)=AJ674,"Linke",IF(LARGE((AA674,AD674,AG674,AJ674,AM674,AP674),2)=AM674,"Grüne","FDP")))))</f>
        <v>SPD</v>
      </c>
      <c r="V674" s="148" t="str">
        <f>IF(LARGE((AA674,AD674,AG674,AJ674,AM674,AP674),3)=AA674,"CDU",IF(LARGE((AA674,AD674,AG674,AJ674,AM674,AP674),3)=AD674,"SPD",IF(LARGE((AA674,AD674,AG674,AJ674,AM674,AP674),3)=AG674,"AfD",IF(LARGE((AA674,AD674,AG674,AJ674,AM674,AP674),3)=AJ674,"Linke",IF(LARGE((AA674,AD674,AG674,AJ674,AM674,AP674),3)=AM674,"Grüne","FDP")))))</f>
        <v>FDP</v>
      </c>
      <c r="W674" s="148" t="str">
        <f>IF(LARGE((AA674,AD674,AG674,AJ674,AM674,AP674),4)=AA674,"CDU",IF(LARGE((AA674,AD674,AG674,AJ674,AM674,AP674),4)=AD674,"SPD",IF(LARGE((AA674,AD674,AG674,AJ674,AM674,AP674),4)=AG674,"AfD",IF(LARGE((AA674,AD674,AG674,AJ674,AM674,AP674),4)=AJ674,"Linke",IF(LARGE((AA674,AD674,AG674,AJ674,AM674,AP674),4)=AM674,"Grüne","FDP")))))</f>
        <v>AfD</v>
      </c>
      <c r="X674" s="148">
        <f>(LARGE((AA674,AD674,AG674,AJ674,AM674,AP674),1))-(LARGE((AA674,AD674,AG674,AJ674,AM674,AP674),2))</f>
        <v>0.16564255212424014</v>
      </c>
      <c r="Y674" s="148">
        <f>(LARGE((AA674,AD674,AG674,AJ674,AM674,AP674),1))-(LARGE((AA674,AD674,AG674,AJ674,AM674,AP674),3))</f>
        <v>0.18825447321351962</v>
      </c>
      <c r="Z674" s="234">
        <f>(LARGE((AA674,AD674,AG674,AJ674,AM674,AP674),1))-(LARGE((AA674,AD674,AG674,AJ674,AM674,AP674),4))</f>
        <v>0.21476704969210561</v>
      </c>
      <c r="AA674" s="236">
        <v>0.33797759928190979</v>
      </c>
      <c r="AB674" s="93">
        <v>0.28261471884318018</v>
      </c>
      <c r="AC674" s="95">
        <f>IF(Tabelle1[[#This Row],[CDU ES 2021]]="","",Tabelle1[[#This Row],[CDU ES 2021]]/Tabelle1[[#This Row],[CDU ZS 2021]])</f>
        <v>1.1958952480088267</v>
      </c>
      <c r="AD674" s="97">
        <v>0.17233504715766965</v>
      </c>
      <c r="AE674" s="106">
        <v>0.18847797978731826</v>
      </c>
      <c r="AF674" s="96">
        <f>IF(Tabelle1[[#This Row],[SPD ES 2021]]="","",Tabelle1[[#This Row],[SPD ES 2021]]/Tabelle1[[#This Row],[SPD ZS 2021]])</f>
        <v>0.91435109476521037</v>
      </c>
      <c r="AG674" s="99">
        <v>0.12321054958980418</v>
      </c>
      <c r="AH674" s="107">
        <v>0.12846003641449191</v>
      </c>
      <c r="AI674" s="98">
        <f>IF(Tabelle1[[#This Row],[AfD ES 2021]]="","",Tabelle1[[#This Row],[AfD ES 2021]]/Tabelle1[[#This Row],[AfD ZS 2021]])</f>
        <v>0.95913525349043471</v>
      </c>
      <c r="AJ674" s="100">
        <v>1.9787080976549867E-2</v>
      </c>
      <c r="AK674" s="108">
        <v>2.4118004063646198E-2</v>
      </c>
      <c r="AL674" s="101">
        <f>IF(Tabelle1[[#This Row],[Linke ES 2021]]="","",Tabelle1[[#This Row],[Linke ES 2021]]/Tabelle1[[#This Row],[Linke ZS 2021]])</f>
        <v>0.82042779843359992</v>
      </c>
      <c r="AM674" s="103">
        <v>0.11690085999221189</v>
      </c>
      <c r="AN674" s="109">
        <v>0.11413172546639576</v>
      </c>
      <c r="AO674" s="102">
        <f>IF(Tabelle1[[#This Row],[Grüne ES 2021]]="","",Tabelle1[[#This Row],[Grüne ES 2021]]/Tabelle1[[#This Row],[Grüne ZS 2021]])</f>
        <v>1.0242626186058272</v>
      </c>
      <c r="AP674" s="104">
        <v>0.14972312606839017</v>
      </c>
      <c r="AQ674" s="105">
        <v>0.17659709211810962</v>
      </c>
      <c r="AR674" s="215">
        <f>IF(Tabelle1[[#This Row],[FDP ES 2021]]="","",Tabelle1[[#This Row],[FDP ES 2021]]/Tabelle1[[#This Row],[FDP ZS 2021]])</f>
        <v>0.84782328107789051</v>
      </c>
      <c r="AS674" s="216">
        <v>166.4</v>
      </c>
      <c r="AT674" s="191">
        <v>33886</v>
      </c>
      <c r="AU674" s="191">
        <v>24611</v>
      </c>
      <c r="AV674" s="191">
        <v>4.0999999999999996</v>
      </c>
      <c r="AW674" s="191">
        <v>657.1</v>
      </c>
      <c r="AX674" s="191">
        <v>7.7</v>
      </c>
      <c r="AY674" s="192">
        <v>10.9</v>
      </c>
      <c r="AZ674" s="114" t="s">
        <v>1647</v>
      </c>
      <c r="BA674" s="6"/>
      <c r="BB674" s="6"/>
      <c r="BC674" s="6"/>
      <c r="BD674" s="6"/>
      <c r="BE674" s="6"/>
      <c r="BF674" s="6"/>
      <c r="BG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</row>
    <row r="675" spans="1:84">
      <c r="A675" s="90">
        <f>SUBTOTAL(103,$B$2:$B675)</f>
        <v>674</v>
      </c>
      <c r="B675" s="45" t="s">
        <v>932</v>
      </c>
      <c r="C675" s="203" t="s">
        <v>619</v>
      </c>
      <c r="D675" s="199" t="s">
        <v>0</v>
      </c>
      <c r="E675" s="194" t="s">
        <v>497</v>
      </c>
      <c r="F675" s="198" t="s">
        <v>296</v>
      </c>
      <c r="G675" s="219" t="str">
        <f>""</f>
        <v/>
      </c>
      <c r="H675" s="8"/>
      <c r="I675" s="8"/>
      <c r="J675" s="8" t="s">
        <v>924</v>
      </c>
      <c r="K675" s="16" t="s">
        <v>631</v>
      </c>
      <c r="L675" s="8" t="s">
        <v>921</v>
      </c>
      <c r="M675" s="53"/>
      <c r="N675" s="53"/>
      <c r="O675" s="9"/>
      <c r="P675" s="55"/>
      <c r="Q675" s="121" t="str">
        <f>""</f>
        <v/>
      </c>
      <c r="R675" s="55"/>
      <c r="S675" s="57" t="s">
        <v>615</v>
      </c>
      <c r="T675" s="147" t="str">
        <f>IF(MAX((AA675,AD675,AG675,AJ675,AM675,AP675))=AA675,"CDU",IF(MAX(AA675,AD675,AG675,AJ675,AM675,AP675)=AD675,"SPD",IF(MAX(AA675,AD675,AG675,AJ675,AM675,AP675)=AG675,"AfD",IF(MAX(AA675,AD675,AG675,AJ675,AM675,AP675)=AJ675,"Linke",IF(MAX(AA675,AD675,AG675,AJ675,AM675,AP675)=AM675,"Grüne","FDP")))))</f>
        <v>Grüne</v>
      </c>
      <c r="U675" s="148" t="str">
        <f>IF(LARGE((AA675,AD675,AG675,AJ675,AM675,AP675),2)=AA675,"CDU",IF(LARGE((AA675,AD675,AG675,AJ675,AM675,AP675),2)=AD675,"SPD",IF(LARGE((AA675,AD675,AG675,AJ675,AM675,AP675),2)=AG675,"AfD",IF(LARGE((AA675,AD675,AG675,AJ675,AM675,AP675),2)=AJ675,"Linke",IF(LARGE((AA675,AD675,AG675,AJ675,AM675,AP675),2)=AM675,"Grüne","FDP")))))</f>
        <v>SPD</v>
      </c>
      <c r="V675" s="148" t="str">
        <f>IF(LARGE((AA675,AD675,AG675,AJ675,AM675,AP675),3)=AA675,"CDU",IF(LARGE((AA675,AD675,AG675,AJ675,AM675,AP675),3)=AD675,"SPD",IF(LARGE((AA675,AD675,AG675,AJ675,AM675,AP675),3)=AG675,"AfD",IF(LARGE((AA675,AD675,AG675,AJ675,AM675,AP675),3)=AJ675,"Linke",IF(LARGE((AA675,AD675,AG675,AJ675,AM675,AP675),3)=AM675,"Grüne","FDP")))))</f>
        <v>CDU</v>
      </c>
      <c r="W675" s="148" t="str">
        <f>IF(LARGE((AA675,AD675,AG675,AJ675,AM675,AP675),4)=AA675,"CDU",IF(LARGE((AA675,AD675,AG675,AJ675,AM675,AP675),4)=AD675,"SPD",IF(LARGE((AA675,AD675,AG675,AJ675,AM675,AP675),4)=AG675,"AfD",IF(LARGE((AA675,AD675,AG675,AJ675,AM675,AP675),4)=AJ675,"Linke",IF(LARGE((AA675,AD675,AG675,AJ675,AM675,AP675),4)=AM675,"Grüne","FDP")))))</f>
        <v>FDP</v>
      </c>
      <c r="X675" s="148">
        <f>(LARGE((AA675,AD675,AG675,AJ675,AM675,AP675),1))-(LARGE((AA675,AD675,AG675,AJ675,AM675,AP675),2))</f>
        <v>2.5471577413235913E-2</v>
      </c>
      <c r="Y675" s="148">
        <f>(LARGE((AA675,AD675,AG675,AJ675,AM675,AP675),1))-(LARGE((AA675,AD675,AG675,AJ675,AM675,AP675),3))</f>
        <v>8.1582475287730383E-2</v>
      </c>
      <c r="Z675" s="234">
        <f>(LARGE((AA675,AD675,AG675,AJ675,AM675,AP675),1))-(LARGE((AA675,AD675,AG675,AJ675,AM675,AP675),4))</f>
        <v>0.2110597488999772</v>
      </c>
      <c r="AA675" s="236">
        <v>0.20643714989792455</v>
      </c>
      <c r="AB675" s="93">
        <v>0.17398942587269908</v>
      </c>
      <c r="AC675" s="95">
        <f>IF(Tabelle1[[#This Row],[CDU ES 2021]]="","",Tabelle1[[#This Row],[CDU ES 2021]]/Tabelle1[[#This Row],[CDU ZS 2021]])</f>
        <v>1.186492505866225</v>
      </c>
      <c r="AD675" s="97">
        <v>0.26254804777241902</v>
      </c>
      <c r="AE675" s="106">
        <v>0.21227755138347612</v>
      </c>
      <c r="AF675" s="96">
        <f>IF(Tabelle1[[#This Row],[SPD ES 2021]]="","",Tabelle1[[#This Row],[SPD ES 2021]]/Tabelle1[[#This Row],[SPD ZS 2021]])</f>
        <v>1.2368149437437688</v>
      </c>
      <c r="AG675" s="99">
        <v>4.5096763068159691E-2</v>
      </c>
      <c r="AH675" s="107">
        <v>4.9223618886658924E-2</v>
      </c>
      <c r="AI675" s="98">
        <f>IF(Tabelle1[[#This Row],[AfD ES 2021]]="","",Tabelle1[[#This Row],[AfD ES 2021]]/Tabelle1[[#This Row],[AfD ZS 2021]])</f>
        <v>0.91616106430529565</v>
      </c>
      <c r="AJ675" s="100">
        <v>5.3424116505070396E-2</v>
      </c>
      <c r="AK675" s="108">
        <v>6.909875300906751E-2</v>
      </c>
      <c r="AL675" s="101">
        <f>IF(Tabelle1[[#This Row],[Linke ES 2021]]="","",Tabelle1[[#This Row],[Linke ES 2021]]/Tabelle1[[#This Row],[Linke ZS 2021]])</f>
        <v>0.77315601481346263</v>
      </c>
      <c r="AM675" s="103">
        <v>0.28801962518565494</v>
      </c>
      <c r="AN675" s="109">
        <v>0.31611748289070624</v>
      </c>
      <c r="AO675" s="102">
        <f>IF(Tabelle1[[#This Row],[Grüne ES 2021]]="","",Tabelle1[[#This Row],[Grüne ES 2021]]/Tabelle1[[#This Row],[Grüne ZS 2021]])</f>
        <v>0.91111577427444657</v>
      </c>
      <c r="AP675" s="104">
        <v>7.6959876285677728E-2</v>
      </c>
      <c r="AQ675" s="105">
        <v>0.10643620776881467</v>
      </c>
      <c r="AR675" s="215">
        <f>IF(Tabelle1[[#This Row],[FDP ES 2021]]="","",Tabelle1[[#This Row],[FDP ES 2021]]/Tabelle1[[#This Row],[FDP ZS 2021]])</f>
        <v>0.72306105129974974</v>
      </c>
      <c r="AS675" s="216">
        <v>708.4</v>
      </c>
      <c r="AT675" s="191">
        <v>45746</v>
      </c>
      <c r="AU675" s="191">
        <v>22899</v>
      </c>
      <c r="AV675" s="191">
        <v>5.3</v>
      </c>
      <c r="AW675" s="191">
        <v>459.3</v>
      </c>
      <c r="AX675" s="191">
        <v>10.5</v>
      </c>
      <c r="AY675" s="192">
        <v>9.4</v>
      </c>
      <c r="AZ675" s="114" t="s">
        <v>1570</v>
      </c>
      <c r="BA675" s="6"/>
      <c r="BB675" s="6"/>
      <c r="BC675" s="6"/>
      <c r="BD675" s="6"/>
      <c r="BE675" s="6"/>
      <c r="BF675" s="6"/>
      <c r="BG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</row>
    <row r="676" spans="1:84">
      <c r="A676" s="90">
        <f>SUBTOTAL(103,$B$2:$B676)</f>
        <v>675</v>
      </c>
      <c r="B676" s="46" t="s">
        <v>930</v>
      </c>
      <c r="C676" s="204" t="s">
        <v>1312</v>
      </c>
      <c r="D676" s="199" t="s">
        <v>0</v>
      </c>
      <c r="E676" s="195" t="s">
        <v>498</v>
      </c>
      <c r="F676" s="222" t="s">
        <v>297</v>
      </c>
      <c r="G676" s="219" t="str">
        <f>""</f>
        <v/>
      </c>
      <c r="H676" s="8"/>
      <c r="I676" s="8"/>
      <c r="J676" s="8" t="s">
        <v>927</v>
      </c>
      <c r="K676" s="11"/>
      <c r="L676" s="11" t="s">
        <v>922</v>
      </c>
      <c r="M676" s="53"/>
      <c r="N676" s="53"/>
      <c r="O676" s="9"/>
      <c r="P676" s="54"/>
      <c r="Q676" s="121" t="str">
        <f>""</f>
        <v/>
      </c>
      <c r="R676" s="55"/>
      <c r="S676" s="57"/>
      <c r="T676" s="147" t="str">
        <f>IF(MAX((AA676,AD676,AG676,AJ676,AM676,AP676))=AA676,"CDU",IF(MAX(AA676,AD676,AG676,AJ676,AM676,AP676)=AD676,"SPD",IF(MAX(AA676,AD676,AG676,AJ676,AM676,AP676)=AG676,"AfD",IF(MAX(AA676,AD676,AG676,AJ676,AM676,AP676)=AJ676,"Linke",IF(MAX(AA676,AD676,AG676,AJ676,AM676,AP676)=AM676,"Grüne","FDP")))))</f>
        <v>CDU</v>
      </c>
      <c r="U676" s="148" t="str">
        <f>IF(LARGE((AA676,AD676,AG676,AJ676,AM676,AP676),2)=AA676,"CDU",IF(LARGE((AA676,AD676,AG676,AJ676,AM676,AP676),2)=AD676,"SPD",IF(LARGE((AA676,AD676,AG676,AJ676,AM676,AP676),2)=AG676,"AfD",IF(LARGE((AA676,AD676,AG676,AJ676,AM676,AP676),2)=AJ676,"Linke",IF(LARGE((AA676,AD676,AG676,AJ676,AM676,AP676),2)=AM676,"Grüne","FDP")))))</f>
        <v>SPD</v>
      </c>
      <c r="V676" s="148" t="str">
        <f>IF(LARGE((AA676,AD676,AG676,AJ676,AM676,AP676),3)=AA676,"CDU",IF(LARGE((AA676,AD676,AG676,AJ676,AM676,AP676),3)=AD676,"SPD",IF(LARGE((AA676,AD676,AG676,AJ676,AM676,AP676),3)=AG676,"AfD",IF(LARGE((AA676,AD676,AG676,AJ676,AM676,AP676),3)=AJ676,"Linke",IF(LARGE((AA676,AD676,AG676,AJ676,AM676,AP676),3)=AM676,"Grüne","FDP")))))</f>
        <v>Grüne</v>
      </c>
      <c r="W676" s="148" t="str">
        <f>IF(LARGE((AA676,AD676,AG676,AJ676,AM676,AP676),4)=AA676,"CDU",IF(LARGE((AA676,AD676,AG676,AJ676,AM676,AP676),4)=AD676,"SPD",IF(LARGE((AA676,AD676,AG676,AJ676,AM676,AP676),4)=AG676,"AfD",IF(LARGE((AA676,AD676,AG676,AJ676,AM676,AP676),4)=AJ676,"Linke",IF(LARGE((AA676,AD676,AG676,AJ676,AM676,AP676),4)=AM676,"Grüne","FDP")))))</f>
        <v>FDP</v>
      </c>
      <c r="X676" s="148">
        <f>(LARGE((AA676,AD676,AG676,AJ676,AM676,AP676),1))-(LARGE((AA676,AD676,AG676,AJ676,AM676,AP676),2))</f>
        <v>3.4889523279023366E-2</v>
      </c>
      <c r="Y676" s="148">
        <f>(LARGE((AA676,AD676,AG676,AJ676,AM676,AP676),1))-(LARGE((AA676,AD676,AG676,AJ676,AM676,AP676),3))</f>
        <v>4.6134475235575373E-2</v>
      </c>
      <c r="Z676" s="234">
        <f>(LARGE((AA676,AD676,AG676,AJ676,AM676,AP676),1))-(LARGE((AA676,AD676,AG676,AJ676,AM676,AP676),4))</f>
        <v>0.11070301257949219</v>
      </c>
      <c r="AA676" s="236">
        <v>0.25245439353850441</v>
      </c>
      <c r="AB676" s="93">
        <v>0.22310496091418505</v>
      </c>
      <c r="AC676" s="95">
        <f>IF(Tabelle1[[#This Row],[CDU ES 2021]]="","",Tabelle1[[#This Row],[CDU ES 2021]]/Tabelle1[[#This Row],[CDU ZS 2021]])</f>
        <v>1.1315498880170949</v>
      </c>
      <c r="AD676" s="97">
        <v>0.21756487025948104</v>
      </c>
      <c r="AE676" s="106">
        <v>0.24241897443920982</v>
      </c>
      <c r="AF676" s="96">
        <f>IF(Tabelle1[[#This Row],[SPD ES 2021]]="","",Tabelle1[[#This Row],[SPD ES 2021]]/Tabelle1[[#This Row],[SPD ZS 2021]])</f>
        <v>0.89747459233657756</v>
      </c>
      <c r="AG676" s="99">
        <v>8.1122638444042147E-2</v>
      </c>
      <c r="AH676" s="107">
        <v>8.2256952291547156E-2</v>
      </c>
      <c r="AI676" s="98">
        <f>IF(Tabelle1[[#This Row],[AfD ES 2021]]="","",Tabelle1[[#This Row],[AfD ES 2021]]/Tabelle1[[#This Row],[AfD ZS 2021]])</f>
        <v>0.9862101157907649</v>
      </c>
      <c r="AJ676" s="100">
        <v>2.6574757461820545E-2</v>
      </c>
      <c r="AK676" s="108">
        <v>3.2056742520383152E-2</v>
      </c>
      <c r="AL676" s="101">
        <f>IF(Tabelle1[[#This Row],[Linke ES 2021]]="","",Tabelle1[[#This Row],[Linke ES 2021]]/Tabelle1[[#This Row],[Linke ZS 2021]])</f>
        <v>0.82899120036675877</v>
      </c>
      <c r="AM676" s="103">
        <v>0.20631991830292903</v>
      </c>
      <c r="AN676" s="109">
        <v>0.19016741129635104</v>
      </c>
      <c r="AO676" s="102">
        <f>IF(Tabelle1[[#This Row],[Grüne ES 2021]]="","",Tabelle1[[#This Row],[Grüne ES 2021]]/Tabelle1[[#This Row],[Grüne ZS 2021]])</f>
        <v>1.0849383545606899</v>
      </c>
      <c r="AP676" s="104">
        <v>0.14175138095901221</v>
      </c>
      <c r="AQ676" s="105">
        <v>0.14295151504615544</v>
      </c>
      <c r="AR676" s="215">
        <f>IF(Tabelle1[[#This Row],[FDP ES 2021]]="","",Tabelle1[[#This Row],[FDP ES 2021]]/Tabelle1[[#This Row],[FDP ZS 2021]])</f>
        <v>0.99160460743101786</v>
      </c>
      <c r="AS676" s="216">
        <v>280.7</v>
      </c>
      <c r="AT676" s="191">
        <v>32707</v>
      </c>
      <c r="AU676" s="191">
        <v>26699</v>
      </c>
      <c r="AV676" s="191">
        <v>4.7</v>
      </c>
      <c r="AW676" s="191">
        <v>598.9</v>
      </c>
      <c r="AX676" s="191">
        <v>7.2</v>
      </c>
      <c r="AY676" s="192">
        <v>11.1</v>
      </c>
      <c r="AZ676" s="114" t="s">
        <v>1842</v>
      </c>
      <c r="BA676" s="6"/>
      <c r="BB676" s="6"/>
      <c r="BC676" s="6"/>
      <c r="BD676" s="6"/>
      <c r="BE676" s="6"/>
      <c r="BF676" s="6"/>
      <c r="BG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</row>
    <row r="677" spans="1:84">
      <c r="A677" s="90">
        <f>SUBTOTAL(103,$B$2:$B677)</f>
        <v>676</v>
      </c>
      <c r="B677" s="48" t="s">
        <v>669</v>
      </c>
      <c r="C677" s="206" t="s">
        <v>1313</v>
      </c>
      <c r="D677" s="199" t="s">
        <v>0</v>
      </c>
      <c r="E677" s="195" t="s">
        <v>498</v>
      </c>
      <c r="F677" s="222" t="s">
        <v>297</v>
      </c>
      <c r="G677" s="219" t="str">
        <f>""</f>
        <v/>
      </c>
      <c r="H677" s="8"/>
      <c r="I677" s="8"/>
      <c r="J677" s="8" t="s">
        <v>927</v>
      </c>
      <c r="K677" s="11"/>
      <c r="L677" s="11" t="s">
        <v>921</v>
      </c>
      <c r="M677" s="53"/>
      <c r="N677" s="53"/>
      <c r="O677" s="9"/>
      <c r="P677" s="54"/>
      <c r="Q677" s="121" t="str">
        <f>""</f>
        <v/>
      </c>
      <c r="R677" s="55"/>
      <c r="S677" s="57"/>
      <c r="T677" s="147" t="str">
        <f>IF(MAX((AA677,AD677,AG677,AJ677,AM677,AP677))=AA677,"CDU",IF(MAX(AA677,AD677,AG677,AJ677,AM677,AP677)=AD677,"SPD",IF(MAX(AA677,AD677,AG677,AJ677,AM677,AP677)=AG677,"AfD",IF(MAX(AA677,AD677,AG677,AJ677,AM677,AP677)=AJ677,"Linke",IF(MAX(AA677,AD677,AG677,AJ677,AM677,AP677)=AM677,"Grüne","FDP")))))</f>
        <v>CDU</v>
      </c>
      <c r="U677" s="148" t="str">
        <f>IF(LARGE((AA677,AD677,AG677,AJ677,AM677,AP677),2)=AA677,"CDU",IF(LARGE((AA677,AD677,AG677,AJ677,AM677,AP677),2)=AD677,"SPD",IF(LARGE((AA677,AD677,AG677,AJ677,AM677,AP677),2)=AG677,"AfD",IF(LARGE((AA677,AD677,AG677,AJ677,AM677,AP677),2)=AJ677,"Linke",IF(LARGE((AA677,AD677,AG677,AJ677,AM677,AP677),2)=AM677,"Grüne","FDP")))))</f>
        <v>SPD</v>
      </c>
      <c r="V677" s="148" t="str">
        <f>IF(LARGE((AA677,AD677,AG677,AJ677,AM677,AP677),3)=AA677,"CDU",IF(LARGE((AA677,AD677,AG677,AJ677,AM677,AP677),3)=AD677,"SPD",IF(LARGE((AA677,AD677,AG677,AJ677,AM677,AP677),3)=AG677,"AfD",IF(LARGE((AA677,AD677,AG677,AJ677,AM677,AP677),3)=AJ677,"Linke",IF(LARGE((AA677,AD677,AG677,AJ677,AM677,AP677),3)=AM677,"Grüne","FDP")))))</f>
        <v>Grüne</v>
      </c>
      <c r="W677" s="148" t="str">
        <f>IF(LARGE((AA677,AD677,AG677,AJ677,AM677,AP677),4)=AA677,"CDU",IF(LARGE((AA677,AD677,AG677,AJ677,AM677,AP677),4)=AD677,"SPD",IF(LARGE((AA677,AD677,AG677,AJ677,AM677,AP677),4)=AG677,"AfD",IF(LARGE((AA677,AD677,AG677,AJ677,AM677,AP677),4)=AJ677,"Linke",IF(LARGE((AA677,AD677,AG677,AJ677,AM677,AP677),4)=AM677,"Grüne","FDP")))))</f>
        <v>FDP</v>
      </c>
      <c r="X677" s="148">
        <f>(LARGE((AA677,AD677,AG677,AJ677,AM677,AP677),1))-(LARGE((AA677,AD677,AG677,AJ677,AM677,AP677),2))</f>
        <v>3.4889523279023366E-2</v>
      </c>
      <c r="Y677" s="148">
        <f>(LARGE((AA677,AD677,AG677,AJ677,AM677,AP677),1))-(LARGE((AA677,AD677,AG677,AJ677,AM677,AP677),3))</f>
        <v>4.6134475235575373E-2</v>
      </c>
      <c r="Z677" s="234">
        <f>(LARGE((AA677,AD677,AG677,AJ677,AM677,AP677),1))-(LARGE((AA677,AD677,AG677,AJ677,AM677,AP677),4))</f>
        <v>0.11070301257949219</v>
      </c>
      <c r="AA677" s="236">
        <v>0.25245439353850441</v>
      </c>
      <c r="AB677" s="93">
        <v>0.22310496091418505</v>
      </c>
      <c r="AC677" s="95">
        <f>IF(Tabelle1[[#This Row],[CDU ES 2021]]="","",Tabelle1[[#This Row],[CDU ES 2021]]/Tabelle1[[#This Row],[CDU ZS 2021]])</f>
        <v>1.1315498880170949</v>
      </c>
      <c r="AD677" s="97">
        <v>0.21756487025948104</v>
      </c>
      <c r="AE677" s="106">
        <v>0.24241897443920982</v>
      </c>
      <c r="AF677" s="96">
        <f>IF(Tabelle1[[#This Row],[SPD ES 2021]]="","",Tabelle1[[#This Row],[SPD ES 2021]]/Tabelle1[[#This Row],[SPD ZS 2021]])</f>
        <v>0.89747459233657756</v>
      </c>
      <c r="AG677" s="99">
        <v>8.1122638444042147E-2</v>
      </c>
      <c r="AH677" s="107">
        <v>8.2256952291547156E-2</v>
      </c>
      <c r="AI677" s="98">
        <f>IF(Tabelle1[[#This Row],[AfD ES 2021]]="","",Tabelle1[[#This Row],[AfD ES 2021]]/Tabelle1[[#This Row],[AfD ZS 2021]])</f>
        <v>0.9862101157907649</v>
      </c>
      <c r="AJ677" s="100">
        <v>2.6574757461820545E-2</v>
      </c>
      <c r="AK677" s="108">
        <v>3.2056742520383152E-2</v>
      </c>
      <c r="AL677" s="101">
        <f>IF(Tabelle1[[#This Row],[Linke ES 2021]]="","",Tabelle1[[#This Row],[Linke ES 2021]]/Tabelle1[[#This Row],[Linke ZS 2021]])</f>
        <v>0.82899120036675877</v>
      </c>
      <c r="AM677" s="103">
        <v>0.20631991830292903</v>
      </c>
      <c r="AN677" s="109">
        <v>0.19016741129635104</v>
      </c>
      <c r="AO677" s="102">
        <f>IF(Tabelle1[[#This Row],[Grüne ES 2021]]="","",Tabelle1[[#This Row],[Grüne ES 2021]]/Tabelle1[[#This Row],[Grüne ZS 2021]])</f>
        <v>1.0849383545606899</v>
      </c>
      <c r="AP677" s="104">
        <v>0.14175138095901221</v>
      </c>
      <c r="AQ677" s="105">
        <v>0.14295151504615544</v>
      </c>
      <c r="AR677" s="215">
        <f>IF(Tabelle1[[#This Row],[FDP ES 2021]]="","",Tabelle1[[#This Row],[FDP ES 2021]]/Tabelle1[[#This Row],[FDP ZS 2021]])</f>
        <v>0.99160460743101786</v>
      </c>
      <c r="AS677" s="216">
        <v>280.7</v>
      </c>
      <c r="AT677" s="191">
        <v>32707</v>
      </c>
      <c r="AU677" s="191">
        <v>26699</v>
      </c>
      <c r="AV677" s="191">
        <v>4.7</v>
      </c>
      <c r="AW677" s="191">
        <v>598.9</v>
      </c>
      <c r="AX677" s="191">
        <v>7.2</v>
      </c>
      <c r="AY677" s="192">
        <v>11.1</v>
      </c>
      <c r="AZ677" s="115" t="s">
        <v>2158</v>
      </c>
      <c r="BA677" s="6"/>
      <c r="BB677" s="6"/>
      <c r="BC677" s="6"/>
      <c r="BD677" s="6"/>
      <c r="BE677" s="6"/>
      <c r="BF677" s="6"/>
      <c r="BG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</row>
    <row r="678" spans="1:84">
      <c r="A678" s="90">
        <f>SUBTOTAL(103,$B$2:$B678)</f>
        <v>677</v>
      </c>
      <c r="B678" s="44" t="s">
        <v>697</v>
      </c>
      <c r="C678" s="201" t="s">
        <v>904</v>
      </c>
      <c r="D678" s="200" t="s">
        <v>0</v>
      </c>
      <c r="E678" s="193" t="s">
        <v>498</v>
      </c>
      <c r="F678" s="222" t="s">
        <v>297</v>
      </c>
      <c r="G678" s="219" t="str">
        <f>""</f>
        <v/>
      </c>
      <c r="H678" s="10"/>
      <c r="I678" s="10"/>
      <c r="J678" s="8" t="s">
        <v>924</v>
      </c>
      <c r="K678" s="10"/>
      <c r="L678" s="10" t="s">
        <v>921</v>
      </c>
      <c r="M678" s="67"/>
      <c r="N678" s="67"/>
      <c r="O678" s="59"/>
      <c r="P678" s="83"/>
      <c r="Q678" s="121" t="str">
        <f>""</f>
        <v/>
      </c>
      <c r="R678" s="60"/>
      <c r="S678" s="61"/>
      <c r="T678" s="147" t="str">
        <f>IF(MAX((AA678,AD678,AG678,AJ678,AM678,AP678))=AA678,"CDU",IF(MAX(AA678,AD678,AG678,AJ678,AM678,AP678)=AD678,"SPD",IF(MAX(AA678,AD678,AG678,AJ678,AM678,AP678)=AG678,"AfD",IF(MAX(AA678,AD678,AG678,AJ678,AM678,AP678)=AJ678,"Linke",IF(MAX(AA678,AD678,AG678,AJ678,AM678,AP678)=AM678,"Grüne","FDP")))))</f>
        <v>CDU</v>
      </c>
      <c r="U678" s="148" t="str">
        <f>IF(LARGE((AA678,AD678,AG678,AJ678,AM678,AP678),2)=AA678,"CDU",IF(LARGE((AA678,AD678,AG678,AJ678,AM678,AP678),2)=AD678,"SPD",IF(LARGE((AA678,AD678,AG678,AJ678,AM678,AP678),2)=AG678,"AfD",IF(LARGE((AA678,AD678,AG678,AJ678,AM678,AP678),2)=AJ678,"Linke",IF(LARGE((AA678,AD678,AG678,AJ678,AM678,AP678),2)=AM678,"Grüne","FDP")))))</f>
        <v>SPD</v>
      </c>
      <c r="V678" s="148" t="str">
        <f>IF(LARGE((AA678,AD678,AG678,AJ678,AM678,AP678),3)=AA678,"CDU",IF(LARGE((AA678,AD678,AG678,AJ678,AM678,AP678),3)=AD678,"SPD",IF(LARGE((AA678,AD678,AG678,AJ678,AM678,AP678),3)=AG678,"AfD",IF(LARGE((AA678,AD678,AG678,AJ678,AM678,AP678),3)=AJ678,"Linke",IF(LARGE((AA678,AD678,AG678,AJ678,AM678,AP678),3)=AM678,"Grüne","FDP")))))</f>
        <v>Grüne</v>
      </c>
      <c r="W678" s="148" t="str">
        <f>IF(LARGE((AA678,AD678,AG678,AJ678,AM678,AP678),4)=AA678,"CDU",IF(LARGE((AA678,AD678,AG678,AJ678,AM678,AP678),4)=AD678,"SPD",IF(LARGE((AA678,AD678,AG678,AJ678,AM678,AP678),4)=AG678,"AfD",IF(LARGE((AA678,AD678,AG678,AJ678,AM678,AP678),4)=AJ678,"Linke",IF(LARGE((AA678,AD678,AG678,AJ678,AM678,AP678),4)=AM678,"Grüne","FDP")))))</f>
        <v>FDP</v>
      </c>
      <c r="X678" s="148">
        <f>(LARGE((AA678,AD678,AG678,AJ678,AM678,AP678),1))-(LARGE((AA678,AD678,AG678,AJ678,AM678,AP678),2))</f>
        <v>3.4889523279023366E-2</v>
      </c>
      <c r="Y678" s="148">
        <f>(LARGE((AA678,AD678,AG678,AJ678,AM678,AP678),1))-(LARGE((AA678,AD678,AG678,AJ678,AM678,AP678),3))</f>
        <v>4.6134475235575373E-2</v>
      </c>
      <c r="Z678" s="234">
        <f>(LARGE((AA678,AD678,AG678,AJ678,AM678,AP678),1))-(LARGE((AA678,AD678,AG678,AJ678,AM678,AP678),4))</f>
        <v>0.11070301257949219</v>
      </c>
      <c r="AA678" s="236">
        <v>0.25245439353850441</v>
      </c>
      <c r="AB678" s="93">
        <v>0.22310496091418505</v>
      </c>
      <c r="AC678" s="95">
        <f>IF(Tabelle1[[#This Row],[CDU ES 2021]]="","",Tabelle1[[#This Row],[CDU ES 2021]]/Tabelle1[[#This Row],[CDU ZS 2021]])</f>
        <v>1.1315498880170949</v>
      </c>
      <c r="AD678" s="97">
        <v>0.21756487025948104</v>
      </c>
      <c r="AE678" s="106">
        <v>0.24241897443920982</v>
      </c>
      <c r="AF678" s="96">
        <f>IF(Tabelle1[[#This Row],[SPD ES 2021]]="","",Tabelle1[[#This Row],[SPD ES 2021]]/Tabelle1[[#This Row],[SPD ZS 2021]])</f>
        <v>0.89747459233657756</v>
      </c>
      <c r="AG678" s="99">
        <v>8.1122638444042147E-2</v>
      </c>
      <c r="AH678" s="107">
        <v>8.2256952291547156E-2</v>
      </c>
      <c r="AI678" s="98">
        <f>IF(Tabelle1[[#This Row],[AfD ES 2021]]="","",Tabelle1[[#This Row],[AfD ES 2021]]/Tabelle1[[#This Row],[AfD ZS 2021]])</f>
        <v>0.9862101157907649</v>
      </c>
      <c r="AJ678" s="100">
        <v>2.6574757461820545E-2</v>
      </c>
      <c r="AK678" s="108">
        <v>3.2056742520383152E-2</v>
      </c>
      <c r="AL678" s="101">
        <f>IF(Tabelle1[[#This Row],[Linke ES 2021]]="","",Tabelle1[[#This Row],[Linke ES 2021]]/Tabelle1[[#This Row],[Linke ZS 2021]])</f>
        <v>0.82899120036675877</v>
      </c>
      <c r="AM678" s="103">
        <v>0.20631991830292903</v>
      </c>
      <c r="AN678" s="109">
        <v>0.19016741129635104</v>
      </c>
      <c r="AO678" s="102">
        <f>IF(Tabelle1[[#This Row],[Grüne ES 2021]]="","",Tabelle1[[#This Row],[Grüne ES 2021]]/Tabelle1[[#This Row],[Grüne ZS 2021]])</f>
        <v>1.0849383545606899</v>
      </c>
      <c r="AP678" s="104">
        <v>0.14175138095901221</v>
      </c>
      <c r="AQ678" s="105">
        <v>0.14295151504615544</v>
      </c>
      <c r="AR678" s="215">
        <f>IF(Tabelle1[[#This Row],[FDP ES 2021]]="","",Tabelle1[[#This Row],[FDP ES 2021]]/Tabelle1[[#This Row],[FDP ZS 2021]])</f>
        <v>0.99160460743101786</v>
      </c>
      <c r="AS678" s="216">
        <v>280.7</v>
      </c>
      <c r="AT678" s="191">
        <v>32707</v>
      </c>
      <c r="AU678" s="191">
        <v>26699</v>
      </c>
      <c r="AV678" s="191">
        <v>4.7</v>
      </c>
      <c r="AW678" s="191">
        <v>598.9</v>
      </c>
      <c r="AX678" s="191">
        <v>7.2</v>
      </c>
      <c r="AY678" s="192">
        <v>11.1</v>
      </c>
      <c r="AZ678" s="115" t="s">
        <v>1660</v>
      </c>
      <c r="BA678" s="6"/>
      <c r="BB678" s="6"/>
      <c r="BC678" s="6"/>
      <c r="BD678" s="6"/>
      <c r="BE678" s="6"/>
      <c r="BF678" s="6"/>
      <c r="BG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</row>
    <row r="679" spans="1:84">
      <c r="A679" s="90">
        <f>SUBTOTAL(103,$B$2:$B679)</f>
        <v>678</v>
      </c>
      <c r="B679" s="44" t="s">
        <v>697</v>
      </c>
      <c r="C679" s="201" t="s">
        <v>905</v>
      </c>
      <c r="D679" s="199" t="s">
        <v>0</v>
      </c>
      <c r="E679" s="194" t="s">
        <v>499</v>
      </c>
      <c r="F679" s="198" t="s">
        <v>298</v>
      </c>
      <c r="G679" s="219" t="str">
        <f>""</f>
        <v/>
      </c>
      <c r="H679" s="8"/>
      <c r="I679" s="8"/>
      <c r="J679" s="8" t="s">
        <v>924</v>
      </c>
      <c r="K679" s="8"/>
      <c r="L679" s="8" t="s">
        <v>921</v>
      </c>
      <c r="M679" s="53"/>
      <c r="N679" s="53"/>
      <c r="O679" s="9"/>
      <c r="P679" s="54"/>
      <c r="Q679" s="121" t="str">
        <f>""</f>
        <v/>
      </c>
      <c r="R679" s="55"/>
      <c r="S679" s="57"/>
      <c r="T679" s="147" t="str">
        <f>IF(MAX((AA679,AD679,AG679,AJ679,AM679,AP679))=AA679,"CDU",IF(MAX(AA679,AD679,AG679,AJ679,AM679,AP679)=AD679,"SPD",IF(MAX(AA679,AD679,AG679,AJ679,AM679,AP679)=AG679,"AfD",IF(MAX(AA679,AD679,AG679,AJ679,AM679,AP679)=AJ679,"Linke",IF(MAX(AA679,AD679,AG679,AJ679,AM679,AP679)=AM679,"Grüne","FDP")))))</f>
        <v>CDU</v>
      </c>
      <c r="U679" s="148" t="str">
        <f>IF(LARGE((AA679,AD679,AG679,AJ679,AM679,AP679),2)=AA679,"CDU",IF(LARGE((AA679,AD679,AG679,AJ679,AM679,AP679),2)=AD679,"SPD",IF(LARGE((AA679,AD679,AG679,AJ679,AM679,AP679),2)=AG679,"AfD",IF(LARGE((AA679,AD679,AG679,AJ679,AM679,AP679),2)=AJ679,"Linke",IF(LARGE((AA679,AD679,AG679,AJ679,AM679,AP679),2)=AM679,"Grüne","FDP")))))</f>
        <v>SPD</v>
      </c>
      <c r="V679" s="148" t="str">
        <f>IF(LARGE((AA679,AD679,AG679,AJ679,AM679,AP679),3)=AA679,"CDU",IF(LARGE((AA679,AD679,AG679,AJ679,AM679,AP679),3)=AD679,"SPD",IF(LARGE((AA679,AD679,AG679,AJ679,AM679,AP679),3)=AG679,"AfD",IF(LARGE((AA679,AD679,AG679,AJ679,AM679,AP679),3)=AJ679,"Linke",IF(LARGE((AA679,AD679,AG679,AJ679,AM679,AP679),3)=AM679,"Grüne","FDP")))))</f>
        <v>Grüne</v>
      </c>
      <c r="W679" s="148" t="str">
        <f>IF(LARGE((AA679,AD679,AG679,AJ679,AM679,AP679),4)=AA679,"CDU",IF(LARGE((AA679,AD679,AG679,AJ679,AM679,AP679),4)=AD679,"SPD",IF(LARGE((AA679,AD679,AG679,AJ679,AM679,AP679),4)=AG679,"AfD",IF(LARGE((AA679,AD679,AG679,AJ679,AM679,AP679),4)=AJ679,"Linke",IF(LARGE((AA679,AD679,AG679,AJ679,AM679,AP679),4)=AM679,"Grüne","FDP")))))</f>
        <v>FDP</v>
      </c>
      <c r="X679" s="149">
        <f>(LARGE((AA679,AD679,AG679,AJ679,AM679,AP679),1))-(LARGE((AA679,AD679,AG679,AJ679,AM679,AP679),2))</f>
        <v>5.4003780264616497E-4</v>
      </c>
      <c r="Y679" s="148">
        <f>(LARGE((AA679,AD679,AG679,AJ679,AM679,AP679),1))-(LARGE((AA679,AD679,AG679,AJ679,AM679,AP679),3))</f>
        <v>0.13837568629804087</v>
      </c>
      <c r="Z679" s="234">
        <f>(LARGE((AA679,AD679,AG679,AJ679,AM679,AP679),1))-(LARGE((AA679,AD679,AG679,AJ679,AM679,AP679),4))</f>
        <v>0.1787285109957697</v>
      </c>
      <c r="AA679" s="236">
        <v>0.27845549188443192</v>
      </c>
      <c r="AB679" s="93">
        <v>0.24807890882020989</v>
      </c>
      <c r="AC679" s="95">
        <f>IF(Tabelle1[[#This Row],[CDU ES 2021]]="","",Tabelle1[[#This Row],[CDU ES 2021]]/Tabelle1[[#This Row],[CDU ZS 2021]])</f>
        <v>1.1224472616744572</v>
      </c>
      <c r="AD679" s="97">
        <v>0.27791545408178575</v>
      </c>
      <c r="AE679" s="106">
        <v>0.23849746656100665</v>
      </c>
      <c r="AF679" s="96">
        <f>IF(Tabelle1[[#This Row],[SPD ES 2021]]="","",Tabelle1[[#This Row],[SPD ES 2021]]/Tabelle1[[#This Row],[SPD ZS 2021]])</f>
        <v>1.1652763364289078</v>
      </c>
      <c r="AG679" s="99">
        <v>8.6382046743272031E-2</v>
      </c>
      <c r="AH679" s="107">
        <v>8.9877050164493433E-2</v>
      </c>
      <c r="AI679" s="98">
        <f>IF(Tabelle1[[#This Row],[AfD ES 2021]]="","",Tabelle1[[#This Row],[AfD ES 2021]]/Tabelle1[[#This Row],[AfD ZS 2021]])</f>
        <v>0.96111350545189422</v>
      </c>
      <c r="AJ679" s="100">
        <v>2.9528066964687526E-2</v>
      </c>
      <c r="AK679" s="108">
        <v>3.1271762361021062E-2</v>
      </c>
      <c r="AL679" s="101">
        <f>IF(Tabelle1[[#This Row],[Linke ES 2021]]="","",Tabelle1[[#This Row],[Linke ES 2021]]/Tabelle1[[#This Row],[Linke ZS 2021]])</f>
        <v>0.94424057793087546</v>
      </c>
      <c r="AM679" s="103">
        <v>0.14007980558639105</v>
      </c>
      <c r="AN679" s="109">
        <v>0.17244194702591073</v>
      </c>
      <c r="AO679" s="102">
        <f>IF(Tabelle1[[#This Row],[Grüne ES 2021]]="","",Tabelle1[[#This Row],[Grüne ES 2021]]/Tabelle1[[#This Row],[Grüne ZS 2021]])</f>
        <v>0.81233022476452887</v>
      </c>
      <c r="AP679" s="104">
        <v>9.9726980888662206E-2</v>
      </c>
      <c r="AQ679" s="105">
        <v>0.13289148236198162</v>
      </c>
      <c r="AR679" s="215">
        <f>IF(Tabelle1[[#This Row],[FDP ES 2021]]="","",Tabelle1[[#This Row],[FDP ES 2021]]/Tabelle1[[#This Row],[FDP ZS 2021]])</f>
        <v>0.75043922391517159</v>
      </c>
      <c r="AS679" s="216">
        <v>247.6</v>
      </c>
      <c r="AT679" s="191">
        <v>36655</v>
      </c>
      <c r="AU679" s="191">
        <v>23747</v>
      </c>
      <c r="AV679" s="191">
        <v>3.8</v>
      </c>
      <c r="AW679" s="191">
        <v>619.20000000000005</v>
      </c>
      <c r="AX679" s="191">
        <v>7.5</v>
      </c>
      <c r="AY679" s="192">
        <v>10.7</v>
      </c>
      <c r="AZ679" s="114" t="s">
        <v>1634</v>
      </c>
      <c r="BA679" s="6"/>
      <c r="BB679" s="6"/>
      <c r="BC679" s="6"/>
      <c r="BD679" s="6"/>
      <c r="BE679" s="6"/>
      <c r="BF679" s="6"/>
      <c r="BG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</row>
    <row r="680" spans="1:84">
      <c r="A680" s="90">
        <f>SUBTOTAL(103,$B$2:$B680)</f>
        <v>679</v>
      </c>
      <c r="B680" s="48" t="s">
        <v>669</v>
      </c>
      <c r="C680" s="206" t="s">
        <v>1314</v>
      </c>
      <c r="D680" s="199" t="s">
        <v>0</v>
      </c>
      <c r="E680" s="195" t="s">
        <v>499</v>
      </c>
      <c r="F680" s="198" t="s">
        <v>298</v>
      </c>
      <c r="G680" s="223" t="s">
        <v>2170</v>
      </c>
      <c r="H680" s="8"/>
      <c r="I680" s="8"/>
      <c r="J680" s="8" t="s">
        <v>927</v>
      </c>
      <c r="K680" s="11"/>
      <c r="L680" s="11" t="s">
        <v>922</v>
      </c>
      <c r="M680" s="53"/>
      <c r="N680" s="53"/>
      <c r="O680" s="9"/>
      <c r="P680" s="54"/>
      <c r="Q680" s="121" t="str">
        <f>""</f>
        <v/>
      </c>
      <c r="R680" s="55"/>
      <c r="S680" s="57"/>
      <c r="T680" s="147" t="str">
        <f>IF(MAX((AA680,AD680,AG680,AJ680,AM680,AP680))=AA680,"CDU",IF(MAX(AA680,AD680,AG680,AJ680,AM680,AP680)=AD680,"SPD",IF(MAX(AA680,AD680,AG680,AJ680,AM680,AP680)=AG680,"AfD",IF(MAX(AA680,AD680,AG680,AJ680,AM680,AP680)=AJ680,"Linke",IF(MAX(AA680,AD680,AG680,AJ680,AM680,AP680)=AM680,"Grüne","FDP")))))</f>
        <v>CDU</v>
      </c>
      <c r="U680" s="148" t="str">
        <f>IF(LARGE((AA680,AD680,AG680,AJ680,AM680,AP680),2)=AA680,"CDU",IF(LARGE((AA680,AD680,AG680,AJ680,AM680,AP680),2)=AD680,"SPD",IF(LARGE((AA680,AD680,AG680,AJ680,AM680,AP680),2)=AG680,"AfD",IF(LARGE((AA680,AD680,AG680,AJ680,AM680,AP680),2)=AJ680,"Linke",IF(LARGE((AA680,AD680,AG680,AJ680,AM680,AP680),2)=AM680,"Grüne","FDP")))))</f>
        <v>SPD</v>
      </c>
      <c r="V680" s="148" t="str">
        <f>IF(LARGE((AA680,AD680,AG680,AJ680,AM680,AP680),3)=AA680,"CDU",IF(LARGE((AA680,AD680,AG680,AJ680,AM680,AP680),3)=AD680,"SPD",IF(LARGE((AA680,AD680,AG680,AJ680,AM680,AP680),3)=AG680,"AfD",IF(LARGE((AA680,AD680,AG680,AJ680,AM680,AP680),3)=AJ680,"Linke",IF(LARGE((AA680,AD680,AG680,AJ680,AM680,AP680),3)=AM680,"Grüne","FDP")))))</f>
        <v>Grüne</v>
      </c>
      <c r="W680" s="148" t="str">
        <f>IF(LARGE((AA680,AD680,AG680,AJ680,AM680,AP680),4)=AA680,"CDU",IF(LARGE((AA680,AD680,AG680,AJ680,AM680,AP680),4)=AD680,"SPD",IF(LARGE((AA680,AD680,AG680,AJ680,AM680,AP680),4)=AG680,"AfD",IF(LARGE((AA680,AD680,AG680,AJ680,AM680,AP680),4)=AJ680,"Linke",IF(LARGE((AA680,AD680,AG680,AJ680,AM680,AP680),4)=AM680,"Grüne","FDP")))))</f>
        <v>FDP</v>
      </c>
      <c r="X680" s="149">
        <f>(LARGE((AA680,AD680,AG680,AJ680,AM680,AP680),1))-(LARGE((AA680,AD680,AG680,AJ680,AM680,AP680),2))</f>
        <v>5.4003780264616497E-4</v>
      </c>
      <c r="Y680" s="148">
        <f>(LARGE((AA680,AD680,AG680,AJ680,AM680,AP680),1))-(LARGE((AA680,AD680,AG680,AJ680,AM680,AP680),3))</f>
        <v>0.13837568629804087</v>
      </c>
      <c r="Z680" s="234">
        <f>(LARGE((AA680,AD680,AG680,AJ680,AM680,AP680),1))-(LARGE((AA680,AD680,AG680,AJ680,AM680,AP680),4))</f>
        <v>0.1787285109957697</v>
      </c>
      <c r="AA680" s="236">
        <v>0.27845549188443192</v>
      </c>
      <c r="AB680" s="93">
        <v>0.24807890882020989</v>
      </c>
      <c r="AC680" s="95">
        <f>IF(Tabelle1[[#This Row],[CDU ES 2021]]="","",Tabelle1[[#This Row],[CDU ES 2021]]/Tabelle1[[#This Row],[CDU ZS 2021]])</f>
        <v>1.1224472616744572</v>
      </c>
      <c r="AD680" s="97">
        <v>0.27791545408178575</v>
      </c>
      <c r="AE680" s="106">
        <v>0.23849746656100665</v>
      </c>
      <c r="AF680" s="96">
        <f>IF(Tabelle1[[#This Row],[SPD ES 2021]]="","",Tabelle1[[#This Row],[SPD ES 2021]]/Tabelle1[[#This Row],[SPD ZS 2021]])</f>
        <v>1.1652763364289078</v>
      </c>
      <c r="AG680" s="99">
        <v>8.6382046743272031E-2</v>
      </c>
      <c r="AH680" s="107">
        <v>8.9877050164493433E-2</v>
      </c>
      <c r="AI680" s="98">
        <f>IF(Tabelle1[[#This Row],[AfD ES 2021]]="","",Tabelle1[[#This Row],[AfD ES 2021]]/Tabelle1[[#This Row],[AfD ZS 2021]])</f>
        <v>0.96111350545189422</v>
      </c>
      <c r="AJ680" s="100">
        <v>2.9528066964687526E-2</v>
      </c>
      <c r="AK680" s="108">
        <v>3.1271762361021062E-2</v>
      </c>
      <c r="AL680" s="101">
        <f>IF(Tabelle1[[#This Row],[Linke ES 2021]]="","",Tabelle1[[#This Row],[Linke ES 2021]]/Tabelle1[[#This Row],[Linke ZS 2021]])</f>
        <v>0.94424057793087546</v>
      </c>
      <c r="AM680" s="103">
        <v>0.14007980558639105</v>
      </c>
      <c r="AN680" s="109">
        <v>0.17244194702591073</v>
      </c>
      <c r="AO680" s="102">
        <f>IF(Tabelle1[[#This Row],[Grüne ES 2021]]="","",Tabelle1[[#This Row],[Grüne ES 2021]]/Tabelle1[[#This Row],[Grüne ZS 2021]])</f>
        <v>0.81233022476452887</v>
      </c>
      <c r="AP680" s="104">
        <v>9.9726980888662206E-2</v>
      </c>
      <c r="AQ680" s="105">
        <v>0.13289148236198162</v>
      </c>
      <c r="AR680" s="215">
        <f>IF(Tabelle1[[#This Row],[FDP ES 2021]]="","",Tabelle1[[#This Row],[FDP ES 2021]]/Tabelle1[[#This Row],[FDP ZS 2021]])</f>
        <v>0.75043922391517159</v>
      </c>
      <c r="AS680" s="216">
        <v>247.6</v>
      </c>
      <c r="AT680" s="191">
        <v>36655</v>
      </c>
      <c r="AU680" s="191">
        <v>23747</v>
      </c>
      <c r="AV680" s="191">
        <v>3.8</v>
      </c>
      <c r="AW680" s="191">
        <v>619.20000000000005</v>
      </c>
      <c r="AX680" s="191">
        <v>7.5</v>
      </c>
      <c r="AY680" s="192">
        <v>10.7</v>
      </c>
      <c r="AZ680" s="114" t="s">
        <v>1768</v>
      </c>
      <c r="BA680" s="6"/>
      <c r="BB680" s="6"/>
      <c r="BC680" s="6"/>
      <c r="BD680" s="6"/>
      <c r="BE680" s="6"/>
      <c r="BF680" s="6"/>
      <c r="BG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</row>
    <row r="681" spans="1:84">
      <c r="A681" s="90">
        <f>SUBTOTAL(103,$B$2:$B681)</f>
        <v>680</v>
      </c>
      <c r="B681" s="47" t="s">
        <v>751</v>
      </c>
      <c r="C681" s="205" t="s">
        <v>1315</v>
      </c>
      <c r="D681" s="199" t="s">
        <v>0</v>
      </c>
      <c r="E681" s="195" t="s">
        <v>499</v>
      </c>
      <c r="F681" s="198" t="s">
        <v>298</v>
      </c>
      <c r="G681" s="219" t="str">
        <f>""</f>
        <v/>
      </c>
      <c r="H681" s="8"/>
      <c r="I681" s="8"/>
      <c r="J681" s="8" t="s">
        <v>927</v>
      </c>
      <c r="K681" s="11"/>
      <c r="L681" s="11" t="s">
        <v>922</v>
      </c>
      <c r="M681" s="53"/>
      <c r="N681" s="53"/>
      <c r="O681" s="9"/>
      <c r="P681" s="54"/>
      <c r="Q681" s="121" t="str">
        <f>""</f>
        <v/>
      </c>
      <c r="R681" s="55"/>
      <c r="S681" s="57"/>
      <c r="T681" s="147" t="str">
        <f>IF(MAX((AA681,AD681,AG681,AJ681,AM681,AP681))=AA681,"CDU",IF(MAX(AA681,AD681,AG681,AJ681,AM681,AP681)=AD681,"SPD",IF(MAX(AA681,AD681,AG681,AJ681,AM681,AP681)=AG681,"AfD",IF(MAX(AA681,AD681,AG681,AJ681,AM681,AP681)=AJ681,"Linke",IF(MAX(AA681,AD681,AG681,AJ681,AM681,AP681)=AM681,"Grüne","FDP")))))</f>
        <v>CDU</v>
      </c>
      <c r="U681" s="148" t="str">
        <f>IF(LARGE((AA681,AD681,AG681,AJ681,AM681,AP681),2)=AA681,"CDU",IF(LARGE((AA681,AD681,AG681,AJ681,AM681,AP681),2)=AD681,"SPD",IF(LARGE((AA681,AD681,AG681,AJ681,AM681,AP681),2)=AG681,"AfD",IF(LARGE((AA681,AD681,AG681,AJ681,AM681,AP681),2)=AJ681,"Linke",IF(LARGE((AA681,AD681,AG681,AJ681,AM681,AP681),2)=AM681,"Grüne","FDP")))))</f>
        <v>SPD</v>
      </c>
      <c r="V681" s="148" t="str">
        <f>IF(LARGE((AA681,AD681,AG681,AJ681,AM681,AP681),3)=AA681,"CDU",IF(LARGE((AA681,AD681,AG681,AJ681,AM681,AP681),3)=AD681,"SPD",IF(LARGE((AA681,AD681,AG681,AJ681,AM681,AP681),3)=AG681,"AfD",IF(LARGE((AA681,AD681,AG681,AJ681,AM681,AP681),3)=AJ681,"Linke",IF(LARGE((AA681,AD681,AG681,AJ681,AM681,AP681),3)=AM681,"Grüne","FDP")))))</f>
        <v>Grüne</v>
      </c>
      <c r="W681" s="148" t="str">
        <f>IF(LARGE((AA681,AD681,AG681,AJ681,AM681,AP681),4)=AA681,"CDU",IF(LARGE((AA681,AD681,AG681,AJ681,AM681,AP681),4)=AD681,"SPD",IF(LARGE((AA681,AD681,AG681,AJ681,AM681,AP681),4)=AG681,"AfD",IF(LARGE((AA681,AD681,AG681,AJ681,AM681,AP681),4)=AJ681,"Linke",IF(LARGE((AA681,AD681,AG681,AJ681,AM681,AP681),4)=AM681,"Grüne","FDP")))))</f>
        <v>FDP</v>
      </c>
      <c r="X681" s="149">
        <f>(LARGE((AA681,AD681,AG681,AJ681,AM681,AP681),1))-(LARGE((AA681,AD681,AG681,AJ681,AM681,AP681),2))</f>
        <v>5.4003780264616497E-4</v>
      </c>
      <c r="Y681" s="148">
        <f>(LARGE((AA681,AD681,AG681,AJ681,AM681,AP681),1))-(LARGE((AA681,AD681,AG681,AJ681,AM681,AP681),3))</f>
        <v>0.13837568629804087</v>
      </c>
      <c r="Z681" s="234">
        <f>(LARGE((AA681,AD681,AG681,AJ681,AM681,AP681),1))-(LARGE((AA681,AD681,AG681,AJ681,AM681,AP681),4))</f>
        <v>0.1787285109957697</v>
      </c>
      <c r="AA681" s="236">
        <v>0.27845549188443192</v>
      </c>
      <c r="AB681" s="93">
        <v>0.24807890882020989</v>
      </c>
      <c r="AC681" s="95">
        <f>IF(Tabelle1[[#This Row],[CDU ES 2021]]="","",Tabelle1[[#This Row],[CDU ES 2021]]/Tabelle1[[#This Row],[CDU ZS 2021]])</f>
        <v>1.1224472616744572</v>
      </c>
      <c r="AD681" s="97">
        <v>0.27791545408178575</v>
      </c>
      <c r="AE681" s="106">
        <v>0.23849746656100665</v>
      </c>
      <c r="AF681" s="96">
        <f>IF(Tabelle1[[#This Row],[SPD ES 2021]]="","",Tabelle1[[#This Row],[SPD ES 2021]]/Tabelle1[[#This Row],[SPD ZS 2021]])</f>
        <v>1.1652763364289078</v>
      </c>
      <c r="AG681" s="99">
        <v>8.6382046743272031E-2</v>
      </c>
      <c r="AH681" s="107">
        <v>8.9877050164493433E-2</v>
      </c>
      <c r="AI681" s="98">
        <f>IF(Tabelle1[[#This Row],[AfD ES 2021]]="","",Tabelle1[[#This Row],[AfD ES 2021]]/Tabelle1[[#This Row],[AfD ZS 2021]])</f>
        <v>0.96111350545189422</v>
      </c>
      <c r="AJ681" s="100">
        <v>2.9528066964687526E-2</v>
      </c>
      <c r="AK681" s="108">
        <v>3.1271762361021062E-2</v>
      </c>
      <c r="AL681" s="101">
        <f>IF(Tabelle1[[#This Row],[Linke ES 2021]]="","",Tabelle1[[#This Row],[Linke ES 2021]]/Tabelle1[[#This Row],[Linke ZS 2021]])</f>
        <v>0.94424057793087546</v>
      </c>
      <c r="AM681" s="103">
        <v>0.14007980558639105</v>
      </c>
      <c r="AN681" s="109">
        <v>0.17244194702591073</v>
      </c>
      <c r="AO681" s="102">
        <f>IF(Tabelle1[[#This Row],[Grüne ES 2021]]="","",Tabelle1[[#This Row],[Grüne ES 2021]]/Tabelle1[[#This Row],[Grüne ZS 2021]])</f>
        <v>0.81233022476452887</v>
      </c>
      <c r="AP681" s="104">
        <v>9.9726980888662206E-2</v>
      </c>
      <c r="AQ681" s="105">
        <v>0.13289148236198162</v>
      </c>
      <c r="AR681" s="215">
        <f>IF(Tabelle1[[#This Row],[FDP ES 2021]]="","",Tabelle1[[#This Row],[FDP ES 2021]]/Tabelle1[[#This Row],[FDP ZS 2021]])</f>
        <v>0.75043922391517159</v>
      </c>
      <c r="AS681" s="216">
        <v>247.6</v>
      </c>
      <c r="AT681" s="191">
        <v>36655</v>
      </c>
      <c r="AU681" s="191">
        <v>23747</v>
      </c>
      <c r="AV681" s="191">
        <v>3.8</v>
      </c>
      <c r="AW681" s="191">
        <v>619.20000000000005</v>
      </c>
      <c r="AX681" s="191">
        <v>7.5</v>
      </c>
      <c r="AY681" s="192">
        <v>10.7</v>
      </c>
      <c r="AZ681" s="114" t="s">
        <v>2050</v>
      </c>
      <c r="BA681" s="6"/>
      <c r="BB681" s="6"/>
      <c r="BC681" s="6"/>
      <c r="BD681" s="6"/>
      <c r="BE681" s="6"/>
      <c r="BF681" s="6"/>
      <c r="BG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</row>
    <row r="682" spans="1:84">
      <c r="A682" s="90">
        <f>SUBTOTAL(103,$B$2:$B682)</f>
        <v>681</v>
      </c>
      <c r="B682" s="46" t="s">
        <v>930</v>
      </c>
      <c r="C682" s="204" t="s">
        <v>1316</v>
      </c>
      <c r="D682" s="199" t="s">
        <v>0</v>
      </c>
      <c r="E682" s="195" t="s">
        <v>500</v>
      </c>
      <c r="F682" s="222" t="s">
        <v>299</v>
      </c>
      <c r="G682" s="219" t="str">
        <f>""</f>
        <v/>
      </c>
      <c r="H682" s="8"/>
      <c r="I682" s="8"/>
      <c r="J682" s="8" t="s">
        <v>927</v>
      </c>
      <c r="K682" s="11"/>
      <c r="L682" s="11" t="s">
        <v>921</v>
      </c>
      <c r="M682" s="53"/>
      <c r="N682" s="53"/>
      <c r="O682" s="9"/>
      <c r="P682" s="54"/>
      <c r="Q682" s="121" t="str">
        <f>""</f>
        <v/>
      </c>
      <c r="R682" s="55"/>
      <c r="S682" s="57"/>
      <c r="T682" s="147" t="str">
        <f>IF(MAX((AA682,AD682,AG682,AJ682,AM682,AP682))=AA682,"CDU",IF(MAX(AA682,AD682,AG682,AJ682,AM682,AP682)=AD682,"SPD",IF(MAX(AA682,AD682,AG682,AJ682,AM682,AP682)=AG682,"AfD",IF(MAX(AA682,AD682,AG682,AJ682,AM682,AP682)=AJ682,"Linke",IF(MAX(AA682,AD682,AG682,AJ682,AM682,AP682)=AM682,"Grüne","FDP")))))</f>
        <v>CDU</v>
      </c>
      <c r="U682" s="148" t="str">
        <f>IF(LARGE((AA682,AD682,AG682,AJ682,AM682,AP682),2)=AA682,"CDU",IF(LARGE((AA682,AD682,AG682,AJ682,AM682,AP682),2)=AD682,"SPD",IF(LARGE((AA682,AD682,AG682,AJ682,AM682,AP682),2)=AG682,"AfD",IF(LARGE((AA682,AD682,AG682,AJ682,AM682,AP682),2)=AJ682,"Linke",IF(LARGE((AA682,AD682,AG682,AJ682,AM682,AP682),2)=AM682,"Grüne","FDP")))))</f>
        <v>SPD</v>
      </c>
      <c r="V682" s="148" t="str">
        <f>IF(LARGE((AA682,AD682,AG682,AJ682,AM682,AP682),3)=AA682,"CDU",IF(LARGE((AA682,AD682,AG682,AJ682,AM682,AP682),3)=AD682,"SPD",IF(LARGE((AA682,AD682,AG682,AJ682,AM682,AP682),3)=AG682,"AfD",IF(LARGE((AA682,AD682,AG682,AJ682,AM682,AP682),3)=AJ682,"Linke",IF(LARGE((AA682,AD682,AG682,AJ682,AM682,AP682),3)=AM682,"Grüne","FDP")))))</f>
        <v>Grüne</v>
      </c>
      <c r="W682" s="148" t="str">
        <f>IF(LARGE((AA682,AD682,AG682,AJ682,AM682,AP682),4)=AA682,"CDU",IF(LARGE((AA682,AD682,AG682,AJ682,AM682,AP682),4)=AD682,"SPD",IF(LARGE((AA682,AD682,AG682,AJ682,AM682,AP682),4)=AG682,"AfD",IF(LARGE((AA682,AD682,AG682,AJ682,AM682,AP682),4)=AJ682,"Linke",IF(LARGE((AA682,AD682,AG682,AJ682,AM682,AP682),4)=AM682,"Grüne","FDP")))))</f>
        <v>FDP</v>
      </c>
      <c r="X682" s="148">
        <f>(LARGE((AA682,AD682,AG682,AJ682,AM682,AP682),1))-(LARGE((AA682,AD682,AG682,AJ682,AM682,AP682),2))</f>
        <v>0.16206583179184419</v>
      </c>
      <c r="Y682" s="148">
        <f>(LARGE((AA682,AD682,AG682,AJ682,AM682,AP682),1))-(LARGE((AA682,AD682,AG682,AJ682,AM682,AP682),3))</f>
        <v>0.20902592924403654</v>
      </c>
      <c r="Z682" s="234">
        <f>(LARGE((AA682,AD682,AG682,AJ682,AM682,AP682),1))-(LARGE((AA682,AD682,AG682,AJ682,AM682,AP682),4))</f>
        <v>0.24141331459913765</v>
      </c>
      <c r="AA682" s="236">
        <v>0.3489974412354257</v>
      </c>
      <c r="AB682" s="93">
        <v>0.25908505154639178</v>
      </c>
      <c r="AC682" s="95">
        <f>IF(Tabelle1[[#This Row],[CDU ES 2021]]="","",Tabelle1[[#This Row],[CDU ES 2021]]/Tabelle1[[#This Row],[CDU ZS 2021]])</f>
        <v>1.3470381218537195</v>
      </c>
      <c r="AD682" s="97">
        <v>0.1869316094435815</v>
      </c>
      <c r="AE682" s="106">
        <v>0.21290592783505155</v>
      </c>
      <c r="AF682" s="96">
        <f>IF(Tabelle1[[#This Row],[SPD ES 2021]]="","",Tabelle1[[#This Row],[SPD ES 2021]]/Tabelle1[[#This Row],[SPD ZS 2021]])</f>
        <v>0.87800096194788146</v>
      </c>
      <c r="AG682" s="99">
        <v>8.9434300335797565E-2</v>
      </c>
      <c r="AH682" s="107">
        <v>9.8711340206185563E-2</v>
      </c>
      <c r="AI682" s="98">
        <f>IF(Tabelle1[[#This Row],[AfD ES 2021]]="","",Tabelle1[[#This Row],[AfD ES 2021]]/Tabelle1[[#This Row],[AfD ZS 2021]])</f>
        <v>0.90601849948536439</v>
      </c>
      <c r="AJ682" s="100">
        <v>2.7418096975243791E-2</v>
      </c>
      <c r="AK682" s="108">
        <v>2.8498711340206186E-2</v>
      </c>
      <c r="AL682" s="101">
        <f>IF(Tabelle1[[#This Row],[Linke ES 2021]]="","",Tabelle1[[#This Row],[Linke ES 2021]]/Tabelle1[[#This Row],[Linke ZS 2021]])</f>
        <v>0.96208199198684974</v>
      </c>
      <c r="AM682" s="103">
        <v>0.13997151199138916</v>
      </c>
      <c r="AN682" s="109">
        <v>0.14873067010309279</v>
      </c>
      <c r="AO682" s="102">
        <f>IF(Tabelle1[[#This Row],[Grüne ES 2021]]="","",Tabelle1[[#This Row],[Grüne ES 2021]]/Tabelle1[[#This Row],[Grüne ZS 2021]])</f>
        <v>0.94110725040348286</v>
      </c>
      <c r="AP682" s="104">
        <v>0.10758412663628805</v>
      </c>
      <c r="AQ682" s="105">
        <v>0.1469007731958763</v>
      </c>
      <c r="AR682" s="215">
        <f>IF(Tabelle1[[#This Row],[FDP ES 2021]]="","",Tabelle1[[#This Row],[FDP ES 2021]]/Tabelle1[[#This Row],[FDP ZS 2021]])</f>
        <v>0.7323591584697533</v>
      </c>
      <c r="AS682" s="216">
        <v>254.4</v>
      </c>
      <c r="AT682" s="191">
        <v>41282</v>
      </c>
      <c r="AU682" s="191">
        <v>23948</v>
      </c>
      <c r="AV682" s="191">
        <v>4</v>
      </c>
      <c r="AW682" s="191">
        <v>634</v>
      </c>
      <c r="AX682" s="191">
        <v>7.6</v>
      </c>
      <c r="AY682" s="192">
        <v>11.1</v>
      </c>
      <c r="AZ682" s="115" t="s">
        <v>1612</v>
      </c>
      <c r="BA682" s="6"/>
      <c r="BB682" s="6"/>
      <c r="BC682" s="6"/>
      <c r="BD682" s="6"/>
      <c r="BE682" s="6"/>
      <c r="BF682" s="6"/>
      <c r="BG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</row>
    <row r="683" spans="1:84">
      <c r="A683" s="90">
        <f>SUBTOTAL(103,$B$2:$B683)</f>
        <v>682</v>
      </c>
      <c r="B683" s="44" t="s">
        <v>697</v>
      </c>
      <c r="C683" s="201" t="s">
        <v>635</v>
      </c>
      <c r="D683" s="200" t="s">
        <v>0</v>
      </c>
      <c r="E683" s="193" t="s">
        <v>500</v>
      </c>
      <c r="F683" s="222" t="s">
        <v>299</v>
      </c>
      <c r="G683" s="219" t="str">
        <f>""</f>
        <v/>
      </c>
      <c r="H683" s="10"/>
      <c r="I683" s="10"/>
      <c r="J683" s="8" t="s">
        <v>924</v>
      </c>
      <c r="K683" s="10"/>
      <c r="L683" s="10" t="s">
        <v>922</v>
      </c>
      <c r="M683" s="67"/>
      <c r="N683" s="67"/>
      <c r="O683" s="59"/>
      <c r="P683" s="83"/>
      <c r="Q683" s="121" t="str">
        <f>""</f>
        <v/>
      </c>
      <c r="R683" s="60"/>
      <c r="S683" s="61"/>
      <c r="T683" s="147" t="str">
        <f>IF(MAX((AA683,AD683,AG683,AJ683,AM683,AP683))=AA683,"CDU",IF(MAX(AA683,AD683,AG683,AJ683,AM683,AP683)=AD683,"SPD",IF(MAX(AA683,AD683,AG683,AJ683,AM683,AP683)=AG683,"AfD",IF(MAX(AA683,AD683,AG683,AJ683,AM683,AP683)=AJ683,"Linke",IF(MAX(AA683,AD683,AG683,AJ683,AM683,AP683)=AM683,"Grüne","FDP")))))</f>
        <v>CDU</v>
      </c>
      <c r="U683" s="148" t="str">
        <f>IF(LARGE((AA683,AD683,AG683,AJ683,AM683,AP683),2)=AA683,"CDU",IF(LARGE((AA683,AD683,AG683,AJ683,AM683,AP683),2)=AD683,"SPD",IF(LARGE((AA683,AD683,AG683,AJ683,AM683,AP683),2)=AG683,"AfD",IF(LARGE((AA683,AD683,AG683,AJ683,AM683,AP683),2)=AJ683,"Linke",IF(LARGE((AA683,AD683,AG683,AJ683,AM683,AP683),2)=AM683,"Grüne","FDP")))))</f>
        <v>SPD</v>
      </c>
      <c r="V683" s="148" t="str">
        <f>IF(LARGE((AA683,AD683,AG683,AJ683,AM683,AP683),3)=AA683,"CDU",IF(LARGE((AA683,AD683,AG683,AJ683,AM683,AP683),3)=AD683,"SPD",IF(LARGE((AA683,AD683,AG683,AJ683,AM683,AP683),3)=AG683,"AfD",IF(LARGE((AA683,AD683,AG683,AJ683,AM683,AP683),3)=AJ683,"Linke",IF(LARGE((AA683,AD683,AG683,AJ683,AM683,AP683),3)=AM683,"Grüne","FDP")))))</f>
        <v>Grüne</v>
      </c>
      <c r="W683" s="148" t="str">
        <f>IF(LARGE((AA683,AD683,AG683,AJ683,AM683,AP683),4)=AA683,"CDU",IF(LARGE((AA683,AD683,AG683,AJ683,AM683,AP683),4)=AD683,"SPD",IF(LARGE((AA683,AD683,AG683,AJ683,AM683,AP683),4)=AG683,"AfD",IF(LARGE((AA683,AD683,AG683,AJ683,AM683,AP683),4)=AJ683,"Linke",IF(LARGE((AA683,AD683,AG683,AJ683,AM683,AP683),4)=AM683,"Grüne","FDP")))))</f>
        <v>FDP</v>
      </c>
      <c r="X683" s="148">
        <f>(LARGE((AA683,AD683,AG683,AJ683,AM683,AP683),1))-(LARGE((AA683,AD683,AG683,AJ683,AM683,AP683),2))</f>
        <v>0.16206583179184419</v>
      </c>
      <c r="Y683" s="148">
        <f>(LARGE((AA683,AD683,AG683,AJ683,AM683,AP683),1))-(LARGE((AA683,AD683,AG683,AJ683,AM683,AP683),3))</f>
        <v>0.20902592924403654</v>
      </c>
      <c r="Z683" s="234">
        <f>(LARGE((AA683,AD683,AG683,AJ683,AM683,AP683),1))-(LARGE((AA683,AD683,AG683,AJ683,AM683,AP683),4))</f>
        <v>0.24141331459913765</v>
      </c>
      <c r="AA683" s="236">
        <v>0.3489974412354257</v>
      </c>
      <c r="AB683" s="93">
        <v>0.25908505154639178</v>
      </c>
      <c r="AC683" s="95">
        <f>IF(Tabelle1[[#This Row],[CDU ES 2021]]="","",Tabelle1[[#This Row],[CDU ES 2021]]/Tabelle1[[#This Row],[CDU ZS 2021]])</f>
        <v>1.3470381218537195</v>
      </c>
      <c r="AD683" s="97">
        <v>0.1869316094435815</v>
      </c>
      <c r="AE683" s="106">
        <v>0.21290592783505155</v>
      </c>
      <c r="AF683" s="96">
        <f>IF(Tabelle1[[#This Row],[SPD ES 2021]]="","",Tabelle1[[#This Row],[SPD ES 2021]]/Tabelle1[[#This Row],[SPD ZS 2021]])</f>
        <v>0.87800096194788146</v>
      </c>
      <c r="AG683" s="99">
        <v>8.9434300335797565E-2</v>
      </c>
      <c r="AH683" s="107">
        <v>9.8711340206185563E-2</v>
      </c>
      <c r="AI683" s="98">
        <f>IF(Tabelle1[[#This Row],[AfD ES 2021]]="","",Tabelle1[[#This Row],[AfD ES 2021]]/Tabelle1[[#This Row],[AfD ZS 2021]])</f>
        <v>0.90601849948536439</v>
      </c>
      <c r="AJ683" s="100">
        <v>2.7418096975243791E-2</v>
      </c>
      <c r="AK683" s="108">
        <v>2.8498711340206186E-2</v>
      </c>
      <c r="AL683" s="101">
        <f>IF(Tabelle1[[#This Row],[Linke ES 2021]]="","",Tabelle1[[#This Row],[Linke ES 2021]]/Tabelle1[[#This Row],[Linke ZS 2021]])</f>
        <v>0.96208199198684974</v>
      </c>
      <c r="AM683" s="103">
        <v>0.13997151199138916</v>
      </c>
      <c r="AN683" s="109">
        <v>0.14873067010309279</v>
      </c>
      <c r="AO683" s="102">
        <f>IF(Tabelle1[[#This Row],[Grüne ES 2021]]="","",Tabelle1[[#This Row],[Grüne ES 2021]]/Tabelle1[[#This Row],[Grüne ZS 2021]])</f>
        <v>0.94110725040348286</v>
      </c>
      <c r="AP683" s="104">
        <v>0.10758412663628805</v>
      </c>
      <c r="AQ683" s="105">
        <v>0.1469007731958763</v>
      </c>
      <c r="AR683" s="215">
        <f>IF(Tabelle1[[#This Row],[FDP ES 2021]]="","",Tabelle1[[#This Row],[FDP ES 2021]]/Tabelle1[[#This Row],[FDP ZS 2021]])</f>
        <v>0.7323591584697533</v>
      </c>
      <c r="AS683" s="216">
        <v>254.4</v>
      </c>
      <c r="AT683" s="191">
        <v>41282</v>
      </c>
      <c r="AU683" s="191">
        <v>23948</v>
      </c>
      <c r="AV683" s="191">
        <v>4</v>
      </c>
      <c r="AW683" s="191">
        <v>634</v>
      </c>
      <c r="AX683" s="191">
        <v>7.6</v>
      </c>
      <c r="AY683" s="192">
        <v>11.1</v>
      </c>
      <c r="AZ683" s="114" t="s">
        <v>2022</v>
      </c>
      <c r="BA683" s="6"/>
      <c r="BB683" s="6"/>
      <c r="BC683" s="6"/>
      <c r="BD683" s="6"/>
      <c r="BE683" s="6"/>
      <c r="BF683" s="6"/>
      <c r="BG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</row>
    <row r="684" spans="1:84">
      <c r="A684" s="90">
        <f>SUBTOTAL(103,$B$2:$B684)</f>
        <v>683</v>
      </c>
      <c r="B684" s="44" t="s">
        <v>697</v>
      </c>
      <c r="C684" s="201" t="s">
        <v>906</v>
      </c>
      <c r="D684" s="199" t="s">
        <v>0</v>
      </c>
      <c r="E684" s="194" t="s">
        <v>501</v>
      </c>
      <c r="F684" s="198" t="s">
        <v>300</v>
      </c>
      <c r="G684" s="219" t="str">
        <f>""</f>
        <v/>
      </c>
      <c r="H684" s="8"/>
      <c r="I684" s="8"/>
      <c r="J684" s="8" t="s">
        <v>924</v>
      </c>
      <c r="K684" s="8"/>
      <c r="L684" s="8" t="s">
        <v>921</v>
      </c>
      <c r="M684" s="53"/>
      <c r="N684" s="53"/>
      <c r="O684" s="9"/>
      <c r="P684" s="54"/>
      <c r="Q684" s="121" t="str">
        <f>""</f>
        <v/>
      </c>
      <c r="R684" s="55"/>
      <c r="S684" s="57"/>
      <c r="T684" s="147" t="str">
        <f>IF(MAX((AA684,AD684,AG684,AJ684,AM684,AP684))=AA684,"CDU",IF(MAX(AA684,AD684,AG684,AJ684,AM684,AP684)=AD684,"SPD",IF(MAX(AA684,AD684,AG684,AJ684,AM684,AP684)=AG684,"AfD",IF(MAX(AA684,AD684,AG684,AJ684,AM684,AP684)=AJ684,"Linke",IF(MAX(AA684,AD684,AG684,AJ684,AM684,AP684)=AM684,"Grüne","FDP")))))</f>
        <v>CDU</v>
      </c>
      <c r="U684" s="148" t="str">
        <f>IF(LARGE((AA684,AD684,AG684,AJ684,AM684,AP684),2)=AA684,"CDU",IF(LARGE((AA684,AD684,AG684,AJ684,AM684,AP684),2)=AD684,"SPD",IF(LARGE((AA684,AD684,AG684,AJ684,AM684,AP684),2)=AG684,"AfD",IF(LARGE((AA684,AD684,AG684,AJ684,AM684,AP684),2)=AJ684,"Linke",IF(LARGE((AA684,AD684,AG684,AJ684,AM684,AP684),2)=AM684,"Grüne","FDP")))))</f>
        <v>FDP</v>
      </c>
      <c r="V684" s="148" t="str">
        <f>IF(LARGE((AA684,AD684,AG684,AJ684,AM684,AP684),3)=AA684,"CDU",IF(LARGE((AA684,AD684,AG684,AJ684,AM684,AP684),3)=AD684,"SPD",IF(LARGE((AA684,AD684,AG684,AJ684,AM684,AP684),3)=AG684,"AfD",IF(LARGE((AA684,AD684,AG684,AJ684,AM684,AP684),3)=AJ684,"Linke",IF(LARGE((AA684,AD684,AG684,AJ684,AM684,AP684),3)=AM684,"Grüne","FDP")))))</f>
        <v>SPD</v>
      </c>
      <c r="W684" s="148" t="str">
        <f>IF(LARGE((AA684,AD684,AG684,AJ684,AM684,AP684),4)=AA684,"CDU",IF(LARGE((AA684,AD684,AG684,AJ684,AM684,AP684),4)=AD684,"SPD",IF(LARGE((AA684,AD684,AG684,AJ684,AM684,AP684),4)=AG684,"AfD",IF(LARGE((AA684,AD684,AG684,AJ684,AM684,AP684),4)=AJ684,"Linke",IF(LARGE((AA684,AD684,AG684,AJ684,AM684,AP684),4)=AM684,"Grüne","FDP")))))</f>
        <v>AfD</v>
      </c>
      <c r="X684" s="148">
        <f>(LARGE((AA684,AD684,AG684,AJ684,AM684,AP684),1))-(LARGE((AA684,AD684,AG684,AJ684,AM684,AP684),2))</f>
        <v>0.14712726092073758</v>
      </c>
      <c r="Y684" s="148">
        <f>(LARGE((AA684,AD684,AG684,AJ684,AM684,AP684),1))-(LARGE((AA684,AD684,AG684,AJ684,AM684,AP684),3))</f>
        <v>0.15250476873334329</v>
      </c>
      <c r="Z684" s="234">
        <f>(LARGE((AA684,AD684,AG684,AJ684,AM684,AP684),1))-(LARGE((AA684,AD684,AG684,AJ684,AM684,AP684),4))</f>
        <v>0.1775051069413818</v>
      </c>
      <c r="AA684" s="236">
        <v>0.31477022145862366</v>
      </c>
      <c r="AB684" s="93">
        <v>0.2761462117675712</v>
      </c>
      <c r="AC684" s="95">
        <f>IF(Tabelle1[[#This Row],[CDU ES 2021]]="","",Tabelle1[[#This Row],[CDU ES 2021]]/Tabelle1[[#This Row],[CDU ZS 2021]])</f>
        <v>1.1398679686526418</v>
      </c>
      <c r="AD684" s="97">
        <v>0.16226545272528037</v>
      </c>
      <c r="AE684" s="106">
        <v>0.1862014843078755</v>
      </c>
      <c r="AF684" s="96">
        <f>IF(Tabelle1[[#This Row],[SPD ES 2021]]="","",Tabelle1[[#This Row],[SPD ES 2021]]/Tabelle1[[#This Row],[SPD ZS 2021]])</f>
        <v>0.87145090882832055</v>
      </c>
      <c r="AG684" s="99">
        <v>0.13726511451724185</v>
      </c>
      <c r="AH684" s="107">
        <v>0.13359447409903052</v>
      </c>
      <c r="AI684" s="98">
        <f>IF(Tabelle1[[#This Row],[AfD ES 2021]]="","",Tabelle1[[#This Row],[AfD ES 2021]]/Tabelle1[[#This Row],[AfD ZS 2021]])</f>
        <v>1.0274759898788206</v>
      </c>
      <c r="AJ684" s="100">
        <v>2.1489738768111041E-2</v>
      </c>
      <c r="AK684" s="108">
        <v>2.2460811971883394E-2</v>
      </c>
      <c r="AL684" s="101">
        <f>IF(Tabelle1[[#This Row],[Linke ES 2021]]="","",Tabelle1[[#This Row],[Linke ES 2021]]/Tabelle1[[#This Row],[Linke ZS 2021]])</f>
        <v>0.95676589052132444</v>
      </c>
      <c r="AM684" s="103">
        <v>0.12299949945210298</v>
      </c>
      <c r="AN684" s="109">
        <v>0.10848842794612111</v>
      </c>
      <c r="AO684" s="102">
        <f>IF(Tabelle1[[#This Row],[Grüne ES 2021]]="","",Tabelle1[[#This Row],[Grüne ES 2021]]/Tabelle1[[#This Row],[Grüne ZS 2021]])</f>
        <v>1.1337568603463268</v>
      </c>
      <c r="AP684" s="104">
        <v>0.16764296053788608</v>
      </c>
      <c r="AQ684" s="105">
        <v>0.18109367917571526</v>
      </c>
      <c r="AR684" s="215">
        <f>IF(Tabelle1[[#This Row],[FDP ES 2021]]="","",Tabelle1[[#This Row],[FDP ES 2021]]/Tabelle1[[#This Row],[FDP ZS 2021]])</f>
        <v>0.92572507942268967</v>
      </c>
      <c r="AS684" s="216">
        <v>186.6</v>
      </c>
      <c r="AT684" s="191">
        <v>47601</v>
      </c>
      <c r="AU684" s="191">
        <v>25665</v>
      </c>
      <c r="AV684" s="191">
        <v>3.7</v>
      </c>
      <c r="AW684" s="191">
        <v>650.79999999999995</v>
      </c>
      <c r="AX684" s="191">
        <v>7.8</v>
      </c>
      <c r="AY684" s="192">
        <v>10.9</v>
      </c>
      <c r="AZ684" s="114" t="s">
        <v>1664</v>
      </c>
      <c r="BA684" s="6"/>
      <c r="BB684" s="6"/>
      <c r="BC684" s="6"/>
      <c r="BD684" s="6"/>
      <c r="BE684" s="6"/>
      <c r="BF684" s="6"/>
      <c r="BG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</row>
    <row r="685" spans="1:84">
      <c r="A685" s="90">
        <f>SUBTOTAL(103,$B$2:$B685)</f>
        <v>684</v>
      </c>
      <c r="B685" s="44" t="s">
        <v>697</v>
      </c>
      <c r="C685" s="201" t="s">
        <v>907</v>
      </c>
      <c r="D685" s="200" t="s">
        <v>0</v>
      </c>
      <c r="E685" s="193" t="s">
        <v>502</v>
      </c>
      <c r="F685" s="222" t="s">
        <v>301</v>
      </c>
      <c r="G685" s="228" t="s">
        <v>2170</v>
      </c>
      <c r="H685" s="10"/>
      <c r="I685" s="10"/>
      <c r="J685" s="8" t="s">
        <v>924</v>
      </c>
      <c r="K685" s="10"/>
      <c r="L685" s="10" t="s">
        <v>922</v>
      </c>
      <c r="M685" s="67"/>
      <c r="N685" s="67"/>
      <c r="O685" s="59"/>
      <c r="P685" s="83"/>
      <c r="Q685" s="121" t="str">
        <f>""</f>
        <v/>
      </c>
      <c r="R685" s="60"/>
      <c r="S685" s="61"/>
      <c r="T685" s="147" t="str">
        <f>IF(MAX((AA685,AD685,AG685,AJ685,AM685,AP685))=AA685,"CDU",IF(MAX(AA685,AD685,AG685,AJ685,AM685,AP685)=AD685,"SPD",IF(MAX(AA685,AD685,AG685,AJ685,AM685,AP685)=AG685,"AfD",IF(MAX(AA685,AD685,AG685,AJ685,AM685,AP685)=AJ685,"Linke",IF(MAX(AA685,AD685,AG685,AJ685,AM685,AP685)=AM685,"Grüne","FDP")))))</f>
        <v>CDU</v>
      </c>
      <c r="U685" s="148" t="str">
        <f>IF(LARGE((AA685,AD685,AG685,AJ685,AM685,AP685),2)=AA685,"CDU",IF(LARGE((AA685,AD685,AG685,AJ685,AM685,AP685),2)=AD685,"SPD",IF(LARGE((AA685,AD685,AG685,AJ685,AM685,AP685),2)=AG685,"AfD",IF(LARGE((AA685,AD685,AG685,AJ685,AM685,AP685),2)=AJ685,"Linke",IF(LARGE((AA685,AD685,AG685,AJ685,AM685,AP685),2)=AM685,"Grüne","FDP")))))</f>
        <v>SPD</v>
      </c>
      <c r="V685" s="148" t="str">
        <f>IF(LARGE((AA685,AD685,AG685,AJ685,AM685,AP685),3)=AA685,"CDU",IF(LARGE((AA685,AD685,AG685,AJ685,AM685,AP685),3)=AD685,"SPD",IF(LARGE((AA685,AD685,AG685,AJ685,AM685,AP685),3)=AG685,"AfD",IF(LARGE((AA685,AD685,AG685,AJ685,AM685,AP685),3)=AJ685,"Linke",IF(LARGE((AA685,AD685,AG685,AJ685,AM685,AP685),3)=AM685,"Grüne","FDP")))))</f>
        <v>FDP</v>
      </c>
      <c r="W685" s="148" t="str">
        <f>IF(LARGE((AA685,AD685,AG685,AJ685,AM685,AP685),4)=AA685,"CDU",IF(LARGE((AA685,AD685,AG685,AJ685,AM685,AP685),4)=AD685,"SPD",IF(LARGE((AA685,AD685,AG685,AJ685,AM685,AP685),4)=AG685,"AfD",IF(LARGE((AA685,AD685,AG685,AJ685,AM685,AP685),4)=AJ685,"Linke",IF(LARGE((AA685,AD685,AG685,AJ685,AM685,AP685),4)=AM685,"Grüne","FDP")))))</f>
        <v>Grüne</v>
      </c>
      <c r="X685" s="148">
        <f>(LARGE((AA685,AD685,AG685,AJ685,AM685,AP685),1))-(LARGE((AA685,AD685,AG685,AJ685,AM685,AP685),2))</f>
        <v>0.18266223290422415</v>
      </c>
      <c r="Y685" s="148">
        <f>(LARGE((AA685,AD685,AG685,AJ685,AM685,AP685),1))-(LARGE((AA685,AD685,AG685,AJ685,AM685,AP685),3))</f>
        <v>0.22586672373489614</v>
      </c>
      <c r="Z685" s="234">
        <f>(LARGE((AA685,AD685,AG685,AJ685,AM685,AP685),1))-(LARGE((AA685,AD685,AG685,AJ685,AM685,AP685),4))</f>
        <v>0.24278141770651568</v>
      </c>
      <c r="AA685" s="236">
        <v>0.36371119086030357</v>
      </c>
      <c r="AB685" s="93">
        <v>0.26586955448396177</v>
      </c>
      <c r="AC685" s="95">
        <f>IF(Tabelle1[[#This Row],[CDU ES 2021]]="","",Tabelle1[[#This Row],[CDU ES 2021]]/Tabelle1[[#This Row],[CDU ZS 2021]])</f>
        <v>1.3680061696655981</v>
      </c>
      <c r="AD685" s="97">
        <v>0.18104895795607942</v>
      </c>
      <c r="AE685" s="106">
        <v>0.21242244202695809</v>
      </c>
      <c r="AF685" s="96">
        <f>IF(Tabelle1[[#This Row],[SPD ES 2021]]="","",Tabelle1[[#This Row],[SPD ES 2021]]/Tabelle1[[#This Row],[SPD ZS 2021]])</f>
        <v>0.85230616985894025</v>
      </c>
      <c r="AG685" s="99">
        <v>0.10531557633424422</v>
      </c>
      <c r="AH685" s="107">
        <v>0.10777472391830285</v>
      </c>
      <c r="AI685" s="98">
        <f>IF(Tabelle1[[#This Row],[AfD ES 2021]]="","",Tabelle1[[#This Row],[AfD ES 2021]]/Tabelle1[[#This Row],[AfD ZS 2021]])</f>
        <v>0.97718252021760921</v>
      </c>
      <c r="AJ685" s="100">
        <v>2.2692852204260362E-2</v>
      </c>
      <c r="AK685" s="108">
        <v>2.5197083655634372E-2</v>
      </c>
      <c r="AL685" s="101">
        <f>IF(Tabelle1[[#This Row],[Linke ES 2021]]="","",Tabelle1[[#This Row],[Linke ES 2021]]/Tabelle1[[#This Row],[Linke ZS 2021]])</f>
        <v>0.90061423434556742</v>
      </c>
      <c r="AM685" s="103">
        <v>0.1209297731537879</v>
      </c>
      <c r="AN685" s="109">
        <v>0.1331528447523905</v>
      </c>
      <c r="AO685" s="102">
        <f>IF(Tabelle1[[#This Row],[Grüne ES 2021]]="","",Tabelle1[[#This Row],[Grüne ES 2021]]/Tabelle1[[#This Row],[Grüne ZS 2021]])</f>
        <v>0.90820270027777117</v>
      </c>
      <c r="AP685" s="104">
        <v>0.13784446712540743</v>
      </c>
      <c r="AQ685" s="105">
        <v>0.16207764849163114</v>
      </c>
      <c r="AR685" s="215">
        <f>IF(Tabelle1[[#This Row],[FDP ES 2021]]="","",Tabelle1[[#This Row],[FDP ES 2021]]/Tabelle1[[#This Row],[FDP ZS 2021]])</f>
        <v>0.85048412540687257</v>
      </c>
      <c r="AS685" s="216">
        <v>184.2</v>
      </c>
      <c r="AT685" s="191">
        <v>40292</v>
      </c>
      <c r="AU685" s="191">
        <v>24906</v>
      </c>
      <c r="AV685" s="191">
        <v>4.5999999999999996</v>
      </c>
      <c r="AW685" s="191">
        <v>621.79999999999995</v>
      </c>
      <c r="AX685" s="191">
        <v>7.6</v>
      </c>
      <c r="AY685" s="192">
        <v>12.1</v>
      </c>
      <c r="AZ685" s="114" t="s">
        <v>1774</v>
      </c>
      <c r="BA685" s="6"/>
      <c r="BB685" s="6"/>
      <c r="BC685" s="6"/>
      <c r="BD685" s="6"/>
      <c r="BE685" s="6"/>
      <c r="BF685" s="6"/>
      <c r="BG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</row>
    <row r="686" spans="1:84">
      <c r="A686" s="90">
        <f>SUBTOTAL(103,$B$2:$B686)</f>
        <v>685</v>
      </c>
      <c r="B686" s="48" t="s">
        <v>669</v>
      </c>
      <c r="C686" s="206" t="s">
        <v>1317</v>
      </c>
      <c r="D686" s="199" t="s">
        <v>0</v>
      </c>
      <c r="E686" s="195" t="s">
        <v>502</v>
      </c>
      <c r="F686" s="222" t="s">
        <v>301</v>
      </c>
      <c r="G686" s="219" t="str">
        <f>""</f>
        <v/>
      </c>
      <c r="H686" s="8"/>
      <c r="I686" s="8"/>
      <c r="J686" s="8" t="s">
        <v>927</v>
      </c>
      <c r="K686" s="11"/>
      <c r="L686" s="11" t="s">
        <v>921</v>
      </c>
      <c r="M686" s="53"/>
      <c r="N686" s="53"/>
      <c r="O686" s="9"/>
      <c r="P686" s="54"/>
      <c r="Q686" s="121" t="str">
        <f>""</f>
        <v/>
      </c>
      <c r="R686" s="55"/>
      <c r="S686" s="57"/>
      <c r="T686" s="147" t="str">
        <f>IF(MAX((AA686,AD686,AG686,AJ686,AM686,AP686))=AA686,"CDU",IF(MAX(AA686,AD686,AG686,AJ686,AM686,AP686)=AD686,"SPD",IF(MAX(AA686,AD686,AG686,AJ686,AM686,AP686)=AG686,"AfD",IF(MAX(AA686,AD686,AG686,AJ686,AM686,AP686)=AJ686,"Linke",IF(MAX(AA686,AD686,AG686,AJ686,AM686,AP686)=AM686,"Grüne","FDP")))))</f>
        <v>CDU</v>
      </c>
      <c r="U686" s="148" t="str">
        <f>IF(LARGE((AA686,AD686,AG686,AJ686,AM686,AP686),2)=AA686,"CDU",IF(LARGE((AA686,AD686,AG686,AJ686,AM686,AP686),2)=AD686,"SPD",IF(LARGE((AA686,AD686,AG686,AJ686,AM686,AP686),2)=AG686,"AfD",IF(LARGE((AA686,AD686,AG686,AJ686,AM686,AP686),2)=AJ686,"Linke",IF(LARGE((AA686,AD686,AG686,AJ686,AM686,AP686),2)=AM686,"Grüne","FDP")))))</f>
        <v>SPD</v>
      </c>
      <c r="V686" s="148" t="str">
        <f>IF(LARGE((AA686,AD686,AG686,AJ686,AM686,AP686),3)=AA686,"CDU",IF(LARGE((AA686,AD686,AG686,AJ686,AM686,AP686),3)=AD686,"SPD",IF(LARGE((AA686,AD686,AG686,AJ686,AM686,AP686),3)=AG686,"AfD",IF(LARGE((AA686,AD686,AG686,AJ686,AM686,AP686),3)=AJ686,"Linke",IF(LARGE((AA686,AD686,AG686,AJ686,AM686,AP686),3)=AM686,"Grüne","FDP")))))</f>
        <v>FDP</v>
      </c>
      <c r="W686" s="148" t="str">
        <f>IF(LARGE((AA686,AD686,AG686,AJ686,AM686,AP686),4)=AA686,"CDU",IF(LARGE((AA686,AD686,AG686,AJ686,AM686,AP686),4)=AD686,"SPD",IF(LARGE((AA686,AD686,AG686,AJ686,AM686,AP686),4)=AG686,"AfD",IF(LARGE((AA686,AD686,AG686,AJ686,AM686,AP686),4)=AJ686,"Linke",IF(LARGE((AA686,AD686,AG686,AJ686,AM686,AP686),4)=AM686,"Grüne","FDP")))))</f>
        <v>Grüne</v>
      </c>
      <c r="X686" s="148">
        <f>(LARGE((AA686,AD686,AG686,AJ686,AM686,AP686),1))-(LARGE((AA686,AD686,AG686,AJ686,AM686,AP686),2))</f>
        <v>0.18266223290422415</v>
      </c>
      <c r="Y686" s="148">
        <f>(LARGE((AA686,AD686,AG686,AJ686,AM686,AP686),1))-(LARGE((AA686,AD686,AG686,AJ686,AM686,AP686),3))</f>
        <v>0.22586672373489614</v>
      </c>
      <c r="Z686" s="234">
        <f>(LARGE((AA686,AD686,AG686,AJ686,AM686,AP686),1))-(LARGE((AA686,AD686,AG686,AJ686,AM686,AP686),4))</f>
        <v>0.24278141770651568</v>
      </c>
      <c r="AA686" s="236">
        <v>0.36371119086030357</v>
      </c>
      <c r="AB686" s="93">
        <v>0.26586955448396177</v>
      </c>
      <c r="AC686" s="95">
        <f>IF(Tabelle1[[#This Row],[CDU ES 2021]]="","",Tabelle1[[#This Row],[CDU ES 2021]]/Tabelle1[[#This Row],[CDU ZS 2021]])</f>
        <v>1.3680061696655981</v>
      </c>
      <c r="AD686" s="97">
        <v>0.18104895795607942</v>
      </c>
      <c r="AE686" s="106">
        <v>0.21242244202695809</v>
      </c>
      <c r="AF686" s="96">
        <f>IF(Tabelle1[[#This Row],[SPD ES 2021]]="","",Tabelle1[[#This Row],[SPD ES 2021]]/Tabelle1[[#This Row],[SPD ZS 2021]])</f>
        <v>0.85230616985894025</v>
      </c>
      <c r="AG686" s="99">
        <v>0.10531557633424422</v>
      </c>
      <c r="AH686" s="107">
        <v>0.10777472391830285</v>
      </c>
      <c r="AI686" s="98">
        <f>IF(Tabelle1[[#This Row],[AfD ES 2021]]="","",Tabelle1[[#This Row],[AfD ES 2021]]/Tabelle1[[#This Row],[AfD ZS 2021]])</f>
        <v>0.97718252021760921</v>
      </c>
      <c r="AJ686" s="100">
        <v>2.2692852204260362E-2</v>
      </c>
      <c r="AK686" s="108">
        <v>2.5197083655634372E-2</v>
      </c>
      <c r="AL686" s="101">
        <f>IF(Tabelle1[[#This Row],[Linke ES 2021]]="","",Tabelle1[[#This Row],[Linke ES 2021]]/Tabelle1[[#This Row],[Linke ZS 2021]])</f>
        <v>0.90061423434556742</v>
      </c>
      <c r="AM686" s="103">
        <v>0.1209297731537879</v>
      </c>
      <c r="AN686" s="109">
        <v>0.1331528447523905</v>
      </c>
      <c r="AO686" s="102">
        <f>IF(Tabelle1[[#This Row],[Grüne ES 2021]]="","",Tabelle1[[#This Row],[Grüne ES 2021]]/Tabelle1[[#This Row],[Grüne ZS 2021]])</f>
        <v>0.90820270027777117</v>
      </c>
      <c r="AP686" s="104">
        <v>0.13784446712540743</v>
      </c>
      <c r="AQ686" s="105">
        <v>0.16207764849163114</v>
      </c>
      <c r="AR686" s="215">
        <f>IF(Tabelle1[[#This Row],[FDP ES 2021]]="","",Tabelle1[[#This Row],[FDP ES 2021]]/Tabelle1[[#This Row],[FDP ZS 2021]])</f>
        <v>0.85048412540687257</v>
      </c>
      <c r="AS686" s="216">
        <v>184.2</v>
      </c>
      <c r="AT686" s="191">
        <v>40292</v>
      </c>
      <c r="AU686" s="191">
        <v>24906</v>
      </c>
      <c r="AV686" s="191">
        <v>4.5999999999999996</v>
      </c>
      <c r="AW686" s="191">
        <v>621.79999999999995</v>
      </c>
      <c r="AX686" s="191">
        <v>7.6</v>
      </c>
      <c r="AY686" s="192">
        <v>12.1</v>
      </c>
      <c r="AZ686" s="115" t="s">
        <v>1526</v>
      </c>
      <c r="BA686" s="6"/>
      <c r="BB686" s="6"/>
      <c r="BC686" s="6"/>
      <c r="BD686" s="6"/>
      <c r="BE686" s="6"/>
      <c r="BF686" s="6"/>
      <c r="BG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</row>
    <row r="687" spans="1:84">
      <c r="A687" s="90">
        <f>SUBTOTAL(103,$B$2:$B687)</f>
        <v>686</v>
      </c>
      <c r="B687" s="44" t="s">
        <v>697</v>
      </c>
      <c r="C687" s="201" t="s">
        <v>908</v>
      </c>
      <c r="D687" s="199" t="s">
        <v>0</v>
      </c>
      <c r="E687" s="194" t="s">
        <v>503</v>
      </c>
      <c r="F687" s="198" t="s">
        <v>302</v>
      </c>
      <c r="G687" s="219" t="str">
        <f>""</f>
        <v/>
      </c>
      <c r="H687" s="13" t="s">
        <v>2171</v>
      </c>
      <c r="I687" s="13" t="s">
        <v>2171</v>
      </c>
      <c r="J687" s="8" t="s">
        <v>924</v>
      </c>
      <c r="K687" s="8"/>
      <c r="L687" s="8" t="s">
        <v>922</v>
      </c>
      <c r="M687" s="53"/>
      <c r="N687" s="53"/>
      <c r="O687" s="9"/>
      <c r="P687" s="55"/>
      <c r="Q687" s="121" t="str">
        <f>""</f>
        <v/>
      </c>
      <c r="R687" s="55"/>
      <c r="S687" s="75" t="s">
        <v>615</v>
      </c>
      <c r="T687" s="147" t="str">
        <f>IF(MAX((AA687,AD687,AG687,AJ687,AM687,AP687))=AA687,"CDU",IF(MAX(AA687,AD687,AG687,AJ687,AM687,AP687)=AD687,"SPD",IF(MAX(AA687,AD687,AG687,AJ687,AM687,AP687)=AG687,"AfD",IF(MAX(AA687,AD687,AG687,AJ687,AM687,AP687)=AJ687,"Linke",IF(MAX(AA687,AD687,AG687,AJ687,AM687,AP687)=AM687,"Grüne","FDP")))))</f>
        <v>CDU</v>
      </c>
      <c r="U687" s="148" t="str">
        <f>IF(LARGE((AA687,AD687,AG687,AJ687,AM687,AP687),2)=AA687,"CDU",IF(LARGE((AA687,AD687,AG687,AJ687,AM687,AP687),2)=AD687,"SPD",IF(LARGE((AA687,AD687,AG687,AJ687,AM687,AP687),2)=AG687,"AfD",IF(LARGE((AA687,AD687,AG687,AJ687,AM687,AP687),2)=AJ687,"Linke",IF(LARGE((AA687,AD687,AG687,AJ687,AM687,AP687),2)=AM687,"Grüne","FDP")))))</f>
        <v>SPD</v>
      </c>
      <c r="V687" s="148" t="str">
        <f>IF(LARGE((AA687,AD687,AG687,AJ687,AM687,AP687),3)=AA687,"CDU",IF(LARGE((AA687,AD687,AG687,AJ687,AM687,AP687),3)=AD687,"SPD",IF(LARGE((AA687,AD687,AG687,AJ687,AM687,AP687),3)=AG687,"AfD",IF(LARGE((AA687,AD687,AG687,AJ687,AM687,AP687),3)=AJ687,"Linke",IF(LARGE((AA687,AD687,AG687,AJ687,AM687,AP687),3)=AM687,"Grüne","FDP")))))</f>
        <v>Grüne</v>
      </c>
      <c r="W687" s="148" t="str">
        <f>IF(LARGE((AA687,AD687,AG687,AJ687,AM687,AP687),4)=AA687,"CDU",IF(LARGE((AA687,AD687,AG687,AJ687,AM687,AP687),4)=AD687,"SPD",IF(LARGE((AA687,AD687,AG687,AJ687,AM687,AP687),4)=AG687,"AfD",IF(LARGE((AA687,AD687,AG687,AJ687,AM687,AP687),4)=AJ687,"Linke",IF(LARGE((AA687,AD687,AG687,AJ687,AM687,AP687),4)=AM687,"Grüne","FDP")))))</f>
        <v>FDP</v>
      </c>
      <c r="X687" s="148">
        <f>(LARGE((AA687,AD687,AG687,AJ687,AM687,AP687),1))-(LARGE((AA687,AD687,AG687,AJ687,AM687,AP687),2))</f>
        <v>0.13997414995585017</v>
      </c>
      <c r="Y687" s="148">
        <f>(LARGE((AA687,AD687,AG687,AJ687,AM687,AP687),1))-(LARGE((AA687,AD687,AG687,AJ687,AM687,AP687),3))</f>
        <v>0.16137082016303442</v>
      </c>
      <c r="Z687" s="234">
        <f>(LARGE((AA687,AD687,AG687,AJ687,AM687,AP687),1))-(LARGE((AA687,AD687,AG687,AJ687,AM687,AP687),4))</f>
        <v>0.23236246368836619</v>
      </c>
      <c r="AA687" s="236">
        <v>0.34143813265423645</v>
      </c>
      <c r="AB687" s="93">
        <v>0.2315153452685422</v>
      </c>
      <c r="AC687" s="95">
        <f>IF(Tabelle1[[#This Row],[CDU ES 2021]]="","",Tabelle1[[#This Row],[CDU ES 2021]]/Tabelle1[[#This Row],[CDU ZS 2021]])</f>
        <v>1.4747969827148659</v>
      </c>
      <c r="AD687" s="97">
        <v>0.20146398269838628</v>
      </c>
      <c r="AE687" s="106">
        <v>0.20880434782608695</v>
      </c>
      <c r="AF687" s="96">
        <f>IF(Tabelle1[[#This Row],[SPD ES 2021]]="","",Tabelle1[[#This Row],[SPD ES 2021]]/Tabelle1[[#This Row],[SPD ZS 2021]])</f>
        <v>0.96484572661382295</v>
      </c>
      <c r="AG687" s="99">
        <v>8.6296917190279362E-2</v>
      </c>
      <c r="AH687" s="107">
        <v>8.5300511508951404E-2</v>
      </c>
      <c r="AI687" s="98">
        <f>IF(Tabelle1[[#This Row],[AfD ES 2021]]="","",Tabelle1[[#This Row],[AfD ES 2021]]/Tabelle1[[#This Row],[AfD ZS 2021]])</f>
        <v>1.0116811219968287</v>
      </c>
      <c r="AJ687" s="100">
        <v>3.5774157634081108E-2</v>
      </c>
      <c r="AK687" s="108">
        <v>3.7109974424552432E-2</v>
      </c>
      <c r="AL687" s="101">
        <f>IF(Tabelle1[[#This Row],[Linke ES 2021]]="","",Tabelle1[[#This Row],[Linke ES 2021]]/Tabelle1[[#This Row],[Linke ZS 2021]])</f>
        <v>0.96400383424712011</v>
      </c>
      <c r="AM687" s="103">
        <v>0.18006731249120203</v>
      </c>
      <c r="AN687" s="109">
        <v>0.21044117647058824</v>
      </c>
      <c r="AO687" s="102">
        <f>IF(Tabelle1[[#This Row],[Grüne ES 2021]]="","",Tabelle1[[#This Row],[Grüne ES 2021]]/Tabelle1[[#This Row],[Grüne ZS 2021]])</f>
        <v>0.85566577563953439</v>
      </c>
      <c r="AP687" s="104">
        <v>0.10907566896587026</v>
      </c>
      <c r="AQ687" s="105">
        <v>0.15031329923273656</v>
      </c>
      <c r="AR687" s="215">
        <f>IF(Tabelle1[[#This Row],[FDP ES 2021]]="","",Tabelle1[[#This Row],[FDP ES 2021]]/Tabelle1[[#This Row],[FDP ZS 2021]])</f>
        <v>0.72565547774308181</v>
      </c>
      <c r="AS687" s="216">
        <v>350</v>
      </c>
      <c r="AT687" s="191">
        <v>35093</v>
      </c>
      <c r="AU687" s="191">
        <v>25486</v>
      </c>
      <c r="AV687" s="191">
        <v>4.7</v>
      </c>
      <c r="AW687" s="191">
        <v>559.79999999999995</v>
      </c>
      <c r="AX687" s="191">
        <v>9.6999999999999993</v>
      </c>
      <c r="AY687" s="192">
        <v>11.4</v>
      </c>
      <c r="AZ687" s="114" t="s">
        <v>1857</v>
      </c>
      <c r="BA687" s="6"/>
      <c r="BB687" s="6"/>
      <c r="BC687" s="6"/>
      <c r="BD687" s="6"/>
      <c r="BE687" s="6"/>
      <c r="BF687" s="6"/>
      <c r="BG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</row>
    <row r="688" spans="1:84">
      <c r="A688" s="90">
        <f>SUBTOTAL(103,$B$2:$B688)</f>
        <v>687</v>
      </c>
      <c r="B688" s="46" t="s">
        <v>930</v>
      </c>
      <c r="C688" s="204" t="s">
        <v>1318</v>
      </c>
      <c r="D688" s="199" t="s">
        <v>0</v>
      </c>
      <c r="E688" s="195" t="s">
        <v>503</v>
      </c>
      <c r="F688" s="198" t="s">
        <v>302</v>
      </c>
      <c r="G688" s="219" t="str">
        <f>""</f>
        <v/>
      </c>
      <c r="H688" s="8"/>
      <c r="I688" s="8"/>
      <c r="J688" s="8" t="s">
        <v>927</v>
      </c>
      <c r="K688" s="11"/>
      <c r="L688" s="11" t="s">
        <v>921</v>
      </c>
      <c r="M688" s="53"/>
      <c r="N688" s="53"/>
      <c r="O688" s="9"/>
      <c r="P688" s="54"/>
      <c r="Q688" s="121" t="str">
        <f>""</f>
        <v/>
      </c>
      <c r="R688" s="55"/>
      <c r="S688" s="57"/>
      <c r="T688" s="147" t="str">
        <f>IF(MAX((AA688,AD688,AG688,AJ688,AM688,AP688))=AA688,"CDU",IF(MAX(AA688,AD688,AG688,AJ688,AM688,AP688)=AD688,"SPD",IF(MAX(AA688,AD688,AG688,AJ688,AM688,AP688)=AG688,"AfD",IF(MAX(AA688,AD688,AG688,AJ688,AM688,AP688)=AJ688,"Linke",IF(MAX(AA688,AD688,AG688,AJ688,AM688,AP688)=AM688,"Grüne","FDP")))))</f>
        <v>CDU</v>
      </c>
      <c r="U688" s="148" t="str">
        <f>IF(LARGE((AA688,AD688,AG688,AJ688,AM688,AP688),2)=AA688,"CDU",IF(LARGE((AA688,AD688,AG688,AJ688,AM688,AP688),2)=AD688,"SPD",IF(LARGE((AA688,AD688,AG688,AJ688,AM688,AP688),2)=AG688,"AfD",IF(LARGE((AA688,AD688,AG688,AJ688,AM688,AP688),2)=AJ688,"Linke",IF(LARGE((AA688,AD688,AG688,AJ688,AM688,AP688),2)=AM688,"Grüne","FDP")))))</f>
        <v>SPD</v>
      </c>
      <c r="V688" s="148" t="str">
        <f>IF(LARGE((AA688,AD688,AG688,AJ688,AM688,AP688),3)=AA688,"CDU",IF(LARGE((AA688,AD688,AG688,AJ688,AM688,AP688),3)=AD688,"SPD",IF(LARGE((AA688,AD688,AG688,AJ688,AM688,AP688),3)=AG688,"AfD",IF(LARGE((AA688,AD688,AG688,AJ688,AM688,AP688),3)=AJ688,"Linke",IF(LARGE((AA688,AD688,AG688,AJ688,AM688,AP688),3)=AM688,"Grüne","FDP")))))</f>
        <v>Grüne</v>
      </c>
      <c r="W688" s="148" t="str">
        <f>IF(LARGE((AA688,AD688,AG688,AJ688,AM688,AP688),4)=AA688,"CDU",IF(LARGE((AA688,AD688,AG688,AJ688,AM688,AP688),4)=AD688,"SPD",IF(LARGE((AA688,AD688,AG688,AJ688,AM688,AP688),4)=AG688,"AfD",IF(LARGE((AA688,AD688,AG688,AJ688,AM688,AP688),4)=AJ688,"Linke",IF(LARGE((AA688,AD688,AG688,AJ688,AM688,AP688),4)=AM688,"Grüne","FDP")))))</f>
        <v>FDP</v>
      </c>
      <c r="X688" s="148">
        <f>(LARGE((AA688,AD688,AG688,AJ688,AM688,AP688),1))-(LARGE((AA688,AD688,AG688,AJ688,AM688,AP688),2))</f>
        <v>0.13997414995585017</v>
      </c>
      <c r="Y688" s="148">
        <f>(LARGE((AA688,AD688,AG688,AJ688,AM688,AP688),1))-(LARGE((AA688,AD688,AG688,AJ688,AM688,AP688),3))</f>
        <v>0.16137082016303442</v>
      </c>
      <c r="Z688" s="234">
        <f>(LARGE((AA688,AD688,AG688,AJ688,AM688,AP688),1))-(LARGE((AA688,AD688,AG688,AJ688,AM688,AP688),4))</f>
        <v>0.23236246368836619</v>
      </c>
      <c r="AA688" s="236">
        <v>0.34143813265423645</v>
      </c>
      <c r="AB688" s="93">
        <v>0.2315153452685422</v>
      </c>
      <c r="AC688" s="95">
        <f>IF(Tabelle1[[#This Row],[CDU ES 2021]]="","",Tabelle1[[#This Row],[CDU ES 2021]]/Tabelle1[[#This Row],[CDU ZS 2021]])</f>
        <v>1.4747969827148659</v>
      </c>
      <c r="AD688" s="97">
        <v>0.20146398269838628</v>
      </c>
      <c r="AE688" s="106">
        <v>0.20880434782608695</v>
      </c>
      <c r="AF688" s="96">
        <f>IF(Tabelle1[[#This Row],[SPD ES 2021]]="","",Tabelle1[[#This Row],[SPD ES 2021]]/Tabelle1[[#This Row],[SPD ZS 2021]])</f>
        <v>0.96484572661382295</v>
      </c>
      <c r="AG688" s="99">
        <v>8.6296917190279362E-2</v>
      </c>
      <c r="AH688" s="107">
        <v>8.5300511508951404E-2</v>
      </c>
      <c r="AI688" s="98">
        <f>IF(Tabelle1[[#This Row],[AfD ES 2021]]="","",Tabelle1[[#This Row],[AfD ES 2021]]/Tabelle1[[#This Row],[AfD ZS 2021]])</f>
        <v>1.0116811219968287</v>
      </c>
      <c r="AJ688" s="100">
        <v>3.5774157634081108E-2</v>
      </c>
      <c r="AK688" s="108">
        <v>3.7109974424552432E-2</v>
      </c>
      <c r="AL688" s="101">
        <f>IF(Tabelle1[[#This Row],[Linke ES 2021]]="","",Tabelle1[[#This Row],[Linke ES 2021]]/Tabelle1[[#This Row],[Linke ZS 2021]])</f>
        <v>0.96400383424712011</v>
      </c>
      <c r="AM688" s="103">
        <v>0.18006731249120203</v>
      </c>
      <c r="AN688" s="109">
        <v>0.21044117647058824</v>
      </c>
      <c r="AO688" s="102">
        <f>IF(Tabelle1[[#This Row],[Grüne ES 2021]]="","",Tabelle1[[#This Row],[Grüne ES 2021]]/Tabelle1[[#This Row],[Grüne ZS 2021]])</f>
        <v>0.85566577563953439</v>
      </c>
      <c r="AP688" s="104">
        <v>0.10907566896587026</v>
      </c>
      <c r="AQ688" s="105">
        <v>0.15031329923273656</v>
      </c>
      <c r="AR688" s="215">
        <f>IF(Tabelle1[[#This Row],[FDP ES 2021]]="","",Tabelle1[[#This Row],[FDP ES 2021]]/Tabelle1[[#This Row],[FDP ZS 2021]])</f>
        <v>0.72565547774308181</v>
      </c>
      <c r="AS688" s="216">
        <v>350</v>
      </c>
      <c r="AT688" s="191">
        <v>35093</v>
      </c>
      <c r="AU688" s="191">
        <v>25486</v>
      </c>
      <c r="AV688" s="191">
        <v>4.7</v>
      </c>
      <c r="AW688" s="191">
        <v>559.79999999999995</v>
      </c>
      <c r="AX688" s="191">
        <v>9.6999999999999993</v>
      </c>
      <c r="AY688" s="192">
        <v>11.4</v>
      </c>
      <c r="AZ688" s="114" t="s">
        <v>1616</v>
      </c>
      <c r="BA688" s="6"/>
      <c r="BB688" s="6"/>
      <c r="BC688" s="6"/>
      <c r="BD688" s="6"/>
      <c r="BE688" s="6"/>
      <c r="BF688" s="6"/>
      <c r="BG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</row>
    <row r="689" spans="1:84">
      <c r="A689" s="90">
        <f>SUBTOTAL(103,$B$2:$B689)</f>
        <v>688</v>
      </c>
      <c r="B689" s="48" t="s">
        <v>669</v>
      </c>
      <c r="C689" s="206" t="s">
        <v>1319</v>
      </c>
      <c r="D689" s="199" t="s">
        <v>0</v>
      </c>
      <c r="E689" s="195" t="s">
        <v>503</v>
      </c>
      <c r="F689" s="198" t="s">
        <v>302</v>
      </c>
      <c r="G689" s="219" t="str">
        <f>""</f>
        <v/>
      </c>
      <c r="H689" s="14" t="s">
        <v>2173</v>
      </c>
      <c r="I689" s="8"/>
      <c r="J689" s="8" t="s">
        <v>927</v>
      </c>
      <c r="K689" s="11"/>
      <c r="L689" s="11" t="s">
        <v>921</v>
      </c>
      <c r="M689" s="53"/>
      <c r="N689" s="53"/>
      <c r="O689" s="9"/>
      <c r="P689" s="54"/>
      <c r="Q689" s="121" t="str">
        <f>""</f>
        <v/>
      </c>
      <c r="R689" s="55"/>
      <c r="S689" s="57"/>
      <c r="T689" s="147" t="str">
        <f>IF(MAX((AA689,AD689,AG689,AJ689,AM689,AP689))=AA689,"CDU",IF(MAX(AA689,AD689,AG689,AJ689,AM689,AP689)=AD689,"SPD",IF(MAX(AA689,AD689,AG689,AJ689,AM689,AP689)=AG689,"AfD",IF(MAX(AA689,AD689,AG689,AJ689,AM689,AP689)=AJ689,"Linke",IF(MAX(AA689,AD689,AG689,AJ689,AM689,AP689)=AM689,"Grüne","FDP")))))</f>
        <v>CDU</v>
      </c>
      <c r="U689" s="148" t="str">
        <f>IF(LARGE((AA689,AD689,AG689,AJ689,AM689,AP689),2)=AA689,"CDU",IF(LARGE((AA689,AD689,AG689,AJ689,AM689,AP689),2)=AD689,"SPD",IF(LARGE((AA689,AD689,AG689,AJ689,AM689,AP689),2)=AG689,"AfD",IF(LARGE((AA689,AD689,AG689,AJ689,AM689,AP689),2)=AJ689,"Linke",IF(LARGE((AA689,AD689,AG689,AJ689,AM689,AP689),2)=AM689,"Grüne","FDP")))))</f>
        <v>SPD</v>
      </c>
      <c r="V689" s="148" t="str">
        <f>IF(LARGE((AA689,AD689,AG689,AJ689,AM689,AP689),3)=AA689,"CDU",IF(LARGE((AA689,AD689,AG689,AJ689,AM689,AP689),3)=AD689,"SPD",IF(LARGE((AA689,AD689,AG689,AJ689,AM689,AP689),3)=AG689,"AfD",IF(LARGE((AA689,AD689,AG689,AJ689,AM689,AP689),3)=AJ689,"Linke",IF(LARGE((AA689,AD689,AG689,AJ689,AM689,AP689),3)=AM689,"Grüne","FDP")))))</f>
        <v>Grüne</v>
      </c>
      <c r="W689" s="148" t="str">
        <f>IF(LARGE((AA689,AD689,AG689,AJ689,AM689,AP689),4)=AA689,"CDU",IF(LARGE((AA689,AD689,AG689,AJ689,AM689,AP689),4)=AD689,"SPD",IF(LARGE((AA689,AD689,AG689,AJ689,AM689,AP689),4)=AG689,"AfD",IF(LARGE((AA689,AD689,AG689,AJ689,AM689,AP689),4)=AJ689,"Linke",IF(LARGE((AA689,AD689,AG689,AJ689,AM689,AP689),4)=AM689,"Grüne","FDP")))))</f>
        <v>FDP</v>
      </c>
      <c r="X689" s="148">
        <f>(LARGE((AA689,AD689,AG689,AJ689,AM689,AP689),1))-(LARGE((AA689,AD689,AG689,AJ689,AM689,AP689),2))</f>
        <v>0.13997414995585017</v>
      </c>
      <c r="Y689" s="148">
        <f>(LARGE((AA689,AD689,AG689,AJ689,AM689,AP689),1))-(LARGE((AA689,AD689,AG689,AJ689,AM689,AP689),3))</f>
        <v>0.16137082016303442</v>
      </c>
      <c r="Z689" s="234">
        <f>(LARGE((AA689,AD689,AG689,AJ689,AM689,AP689),1))-(LARGE((AA689,AD689,AG689,AJ689,AM689,AP689),4))</f>
        <v>0.23236246368836619</v>
      </c>
      <c r="AA689" s="236">
        <v>0.34143813265423645</v>
      </c>
      <c r="AB689" s="93">
        <v>0.2315153452685422</v>
      </c>
      <c r="AC689" s="95">
        <f>IF(Tabelle1[[#This Row],[CDU ES 2021]]="","",Tabelle1[[#This Row],[CDU ES 2021]]/Tabelle1[[#This Row],[CDU ZS 2021]])</f>
        <v>1.4747969827148659</v>
      </c>
      <c r="AD689" s="97">
        <v>0.20146398269838628</v>
      </c>
      <c r="AE689" s="106">
        <v>0.20880434782608695</v>
      </c>
      <c r="AF689" s="96">
        <f>IF(Tabelle1[[#This Row],[SPD ES 2021]]="","",Tabelle1[[#This Row],[SPD ES 2021]]/Tabelle1[[#This Row],[SPD ZS 2021]])</f>
        <v>0.96484572661382295</v>
      </c>
      <c r="AG689" s="99">
        <v>8.6296917190279362E-2</v>
      </c>
      <c r="AH689" s="107">
        <v>8.5300511508951404E-2</v>
      </c>
      <c r="AI689" s="98">
        <f>IF(Tabelle1[[#This Row],[AfD ES 2021]]="","",Tabelle1[[#This Row],[AfD ES 2021]]/Tabelle1[[#This Row],[AfD ZS 2021]])</f>
        <v>1.0116811219968287</v>
      </c>
      <c r="AJ689" s="100">
        <v>3.5774157634081108E-2</v>
      </c>
      <c r="AK689" s="108">
        <v>3.7109974424552432E-2</v>
      </c>
      <c r="AL689" s="101">
        <f>IF(Tabelle1[[#This Row],[Linke ES 2021]]="","",Tabelle1[[#This Row],[Linke ES 2021]]/Tabelle1[[#This Row],[Linke ZS 2021]])</f>
        <v>0.96400383424712011</v>
      </c>
      <c r="AM689" s="103">
        <v>0.18006731249120203</v>
      </c>
      <c r="AN689" s="109">
        <v>0.21044117647058824</v>
      </c>
      <c r="AO689" s="102">
        <f>IF(Tabelle1[[#This Row],[Grüne ES 2021]]="","",Tabelle1[[#This Row],[Grüne ES 2021]]/Tabelle1[[#This Row],[Grüne ZS 2021]])</f>
        <v>0.85566577563953439</v>
      </c>
      <c r="AP689" s="104">
        <v>0.10907566896587026</v>
      </c>
      <c r="AQ689" s="105">
        <v>0.15031329923273656</v>
      </c>
      <c r="AR689" s="215">
        <f>IF(Tabelle1[[#This Row],[FDP ES 2021]]="","",Tabelle1[[#This Row],[FDP ES 2021]]/Tabelle1[[#This Row],[FDP ZS 2021]])</f>
        <v>0.72565547774308181</v>
      </c>
      <c r="AS689" s="216">
        <v>350</v>
      </c>
      <c r="AT689" s="191">
        <v>35093</v>
      </c>
      <c r="AU689" s="191">
        <v>25486</v>
      </c>
      <c r="AV689" s="191">
        <v>4.7</v>
      </c>
      <c r="AW689" s="191">
        <v>559.79999999999995</v>
      </c>
      <c r="AX689" s="191">
        <v>9.6999999999999993</v>
      </c>
      <c r="AY689" s="192">
        <v>11.4</v>
      </c>
      <c r="AZ689" s="114" t="s">
        <v>1521</v>
      </c>
      <c r="BA689" s="6"/>
      <c r="BB689" s="6"/>
      <c r="BC689" s="6"/>
      <c r="BD689" s="6"/>
      <c r="BE689" s="6"/>
      <c r="BF689" s="6"/>
      <c r="BG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</row>
    <row r="690" spans="1:84">
      <c r="A690" s="90">
        <f>SUBTOTAL(103,$B$2:$B690)</f>
        <v>689</v>
      </c>
      <c r="B690" s="44" t="s">
        <v>697</v>
      </c>
      <c r="C690" s="201" t="s">
        <v>909</v>
      </c>
      <c r="D690" s="200" t="s">
        <v>0</v>
      </c>
      <c r="E690" s="193" t="s">
        <v>504</v>
      </c>
      <c r="F690" s="222" t="s">
        <v>303</v>
      </c>
      <c r="G690" s="219" t="str">
        <f>""</f>
        <v/>
      </c>
      <c r="H690" s="12" t="s">
        <v>2175</v>
      </c>
      <c r="I690" s="10"/>
      <c r="J690" s="8" t="s">
        <v>924</v>
      </c>
      <c r="K690" s="10"/>
      <c r="L690" s="8" t="s">
        <v>922</v>
      </c>
      <c r="M690" s="67"/>
      <c r="N690" s="67"/>
      <c r="O690" s="59"/>
      <c r="P690" s="87"/>
      <c r="Q690" s="121" t="str">
        <f>""</f>
        <v/>
      </c>
      <c r="R690" s="60"/>
      <c r="S690" s="61"/>
      <c r="T690" s="147" t="str">
        <f>IF(MAX((AA690,AD690,AG690,AJ690,AM690,AP690))=AA690,"CDU",IF(MAX(AA690,AD690,AG690,AJ690,AM690,AP690)=AD690,"SPD",IF(MAX(AA690,AD690,AG690,AJ690,AM690,AP690)=AG690,"AfD",IF(MAX(AA690,AD690,AG690,AJ690,AM690,AP690)=AJ690,"Linke",IF(MAX(AA690,AD690,AG690,AJ690,AM690,AP690)=AM690,"Grüne","FDP")))))</f>
        <v>CDU</v>
      </c>
      <c r="U690" s="148" t="str">
        <f>IF(LARGE((AA690,AD690,AG690,AJ690,AM690,AP690),2)=AA690,"CDU",IF(LARGE((AA690,AD690,AG690,AJ690,AM690,AP690),2)=AD690,"SPD",IF(LARGE((AA690,AD690,AG690,AJ690,AM690,AP690),2)=AG690,"AfD",IF(LARGE((AA690,AD690,AG690,AJ690,AM690,AP690),2)=AJ690,"Linke",IF(LARGE((AA690,AD690,AG690,AJ690,AM690,AP690),2)=AM690,"Grüne","FDP")))))</f>
        <v>SPD</v>
      </c>
      <c r="V690" s="148" t="str">
        <f>IF(LARGE((AA690,AD690,AG690,AJ690,AM690,AP690),3)=AA690,"CDU",IF(LARGE((AA690,AD690,AG690,AJ690,AM690,AP690),3)=AD690,"SPD",IF(LARGE((AA690,AD690,AG690,AJ690,AM690,AP690),3)=AG690,"AfD",IF(LARGE((AA690,AD690,AG690,AJ690,AM690,AP690),3)=AJ690,"Linke",IF(LARGE((AA690,AD690,AG690,AJ690,AM690,AP690),3)=AM690,"Grüne","FDP")))))</f>
        <v>Grüne</v>
      </c>
      <c r="W690" s="148" t="str">
        <f>IF(LARGE((AA690,AD690,AG690,AJ690,AM690,AP690),4)=AA690,"CDU",IF(LARGE((AA690,AD690,AG690,AJ690,AM690,AP690),4)=AD690,"SPD",IF(LARGE((AA690,AD690,AG690,AJ690,AM690,AP690),4)=AG690,"AfD",IF(LARGE((AA690,AD690,AG690,AJ690,AM690,AP690),4)=AJ690,"Linke",IF(LARGE((AA690,AD690,AG690,AJ690,AM690,AP690),4)=AM690,"Grüne","FDP")))))</f>
        <v>AfD</v>
      </c>
      <c r="X690" s="148">
        <f>(LARGE((AA690,AD690,AG690,AJ690,AM690,AP690),1))-(LARGE((AA690,AD690,AG690,AJ690,AM690,AP690),2))</f>
        <v>8.0710573337188674E-2</v>
      </c>
      <c r="Y690" s="148">
        <f>(LARGE((AA690,AD690,AG690,AJ690,AM690,AP690),1))-(LARGE((AA690,AD690,AG690,AJ690,AM690,AP690),3))</f>
        <v>0.18280359142033109</v>
      </c>
      <c r="Z690" s="234">
        <f>(LARGE((AA690,AD690,AG690,AJ690,AM690,AP690),1))-(LARGE((AA690,AD690,AG690,AJ690,AM690,AP690),4))</f>
        <v>0.25145132231588779</v>
      </c>
      <c r="AA690" s="236">
        <v>0.33612105844584322</v>
      </c>
      <c r="AB690" s="93">
        <v>0.26362370576646771</v>
      </c>
      <c r="AC690" s="95">
        <f>IF(Tabelle1[[#This Row],[CDU ES 2021]]="","",Tabelle1[[#This Row],[CDU ES 2021]]/Tabelle1[[#This Row],[CDU ZS 2021]])</f>
        <v>1.2750031620585656</v>
      </c>
      <c r="AD690" s="97">
        <v>0.25541048510865455</v>
      </c>
      <c r="AE690" s="106">
        <v>0.22797766289937937</v>
      </c>
      <c r="AF690" s="96">
        <f>IF(Tabelle1[[#This Row],[SPD ES 2021]]="","",Tabelle1[[#This Row],[SPD ES 2021]]/Tabelle1[[#This Row],[SPD ZS 2021]])</f>
        <v>1.1203311844695196</v>
      </c>
      <c r="AG690" s="99">
        <v>8.4669736129955445E-2</v>
      </c>
      <c r="AH690" s="107">
        <v>8.3430848306201955E-2</v>
      </c>
      <c r="AI690" s="98">
        <f>IF(Tabelle1[[#This Row],[AfD ES 2021]]="","",Tabelle1[[#This Row],[AfD ES 2021]]/Tabelle1[[#This Row],[AfD ZS 2021]])</f>
        <v>1.0148492775622586</v>
      </c>
      <c r="AJ690" s="100">
        <v>2.6735470094975421E-2</v>
      </c>
      <c r="AK690" s="108">
        <v>2.8847150834678793E-2</v>
      </c>
      <c r="AL690" s="101">
        <f>IF(Tabelle1[[#This Row],[Linke ES 2021]]="","",Tabelle1[[#This Row],[Linke ES 2021]]/Tabelle1[[#This Row],[Linke ZS 2021]])</f>
        <v>0.92679759773139181</v>
      </c>
      <c r="AM690" s="103">
        <v>0.15331746702551213</v>
      </c>
      <c r="AN690" s="109">
        <v>0.17252003377227415</v>
      </c>
      <c r="AO690" s="102">
        <f>IF(Tabelle1[[#This Row],[Grüne ES 2021]]="","",Tabelle1[[#This Row],[Grüne ES 2021]]/Tabelle1[[#This Row],[Grüne ZS 2021]])</f>
        <v>0.88869369935256715</v>
      </c>
      <c r="AP690" s="104">
        <v>7.5750498602430369E-2</v>
      </c>
      <c r="AQ690" s="105">
        <v>0.1364370250773948</v>
      </c>
      <c r="AR690" s="215">
        <f>IF(Tabelle1[[#This Row],[FDP ES 2021]]="","",Tabelle1[[#This Row],[FDP ES 2021]]/Tabelle1[[#This Row],[FDP ZS 2021]])</f>
        <v>0.55520485410364528</v>
      </c>
      <c r="AS690" s="216">
        <v>134.1</v>
      </c>
      <c r="AT690" s="191">
        <v>30901</v>
      </c>
      <c r="AU690" s="191">
        <v>25384</v>
      </c>
      <c r="AV690" s="191">
        <v>4.2</v>
      </c>
      <c r="AW690" s="191">
        <v>620.6</v>
      </c>
      <c r="AX690" s="191">
        <v>7.5</v>
      </c>
      <c r="AY690" s="192">
        <v>11.4</v>
      </c>
      <c r="AZ690" s="114" t="s">
        <v>2040</v>
      </c>
      <c r="BA690" s="6"/>
      <c r="BB690" s="6"/>
      <c r="BC690" s="6"/>
      <c r="BD690" s="6"/>
      <c r="BE690" s="6"/>
      <c r="BF690" s="6"/>
      <c r="BG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</row>
    <row r="691" spans="1:84">
      <c r="A691" s="90">
        <f>SUBTOTAL(103,$B$2:$B691)</f>
        <v>690</v>
      </c>
      <c r="B691" s="48" t="s">
        <v>669</v>
      </c>
      <c r="C691" s="206" t="s">
        <v>1320</v>
      </c>
      <c r="D691" s="199" t="s">
        <v>0</v>
      </c>
      <c r="E691" s="195" t="s">
        <v>504</v>
      </c>
      <c r="F691" s="222" t="s">
        <v>303</v>
      </c>
      <c r="G691" s="223" t="s">
        <v>2167</v>
      </c>
      <c r="H691" s="8"/>
      <c r="I691" s="8"/>
      <c r="J691" s="8" t="s">
        <v>927</v>
      </c>
      <c r="K691" s="11"/>
      <c r="L691" s="8" t="s">
        <v>922</v>
      </c>
      <c r="M691" s="53"/>
      <c r="N691" s="53"/>
      <c r="O691" s="9"/>
      <c r="P691" s="54"/>
      <c r="Q691" s="121" t="str">
        <f>""</f>
        <v/>
      </c>
      <c r="R691" s="55"/>
      <c r="S691" s="57"/>
      <c r="T691" s="147" t="str">
        <f>IF(MAX((AA691,AD691,AG691,AJ691,AM691,AP691))=AA691,"CDU",IF(MAX(AA691,AD691,AG691,AJ691,AM691,AP691)=AD691,"SPD",IF(MAX(AA691,AD691,AG691,AJ691,AM691,AP691)=AG691,"AfD",IF(MAX(AA691,AD691,AG691,AJ691,AM691,AP691)=AJ691,"Linke",IF(MAX(AA691,AD691,AG691,AJ691,AM691,AP691)=AM691,"Grüne","FDP")))))</f>
        <v>CDU</v>
      </c>
      <c r="U691" s="148" t="str">
        <f>IF(LARGE((AA691,AD691,AG691,AJ691,AM691,AP691),2)=AA691,"CDU",IF(LARGE((AA691,AD691,AG691,AJ691,AM691,AP691),2)=AD691,"SPD",IF(LARGE((AA691,AD691,AG691,AJ691,AM691,AP691),2)=AG691,"AfD",IF(LARGE((AA691,AD691,AG691,AJ691,AM691,AP691),2)=AJ691,"Linke",IF(LARGE((AA691,AD691,AG691,AJ691,AM691,AP691),2)=AM691,"Grüne","FDP")))))</f>
        <v>SPD</v>
      </c>
      <c r="V691" s="148" t="str">
        <f>IF(LARGE((AA691,AD691,AG691,AJ691,AM691,AP691),3)=AA691,"CDU",IF(LARGE((AA691,AD691,AG691,AJ691,AM691,AP691),3)=AD691,"SPD",IF(LARGE((AA691,AD691,AG691,AJ691,AM691,AP691),3)=AG691,"AfD",IF(LARGE((AA691,AD691,AG691,AJ691,AM691,AP691),3)=AJ691,"Linke",IF(LARGE((AA691,AD691,AG691,AJ691,AM691,AP691),3)=AM691,"Grüne","FDP")))))</f>
        <v>Grüne</v>
      </c>
      <c r="W691" s="148" t="str">
        <f>IF(LARGE((AA691,AD691,AG691,AJ691,AM691,AP691),4)=AA691,"CDU",IF(LARGE((AA691,AD691,AG691,AJ691,AM691,AP691),4)=AD691,"SPD",IF(LARGE((AA691,AD691,AG691,AJ691,AM691,AP691),4)=AG691,"AfD",IF(LARGE((AA691,AD691,AG691,AJ691,AM691,AP691),4)=AJ691,"Linke",IF(LARGE((AA691,AD691,AG691,AJ691,AM691,AP691),4)=AM691,"Grüne","FDP")))))</f>
        <v>AfD</v>
      </c>
      <c r="X691" s="148">
        <f>(LARGE((AA691,AD691,AG691,AJ691,AM691,AP691),1))-(LARGE((AA691,AD691,AG691,AJ691,AM691,AP691),2))</f>
        <v>8.0710573337188674E-2</v>
      </c>
      <c r="Y691" s="148">
        <f>(LARGE((AA691,AD691,AG691,AJ691,AM691,AP691),1))-(LARGE((AA691,AD691,AG691,AJ691,AM691,AP691),3))</f>
        <v>0.18280359142033109</v>
      </c>
      <c r="Z691" s="234">
        <f>(LARGE((AA691,AD691,AG691,AJ691,AM691,AP691),1))-(LARGE((AA691,AD691,AG691,AJ691,AM691,AP691),4))</f>
        <v>0.25145132231588779</v>
      </c>
      <c r="AA691" s="236">
        <v>0.33612105844584322</v>
      </c>
      <c r="AB691" s="93">
        <v>0.26362370576646771</v>
      </c>
      <c r="AC691" s="95">
        <f>IF(Tabelle1[[#This Row],[CDU ES 2021]]="","",Tabelle1[[#This Row],[CDU ES 2021]]/Tabelle1[[#This Row],[CDU ZS 2021]])</f>
        <v>1.2750031620585656</v>
      </c>
      <c r="AD691" s="97">
        <v>0.25541048510865455</v>
      </c>
      <c r="AE691" s="106">
        <v>0.22797766289937937</v>
      </c>
      <c r="AF691" s="96">
        <f>IF(Tabelle1[[#This Row],[SPD ES 2021]]="","",Tabelle1[[#This Row],[SPD ES 2021]]/Tabelle1[[#This Row],[SPD ZS 2021]])</f>
        <v>1.1203311844695196</v>
      </c>
      <c r="AG691" s="99">
        <v>8.4669736129955445E-2</v>
      </c>
      <c r="AH691" s="107">
        <v>8.3430848306201955E-2</v>
      </c>
      <c r="AI691" s="98">
        <f>IF(Tabelle1[[#This Row],[AfD ES 2021]]="","",Tabelle1[[#This Row],[AfD ES 2021]]/Tabelle1[[#This Row],[AfD ZS 2021]])</f>
        <v>1.0148492775622586</v>
      </c>
      <c r="AJ691" s="100">
        <v>2.6735470094975421E-2</v>
      </c>
      <c r="AK691" s="108">
        <v>2.8847150834678793E-2</v>
      </c>
      <c r="AL691" s="101">
        <f>IF(Tabelle1[[#This Row],[Linke ES 2021]]="","",Tabelle1[[#This Row],[Linke ES 2021]]/Tabelle1[[#This Row],[Linke ZS 2021]])</f>
        <v>0.92679759773139181</v>
      </c>
      <c r="AM691" s="103">
        <v>0.15331746702551213</v>
      </c>
      <c r="AN691" s="109">
        <v>0.17252003377227415</v>
      </c>
      <c r="AO691" s="102">
        <f>IF(Tabelle1[[#This Row],[Grüne ES 2021]]="","",Tabelle1[[#This Row],[Grüne ES 2021]]/Tabelle1[[#This Row],[Grüne ZS 2021]])</f>
        <v>0.88869369935256715</v>
      </c>
      <c r="AP691" s="104">
        <v>7.5750498602430369E-2</v>
      </c>
      <c r="AQ691" s="105">
        <v>0.1364370250773948</v>
      </c>
      <c r="AR691" s="215">
        <f>IF(Tabelle1[[#This Row],[FDP ES 2021]]="","",Tabelle1[[#This Row],[FDP ES 2021]]/Tabelle1[[#This Row],[FDP ZS 2021]])</f>
        <v>0.55520485410364528</v>
      </c>
      <c r="AS691" s="216">
        <v>134.1</v>
      </c>
      <c r="AT691" s="191">
        <v>30901</v>
      </c>
      <c r="AU691" s="191">
        <v>25384</v>
      </c>
      <c r="AV691" s="191">
        <v>4.2</v>
      </c>
      <c r="AW691" s="191">
        <v>620.6</v>
      </c>
      <c r="AX691" s="191">
        <v>7.5</v>
      </c>
      <c r="AY691" s="192">
        <v>11.4</v>
      </c>
      <c r="AZ691" s="114" t="s">
        <v>2047</v>
      </c>
      <c r="BA691" s="6"/>
      <c r="BB691" s="6"/>
      <c r="BC691" s="6"/>
      <c r="BD691" s="6"/>
      <c r="BE691" s="6"/>
      <c r="BF691" s="6"/>
      <c r="BG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</row>
    <row r="692" spans="1:84">
      <c r="A692" s="90">
        <f>SUBTOTAL(103,$B$2:$B692)</f>
        <v>691</v>
      </c>
      <c r="B692" s="44" t="s">
        <v>697</v>
      </c>
      <c r="C692" s="201" t="s">
        <v>910</v>
      </c>
      <c r="D692" s="199" t="s">
        <v>0</v>
      </c>
      <c r="E692" s="194" t="s">
        <v>505</v>
      </c>
      <c r="F692" s="198" t="s">
        <v>304</v>
      </c>
      <c r="G692" s="219" t="str">
        <f>""</f>
        <v/>
      </c>
      <c r="H692" s="13" t="s">
        <v>2175</v>
      </c>
      <c r="I692" s="8"/>
      <c r="J692" s="8" t="s">
        <v>924</v>
      </c>
      <c r="K692" s="8"/>
      <c r="L692" s="8" t="s">
        <v>922</v>
      </c>
      <c r="M692" s="53"/>
      <c r="N692" s="53"/>
      <c r="O692" s="9"/>
      <c r="P692" s="56"/>
      <c r="Q692" s="121" t="str">
        <f>""</f>
        <v/>
      </c>
      <c r="R692" s="55"/>
      <c r="S692" s="57"/>
      <c r="T692" s="147" t="str">
        <f>IF(MAX((AA692,AD692,AG692,AJ692,AM692,AP692))=AA692,"CDU",IF(MAX(AA692,AD692,AG692,AJ692,AM692,AP692)=AD692,"SPD",IF(MAX(AA692,AD692,AG692,AJ692,AM692,AP692)=AG692,"AfD",IF(MAX(AA692,AD692,AG692,AJ692,AM692,AP692)=AJ692,"Linke",IF(MAX(AA692,AD692,AG692,AJ692,AM692,AP692)=AM692,"Grüne","FDP")))))</f>
        <v>CDU</v>
      </c>
      <c r="U692" s="148" t="str">
        <f>IF(LARGE((AA692,AD692,AG692,AJ692,AM692,AP692),2)=AA692,"CDU",IF(LARGE((AA692,AD692,AG692,AJ692,AM692,AP692),2)=AD692,"SPD",IF(LARGE((AA692,AD692,AG692,AJ692,AM692,AP692),2)=AG692,"AfD",IF(LARGE((AA692,AD692,AG692,AJ692,AM692,AP692),2)=AJ692,"Linke",IF(LARGE((AA692,AD692,AG692,AJ692,AM692,AP692),2)=AM692,"Grüne","FDP")))))</f>
        <v>SPD</v>
      </c>
      <c r="V692" s="148" t="str">
        <f>IF(LARGE((AA692,AD692,AG692,AJ692,AM692,AP692),3)=AA692,"CDU",IF(LARGE((AA692,AD692,AG692,AJ692,AM692,AP692),3)=AD692,"SPD",IF(LARGE((AA692,AD692,AG692,AJ692,AM692,AP692),3)=AG692,"AfD",IF(LARGE((AA692,AD692,AG692,AJ692,AM692,AP692),3)=AJ692,"Linke",IF(LARGE((AA692,AD692,AG692,AJ692,AM692,AP692),3)=AM692,"Grüne","FDP")))))</f>
        <v>Grüne</v>
      </c>
      <c r="W692" s="148" t="str">
        <f>IF(LARGE((AA692,AD692,AG692,AJ692,AM692,AP692),4)=AA692,"CDU",IF(LARGE((AA692,AD692,AG692,AJ692,AM692,AP692),4)=AD692,"SPD",IF(LARGE((AA692,AD692,AG692,AJ692,AM692,AP692),4)=AG692,"AfD",IF(LARGE((AA692,AD692,AG692,AJ692,AM692,AP692),4)=AJ692,"Linke",IF(LARGE((AA692,AD692,AG692,AJ692,AM692,AP692),4)=AM692,"Grüne","FDP")))))</f>
        <v>FDP</v>
      </c>
      <c r="X692" s="148">
        <f>(LARGE((AA692,AD692,AG692,AJ692,AM692,AP692),1))-(LARGE((AA692,AD692,AG692,AJ692,AM692,AP692),2))</f>
        <v>0.14687461059700807</v>
      </c>
      <c r="Y692" s="148">
        <f>(LARGE((AA692,AD692,AG692,AJ692,AM692,AP692),1))-(LARGE((AA692,AD692,AG692,AJ692,AM692,AP692),3))</f>
        <v>0.15892232926933242</v>
      </c>
      <c r="Z692" s="234">
        <f>(LARGE((AA692,AD692,AG692,AJ692,AM692,AP692),1))-(LARGE((AA692,AD692,AG692,AJ692,AM692,AP692),4))</f>
        <v>0.19163545977426102</v>
      </c>
      <c r="AA692" s="236">
        <v>0.32549827187051161</v>
      </c>
      <c r="AB692" s="93">
        <v>0.25891528756349336</v>
      </c>
      <c r="AC692" s="95">
        <f>IF(Tabelle1[[#This Row],[CDU ES 2021]]="","",Tabelle1[[#This Row],[CDU ES 2021]]/Tabelle1[[#This Row],[CDU ZS 2021]])</f>
        <v>1.2571612705205375</v>
      </c>
      <c r="AD692" s="97">
        <v>0.17862366127350354</v>
      </c>
      <c r="AE692" s="106">
        <v>0.20668523676880224</v>
      </c>
      <c r="AF692" s="96">
        <f>IF(Tabelle1[[#This Row],[SPD ES 2021]]="","",Tabelle1[[#This Row],[SPD ES 2021]]/Tabelle1[[#This Row],[SPD ZS 2021]])</f>
        <v>0.86423038271142549</v>
      </c>
      <c r="AG692" s="99">
        <v>0.10071027105727422</v>
      </c>
      <c r="AH692" s="107">
        <v>0.10258561363263968</v>
      </c>
      <c r="AI692" s="98">
        <f>IF(Tabelle1[[#This Row],[AfD ES 2021]]="","",Tabelle1[[#This Row],[AfD ES 2021]]/Tabelle1[[#This Row],[AfD ZS 2021]])</f>
        <v>0.98171924396649723</v>
      </c>
      <c r="AJ692" s="100">
        <v>4.0458560963292825E-2</v>
      </c>
      <c r="AK692" s="108">
        <v>3.3301654923807961E-2</v>
      </c>
      <c r="AL692" s="101">
        <f>IF(Tabelle1[[#This Row],[Linke ES 2021]]="","",Tabelle1[[#This Row],[Linke ES 2021]]/Tabelle1[[#This Row],[Linke ZS 2021]])</f>
        <v>1.2149114227463891</v>
      </c>
      <c r="AM692" s="103">
        <v>0.16657594260117919</v>
      </c>
      <c r="AN692" s="109">
        <v>0.1585908569555956</v>
      </c>
      <c r="AO692" s="102">
        <f>IF(Tabelle1[[#This Row],[Grüne ES 2021]]="","",Tabelle1[[#This Row],[Grüne ES 2021]]/Tabelle1[[#This Row],[Grüne ZS 2021]])</f>
        <v>1.0503502269857798</v>
      </c>
      <c r="AP692" s="104">
        <v>0.13386281209625059</v>
      </c>
      <c r="AQ692" s="105">
        <v>0.16574143863673604</v>
      </c>
      <c r="AR692" s="215">
        <f>IF(Tabelle1[[#This Row],[FDP ES 2021]]="","",Tabelle1[[#This Row],[FDP ES 2021]]/Tabelle1[[#This Row],[FDP ZS 2021]])</f>
        <v>0.8076604933401389</v>
      </c>
      <c r="AS692" s="216">
        <v>262.7</v>
      </c>
      <c r="AT692" s="191">
        <v>40454</v>
      </c>
      <c r="AU692" s="191">
        <v>24763</v>
      </c>
      <c r="AV692" s="191">
        <v>4.5999999999999996</v>
      </c>
      <c r="AW692" s="191">
        <v>627.6</v>
      </c>
      <c r="AX692" s="191">
        <v>7.9</v>
      </c>
      <c r="AY692" s="192">
        <v>11.2</v>
      </c>
      <c r="AZ692" s="114" t="s">
        <v>1752</v>
      </c>
      <c r="BA692" s="6"/>
      <c r="BB692" s="6"/>
      <c r="BC692" s="6"/>
      <c r="BD692" s="6"/>
      <c r="BE692" s="6"/>
      <c r="BF692" s="6"/>
      <c r="BG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</row>
    <row r="693" spans="1:84">
      <c r="A693" s="90">
        <f>SUBTOTAL(103,$B$2:$B693)</f>
        <v>692</v>
      </c>
      <c r="B693" s="46" t="s">
        <v>930</v>
      </c>
      <c r="C693" s="204" t="s">
        <v>1321</v>
      </c>
      <c r="D693" s="199" t="s">
        <v>0</v>
      </c>
      <c r="E693" s="195" t="s">
        <v>505</v>
      </c>
      <c r="F693" s="198" t="s">
        <v>304</v>
      </c>
      <c r="G693" s="219" t="str">
        <f>""</f>
        <v/>
      </c>
      <c r="H693" s="8"/>
      <c r="I693" s="8"/>
      <c r="J693" s="8" t="s">
        <v>927</v>
      </c>
      <c r="K693" s="11"/>
      <c r="L693" s="8" t="s">
        <v>922</v>
      </c>
      <c r="M693" s="53"/>
      <c r="N693" s="53"/>
      <c r="O693" s="9"/>
      <c r="P693" s="54"/>
      <c r="Q693" s="121" t="str">
        <f>""</f>
        <v/>
      </c>
      <c r="R693" s="55"/>
      <c r="S693" s="57"/>
      <c r="T693" s="147" t="str">
        <f>IF(MAX((AA693,AD693,AG693,AJ693,AM693,AP693))=AA693,"CDU",IF(MAX(AA693,AD693,AG693,AJ693,AM693,AP693)=AD693,"SPD",IF(MAX(AA693,AD693,AG693,AJ693,AM693,AP693)=AG693,"AfD",IF(MAX(AA693,AD693,AG693,AJ693,AM693,AP693)=AJ693,"Linke",IF(MAX(AA693,AD693,AG693,AJ693,AM693,AP693)=AM693,"Grüne","FDP")))))</f>
        <v>CDU</v>
      </c>
      <c r="U693" s="148" t="str">
        <f>IF(LARGE((AA693,AD693,AG693,AJ693,AM693,AP693),2)=AA693,"CDU",IF(LARGE((AA693,AD693,AG693,AJ693,AM693,AP693),2)=AD693,"SPD",IF(LARGE((AA693,AD693,AG693,AJ693,AM693,AP693),2)=AG693,"AfD",IF(LARGE((AA693,AD693,AG693,AJ693,AM693,AP693),2)=AJ693,"Linke",IF(LARGE((AA693,AD693,AG693,AJ693,AM693,AP693),2)=AM693,"Grüne","FDP")))))</f>
        <v>SPD</v>
      </c>
      <c r="V693" s="148" t="str">
        <f>IF(LARGE((AA693,AD693,AG693,AJ693,AM693,AP693),3)=AA693,"CDU",IF(LARGE((AA693,AD693,AG693,AJ693,AM693,AP693),3)=AD693,"SPD",IF(LARGE((AA693,AD693,AG693,AJ693,AM693,AP693),3)=AG693,"AfD",IF(LARGE((AA693,AD693,AG693,AJ693,AM693,AP693),3)=AJ693,"Linke",IF(LARGE((AA693,AD693,AG693,AJ693,AM693,AP693),3)=AM693,"Grüne","FDP")))))</f>
        <v>Grüne</v>
      </c>
      <c r="W693" s="148" t="str">
        <f>IF(LARGE((AA693,AD693,AG693,AJ693,AM693,AP693),4)=AA693,"CDU",IF(LARGE((AA693,AD693,AG693,AJ693,AM693,AP693),4)=AD693,"SPD",IF(LARGE((AA693,AD693,AG693,AJ693,AM693,AP693),4)=AG693,"AfD",IF(LARGE((AA693,AD693,AG693,AJ693,AM693,AP693),4)=AJ693,"Linke",IF(LARGE((AA693,AD693,AG693,AJ693,AM693,AP693),4)=AM693,"Grüne","FDP")))))</f>
        <v>FDP</v>
      </c>
      <c r="X693" s="148">
        <f>(LARGE((AA693,AD693,AG693,AJ693,AM693,AP693),1))-(LARGE((AA693,AD693,AG693,AJ693,AM693,AP693),2))</f>
        <v>0.14687461059700807</v>
      </c>
      <c r="Y693" s="148">
        <f>(LARGE((AA693,AD693,AG693,AJ693,AM693,AP693),1))-(LARGE((AA693,AD693,AG693,AJ693,AM693,AP693),3))</f>
        <v>0.15892232926933242</v>
      </c>
      <c r="Z693" s="234">
        <f>(LARGE((AA693,AD693,AG693,AJ693,AM693,AP693),1))-(LARGE((AA693,AD693,AG693,AJ693,AM693,AP693),4))</f>
        <v>0.19163545977426102</v>
      </c>
      <c r="AA693" s="236">
        <v>0.32549827187051161</v>
      </c>
      <c r="AB693" s="93">
        <v>0.25891528756349336</v>
      </c>
      <c r="AC693" s="95">
        <f>IF(Tabelle1[[#This Row],[CDU ES 2021]]="","",Tabelle1[[#This Row],[CDU ES 2021]]/Tabelle1[[#This Row],[CDU ZS 2021]])</f>
        <v>1.2571612705205375</v>
      </c>
      <c r="AD693" s="97">
        <v>0.17862366127350354</v>
      </c>
      <c r="AE693" s="106">
        <v>0.20668523676880224</v>
      </c>
      <c r="AF693" s="96">
        <f>IF(Tabelle1[[#This Row],[SPD ES 2021]]="","",Tabelle1[[#This Row],[SPD ES 2021]]/Tabelle1[[#This Row],[SPD ZS 2021]])</f>
        <v>0.86423038271142549</v>
      </c>
      <c r="AG693" s="99">
        <v>0.10071027105727422</v>
      </c>
      <c r="AH693" s="107">
        <v>0.10258561363263968</v>
      </c>
      <c r="AI693" s="98">
        <f>IF(Tabelle1[[#This Row],[AfD ES 2021]]="","",Tabelle1[[#This Row],[AfD ES 2021]]/Tabelle1[[#This Row],[AfD ZS 2021]])</f>
        <v>0.98171924396649723</v>
      </c>
      <c r="AJ693" s="100">
        <v>4.0458560963292825E-2</v>
      </c>
      <c r="AK693" s="108">
        <v>3.3301654923807961E-2</v>
      </c>
      <c r="AL693" s="101">
        <f>IF(Tabelle1[[#This Row],[Linke ES 2021]]="","",Tabelle1[[#This Row],[Linke ES 2021]]/Tabelle1[[#This Row],[Linke ZS 2021]])</f>
        <v>1.2149114227463891</v>
      </c>
      <c r="AM693" s="103">
        <v>0.16657594260117919</v>
      </c>
      <c r="AN693" s="109">
        <v>0.1585908569555956</v>
      </c>
      <c r="AO693" s="102">
        <f>IF(Tabelle1[[#This Row],[Grüne ES 2021]]="","",Tabelle1[[#This Row],[Grüne ES 2021]]/Tabelle1[[#This Row],[Grüne ZS 2021]])</f>
        <v>1.0503502269857798</v>
      </c>
      <c r="AP693" s="104">
        <v>0.13386281209625059</v>
      </c>
      <c r="AQ693" s="105">
        <v>0.16574143863673604</v>
      </c>
      <c r="AR693" s="215">
        <f>IF(Tabelle1[[#This Row],[FDP ES 2021]]="","",Tabelle1[[#This Row],[FDP ES 2021]]/Tabelle1[[#This Row],[FDP ZS 2021]])</f>
        <v>0.8076604933401389</v>
      </c>
      <c r="AS693" s="216">
        <v>262.7</v>
      </c>
      <c r="AT693" s="191">
        <v>40454</v>
      </c>
      <c r="AU693" s="191">
        <v>24763</v>
      </c>
      <c r="AV693" s="191">
        <v>4.5999999999999996</v>
      </c>
      <c r="AW693" s="191">
        <v>627.6</v>
      </c>
      <c r="AX693" s="191">
        <v>7.9</v>
      </c>
      <c r="AY693" s="192">
        <v>11.2</v>
      </c>
      <c r="AZ693" s="114" t="s">
        <v>1883</v>
      </c>
      <c r="BA693" s="6"/>
      <c r="BB693" s="6"/>
      <c r="BC693" s="6"/>
      <c r="BD693" s="6"/>
      <c r="BE693" s="6"/>
      <c r="BF693" s="6"/>
      <c r="BG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</row>
    <row r="694" spans="1:84">
      <c r="A694" s="90">
        <f>SUBTOTAL(103,$B$2:$B694)</f>
        <v>693</v>
      </c>
      <c r="B694" s="45" t="s">
        <v>932</v>
      </c>
      <c r="C694" s="203" t="s">
        <v>1322</v>
      </c>
      <c r="D694" s="199" t="s">
        <v>0</v>
      </c>
      <c r="E694" s="195" t="s">
        <v>505</v>
      </c>
      <c r="F694" s="198" t="s">
        <v>304</v>
      </c>
      <c r="G694" s="219" t="str">
        <f>""</f>
        <v/>
      </c>
      <c r="H694" s="8"/>
      <c r="I694" s="8"/>
      <c r="J694" s="8" t="s">
        <v>927</v>
      </c>
      <c r="K694" s="11"/>
      <c r="L694" s="8" t="s">
        <v>922</v>
      </c>
      <c r="M694" s="53"/>
      <c r="N694" s="53"/>
      <c r="O694" s="9"/>
      <c r="P694" s="54"/>
      <c r="Q694" s="121" t="str">
        <f>""</f>
        <v/>
      </c>
      <c r="R694" s="55"/>
      <c r="S694" s="57"/>
      <c r="T694" s="147" t="str">
        <f>IF(MAX((AA694,AD694,AG694,AJ694,AM694,AP694))=AA694,"CDU",IF(MAX(AA694,AD694,AG694,AJ694,AM694,AP694)=AD694,"SPD",IF(MAX(AA694,AD694,AG694,AJ694,AM694,AP694)=AG694,"AfD",IF(MAX(AA694,AD694,AG694,AJ694,AM694,AP694)=AJ694,"Linke",IF(MAX(AA694,AD694,AG694,AJ694,AM694,AP694)=AM694,"Grüne","FDP")))))</f>
        <v>CDU</v>
      </c>
      <c r="U694" s="148" t="str">
        <f>IF(LARGE((AA694,AD694,AG694,AJ694,AM694,AP694),2)=AA694,"CDU",IF(LARGE((AA694,AD694,AG694,AJ694,AM694,AP694),2)=AD694,"SPD",IF(LARGE((AA694,AD694,AG694,AJ694,AM694,AP694),2)=AG694,"AfD",IF(LARGE((AA694,AD694,AG694,AJ694,AM694,AP694),2)=AJ694,"Linke",IF(LARGE((AA694,AD694,AG694,AJ694,AM694,AP694),2)=AM694,"Grüne","FDP")))))</f>
        <v>SPD</v>
      </c>
      <c r="V694" s="148" t="str">
        <f>IF(LARGE((AA694,AD694,AG694,AJ694,AM694,AP694),3)=AA694,"CDU",IF(LARGE((AA694,AD694,AG694,AJ694,AM694,AP694),3)=AD694,"SPD",IF(LARGE((AA694,AD694,AG694,AJ694,AM694,AP694),3)=AG694,"AfD",IF(LARGE((AA694,AD694,AG694,AJ694,AM694,AP694),3)=AJ694,"Linke",IF(LARGE((AA694,AD694,AG694,AJ694,AM694,AP694),3)=AM694,"Grüne","FDP")))))</f>
        <v>Grüne</v>
      </c>
      <c r="W694" s="148" t="str">
        <f>IF(LARGE((AA694,AD694,AG694,AJ694,AM694,AP694),4)=AA694,"CDU",IF(LARGE((AA694,AD694,AG694,AJ694,AM694,AP694),4)=AD694,"SPD",IF(LARGE((AA694,AD694,AG694,AJ694,AM694,AP694),4)=AG694,"AfD",IF(LARGE((AA694,AD694,AG694,AJ694,AM694,AP694),4)=AJ694,"Linke",IF(LARGE((AA694,AD694,AG694,AJ694,AM694,AP694),4)=AM694,"Grüne","FDP")))))</f>
        <v>FDP</v>
      </c>
      <c r="X694" s="148">
        <f>(LARGE((AA694,AD694,AG694,AJ694,AM694,AP694),1))-(LARGE((AA694,AD694,AG694,AJ694,AM694,AP694),2))</f>
        <v>0.14687461059700807</v>
      </c>
      <c r="Y694" s="148">
        <f>(LARGE((AA694,AD694,AG694,AJ694,AM694,AP694),1))-(LARGE((AA694,AD694,AG694,AJ694,AM694,AP694),3))</f>
        <v>0.15892232926933242</v>
      </c>
      <c r="Z694" s="234">
        <f>(LARGE((AA694,AD694,AG694,AJ694,AM694,AP694),1))-(LARGE((AA694,AD694,AG694,AJ694,AM694,AP694),4))</f>
        <v>0.19163545977426102</v>
      </c>
      <c r="AA694" s="236">
        <v>0.32549827187051161</v>
      </c>
      <c r="AB694" s="93">
        <v>0.25891528756349336</v>
      </c>
      <c r="AC694" s="95">
        <f>IF(Tabelle1[[#This Row],[CDU ES 2021]]="","",Tabelle1[[#This Row],[CDU ES 2021]]/Tabelle1[[#This Row],[CDU ZS 2021]])</f>
        <v>1.2571612705205375</v>
      </c>
      <c r="AD694" s="97">
        <v>0.17862366127350354</v>
      </c>
      <c r="AE694" s="106">
        <v>0.20668523676880224</v>
      </c>
      <c r="AF694" s="96">
        <f>IF(Tabelle1[[#This Row],[SPD ES 2021]]="","",Tabelle1[[#This Row],[SPD ES 2021]]/Tabelle1[[#This Row],[SPD ZS 2021]])</f>
        <v>0.86423038271142549</v>
      </c>
      <c r="AG694" s="99">
        <v>0.10071027105727422</v>
      </c>
      <c r="AH694" s="107">
        <v>0.10258561363263968</v>
      </c>
      <c r="AI694" s="98">
        <f>IF(Tabelle1[[#This Row],[AfD ES 2021]]="","",Tabelle1[[#This Row],[AfD ES 2021]]/Tabelle1[[#This Row],[AfD ZS 2021]])</f>
        <v>0.98171924396649723</v>
      </c>
      <c r="AJ694" s="100">
        <v>4.0458560963292825E-2</v>
      </c>
      <c r="AK694" s="108">
        <v>3.3301654923807961E-2</v>
      </c>
      <c r="AL694" s="101">
        <f>IF(Tabelle1[[#This Row],[Linke ES 2021]]="","",Tabelle1[[#This Row],[Linke ES 2021]]/Tabelle1[[#This Row],[Linke ZS 2021]])</f>
        <v>1.2149114227463891</v>
      </c>
      <c r="AM694" s="103">
        <v>0.16657594260117919</v>
      </c>
      <c r="AN694" s="109">
        <v>0.1585908569555956</v>
      </c>
      <c r="AO694" s="102">
        <f>IF(Tabelle1[[#This Row],[Grüne ES 2021]]="","",Tabelle1[[#This Row],[Grüne ES 2021]]/Tabelle1[[#This Row],[Grüne ZS 2021]])</f>
        <v>1.0503502269857798</v>
      </c>
      <c r="AP694" s="104">
        <v>0.13386281209625059</v>
      </c>
      <c r="AQ694" s="105">
        <v>0.16574143863673604</v>
      </c>
      <c r="AR694" s="215">
        <f>IF(Tabelle1[[#This Row],[FDP ES 2021]]="","",Tabelle1[[#This Row],[FDP ES 2021]]/Tabelle1[[#This Row],[FDP ZS 2021]])</f>
        <v>0.8076604933401389</v>
      </c>
      <c r="AS694" s="216">
        <v>262.7</v>
      </c>
      <c r="AT694" s="191">
        <v>40454</v>
      </c>
      <c r="AU694" s="191">
        <v>24763</v>
      </c>
      <c r="AV694" s="191">
        <v>4.5999999999999996</v>
      </c>
      <c r="AW694" s="191">
        <v>627.6</v>
      </c>
      <c r="AX694" s="191">
        <v>7.9</v>
      </c>
      <c r="AY694" s="192">
        <v>11.2</v>
      </c>
      <c r="AZ694" s="114" t="s">
        <v>1955</v>
      </c>
      <c r="BA694" s="6"/>
      <c r="BB694" s="6"/>
      <c r="BC694" s="6"/>
      <c r="BD694" s="6"/>
      <c r="BE694" s="6"/>
      <c r="BF694" s="6"/>
      <c r="BG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</row>
    <row r="695" spans="1:84">
      <c r="A695" s="90">
        <f>SUBTOTAL(103,$B$2:$B695)</f>
        <v>694</v>
      </c>
      <c r="B695" s="49" t="s">
        <v>941</v>
      </c>
      <c r="C695" s="207" t="s">
        <v>1323</v>
      </c>
      <c r="D695" s="199" t="s">
        <v>0</v>
      </c>
      <c r="E695" s="195" t="s">
        <v>505</v>
      </c>
      <c r="F695" s="198" t="s">
        <v>304</v>
      </c>
      <c r="G695" s="219" t="str">
        <f>""</f>
        <v/>
      </c>
      <c r="H695" s="8"/>
      <c r="I695" s="8"/>
      <c r="J695" s="8" t="s">
        <v>927</v>
      </c>
      <c r="K695" s="11"/>
      <c r="L695" s="8" t="s">
        <v>922</v>
      </c>
      <c r="M695" s="53"/>
      <c r="N695" s="53"/>
      <c r="O695" s="9"/>
      <c r="P695" s="54"/>
      <c r="Q695" s="121" t="str">
        <f>""</f>
        <v/>
      </c>
      <c r="R695" s="55"/>
      <c r="S695" s="57"/>
      <c r="T695" s="147" t="str">
        <f>IF(MAX((AA695,AD695,AG695,AJ695,AM695,AP695))=AA695,"CDU",IF(MAX(AA695,AD695,AG695,AJ695,AM695,AP695)=AD695,"SPD",IF(MAX(AA695,AD695,AG695,AJ695,AM695,AP695)=AG695,"AfD",IF(MAX(AA695,AD695,AG695,AJ695,AM695,AP695)=AJ695,"Linke",IF(MAX(AA695,AD695,AG695,AJ695,AM695,AP695)=AM695,"Grüne","FDP")))))</f>
        <v>CDU</v>
      </c>
      <c r="U695" s="148" t="str">
        <f>IF(LARGE((AA695,AD695,AG695,AJ695,AM695,AP695),2)=AA695,"CDU",IF(LARGE((AA695,AD695,AG695,AJ695,AM695,AP695),2)=AD695,"SPD",IF(LARGE((AA695,AD695,AG695,AJ695,AM695,AP695),2)=AG695,"AfD",IF(LARGE((AA695,AD695,AG695,AJ695,AM695,AP695),2)=AJ695,"Linke",IF(LARGE((AA695,AD695,AG695,AJ695,AM695,AP695),2)=AM695,"Grüne","FDP")))))</f>
        <v>SPD</v>
      </c>
      <c r="V695" s="148" t="str">
        <f>IF(LARGE((AA695,AD695,AG695,AJ695,AM695,AP695),3)=AA695,"CDU",IF(LARGE((AA695,AD695,AG695,AJ695,AM695,AP695),3)=AD695,"SPD",IF(LARGE((AA695,AD695,AG695,AJ695,AM695,AP695),3)=AG695,"AfD",IF(LARGE((AA695,AD695,AG695,AJ695,AM695,AP695),3)=AJ695,"Linke",IF(LARGE((AA695,AD695,AG695,AJ695,AM695,AP695),3)=AM695,"Grüne","FDP")))))</f>
        <v>Grüne</v>
      </c>
      <c r="W695" s="148" t="str">
        <f>IF(LARGE((AA695,AD695,AG695,AJ695,AM695,AP695),4)=AA695,"CDU",IF(LARGE((AA695,AD695,AG695,AJ695,AM695,AP695),4)=AD695,"SPD",IF(LARGE((AA695,AD695,AG695,AJ695,AM695,AP695),4)=AG695,"AfD",IF(LARGE((AA695,AD695,AG695,AJ695,AM695,AP695),4)=AJ695,"Linke",IF(LARGE((AA695,AD695,AG695,AJ695,AM695,AP695),4)=AM695,"Grüne","FDP")))))</f>
        <v>FDP</v>
      </c>
      <c r="X695" s="148">
        <f>(LARGE((AA695,AD695,AG695,AJ695,AM695,AP695),1))-(LARGE((AA695,AD695,AG695,AJ695,AM695,AP695),2))</f>
        <v>0.14687461059700807</v>
      </c>
      <c r="Y695" s="148">
        <f>(LARGE((AA695,AD695,AG695,AJ695,AM695,AP695),1))-(LARGE((AA695,AD695,AG695,AJ695,AM695,AP695),3))</f>
        <v>0.15892232926933242</v>
      </c>
      <c r="Z695" s="234">
        <f>(LARGE((AA695,AD695,AG695,AJ695,AM695,AP695),1))-(LARGE((AA695,AD695,AG695,AJ695,AM695,AP695),4))</f>
        <v>0.19163545977426102</v>
      </c>
      <c r="AA695" s="236">
        <v>0.32549827187051161</v>
      </c>
      <c r="AB695" s="93">
        <v>0.25891528756349336</v>
      </c>
      <c r="AC695" s="95">
        <f>IF(Tabelle1[[#This Row],[CDU ES 2021]]="","",Tabelle1[[#This Row],[CDU ES 2021]]/Tabelle1[[#This Row],[CDU ZS 2021]])</f>
        <v>1.2571612705205375</v>
      </c>
      <c r="AD695" s="97">
        <v>0.17862366127350354</v>
      </c>
      <c r="AE695" s="106">
        <v>0.20668523676880224</v>
      </c>
      <c r="AF695" s="96">
        <f>IF(Tabelle1[[#This Row],[SPD ES 2021]]="","",Tabelle1[[#This Row],[SPD ES 2021]]/Tabelle1[[#This Row],[SPD ZS 2021]])</f>
        <v>0.86423038271142549</v>
      </c>
      <c r="AG695" s="99">
        <v>0.10071027105727422</v>
      </c>
      <c r="AH695" s="107">
        <v>0.10258561363263968</v>
      </c>
      <c r="AI695" s="98">
        <f>IF(Tabelle1[[#This Row],[AfD ES 2021]]="","",Tabelle1[[#This Row],[AfD ES 2021]]/Tabelle1[[#This Row],[AfD ZS 2021]])</f>
        <v>0.98171924396649723</v>
      </c>
      <c r="AJ695" s="100">
        <v>4.0458560963292825E-2</v>
      </c>
      <c r="AK695" s="108">
        <v>3.3301654923807961E-2</v>
      </c>
      <c r="AL695" s="101">
        <f>IF(Tabelle1[[#This Row],[Linke ES 2021]]="","",Tabelle1[[#This Row],[Linke ES 2021]]/Tabelle1[[#This Row],[Linke ZS 2021]])</f>
        <v>1.2149114227463891</v>
      </c>
      <c r="AM695" s="103">
        <v>0.16657594260117919</v>
      </c>
      <c r="AN695" s="109">
        <v>0.1585908569555956</v>
      </c>
      <c r="AO695" s="102">
        <f>IF(Tabelle1[[#This Row],[Grüne ES 2021]]="","",Tabelle1[[#This Row],[Grüne ES 2021]]/Tabelle1[[#This Row],[Grüne ZS 2021]])</f>
        <v>1.0503502269857798</v>
      </c>
      <c r="AP695" s="104">
        <v>0.13386281209625059</v>
      </c>
      <c r="AQ695" s="105">
        <v>0.16574143863673604</v>
      </c>
      <c r="AR695" s="215">
        <f>IF(Tabelle1[[#This Row],[FDP ES 2021]]="","",Tabelle1[[#This Row],[FDP ES 2021]]/Tabelle1[[#This Row],[FDP ZS 2021]])</f>
        <v>0.8076604933401389</v>
      </c>
      <c r="AS695" s="216">
        <v>262.7</v>
      </c>
      <c r="AT695" s="191">
        <v>40454</v>
      </c>
      <c r="AU695" s="191">
        <v>24763</v>
      </c>
      <c r="AV695" s="191">
        <v>4.5999999999999996</v>
      </c>
      <c r="AW695" s="191">
        <v>627.6</v>
      </c>
      <c r="AX695" s="191">
        <v>7.9</v>
      </c>
      <c r="AY695" s="192">
        <v>11.2</v>
      </c>
      <c r="AZ695" s="114" t="s">
        <v>2076</v>
      </c>
      <c r="BA695" s="6"/>
      <c r="BB695" s="6"/>
      <c r="BC695" s="6"/>
      <c r="BD695" s="6"/>
      <c r="BE695" s="6"/>
      <c r="BF695" s="6"/>
      <c r="BG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</row>
    <row r="696" spans="1:84">
      <c r="A696" s="90">
        <f>SUBTOTAL(103,$B$2:$B696)</f>
        <v>695</v>
      </c>
      <c r="B696" s="48" t="s">
        <v>669</v>
      </c>
      <c r="C696" s="206" t="s">
        <v>1325</v>
      </c>
      <c r="D696" s="199" t="s">
        <v>0</v>
      </c>
      <c r="E696" s="195" t="s">
        <v>506</v>
      </c>
      <c r="F696" s="222" t="s">
        <v>305</v>
      </c>
      <c r="G696" s="219" t="str">
        <f>""</f>
        <v/>
      </c>
      <c r="H696" s="8"/>
      <c r="I696" s="8"/>
      <c r="J696" s="8" t="s">
        <v>927</v>
      </c>
      <c r="K696" s="11"/>
      <c r="L696" s="8" t="s">
        <v>922</v>
      </c>
      <c r="M696" s="53"/>
      <c r="N696" s="53"/>
      <c r="O696" s="9"/>
      <c r="P696" s="54"/>
      <c r="Q696" s="121" t="str">
        <f>""</f>
        <v/>
      </c>
      <c r="R696" s="65" t="s">
        <v>631</v>
      </c>
      <c r="S696" s="57"/>
      <c r="T696" s="147" t="str">
        <f>IF(MAX((AA696,AD696,AG696,AJ696,AM696,AP696))=AA696,"CDU",IF(MAX(AA696,AD696,AG696,AJ696,AM696,AP696)=AD696,"SPD",IF(MAX(AA696,AD696,AG696,AJ696,AM696,AP696)=AG696,"AfD",IF(MAX(AA696,AD696,AG696,AJ696,AM696,AP696)=AJ696,"Linke",IF(MAX(AA696,AD696,AG696,AJ696,AM696,AP696)=AM696,"Grüne","FDP")))))</f>
        <v>CDU</v>
      </c>
      <c r="U696" s="148" t="str">
        <f>IF(LARGE((AA696,AD696,AG696,AJ696,AM696,AP696),2)=AA696,"CDU",IF(LARGE((AA696,AD696,AG696,AJ696,AM696,AP696),2)=AD696,"SPD",IF(LARGE((AA696,AD696,AG696,AJ696,AM696,AP696),2)=AG696,"AfD",IF(LARGE((AA696,AD696,AG696,AJ696,AM696,AP696),2)=AJ696,"Linke",IF(LARGE((AA696,AD696,AG696,AJ696,AM696,AP696),2)=AM696,"Grüne","FDP")))))</f>
        <v>Grüne</v>
      </c>
      <c r="V696" s="148" t="str">
        <f>IF(LARGE((AA696,AD696,AG696,AJ696,AM696,AP696),3)=AA696,"CDU",IF(LARGE((AA696,AD696,AG696,AJ696,AM696,AP696),3)=AD696,"SPD",IF(LARGE((AA696,AD696,AG696,AJ696,AM696,AP696),3)=AG696,"AfD",IF(LARGE((AA696,AD696,AG696,AJ696,AM696,AP696),3)=AJ696,"Linke",IF(LARGE((AA696,AD696,AG696,AJ696,AM696,AP696),3)=AM696,"Grüne","FDP")))))</f>
        <v>SPD</v>
      </c>
      <c r="W696" s="148" t="str">
        <f>IF(LARGE((AA696,AD696,AG696,AJ696,AM696,AP696),4)=AA696,"CDU",IF(LARGE((AA696,AD696,AG696,AJ696,AM696,AP696),4)=AD696,"SPD",IF(LARGE((AA696,AD696,AG696,AJ696,AM696,AP696),4)=AG696,"AfD",IF(LARGE((AA696,AD696,AG696,AJ696,AM696,AP696),4)=AJ696,"Linke",IF(LARGE((AA696,AD696,AG696,AJ696,AM696,AP696),4)=AM696,"Grüne","FDP")))))</f>
        <v>FDP</v>
      </c>
      <c r="X696" s="148">
        <f>(LARGE((AA696,AD696,AG696,AJ696,AM696,AP696),1))-(LARGE((AA696,AD696,AG696,AJ696,AM696,AP696),2))</f>
        <v>1.2817300223018524E-2</v>
      </c>
      <c r="Y696" s="148">
        <f>(LARGE((AA696,AD696,AG696,AJ696,AM696,AP696),1))-(LARGE((AA696,AD696,AG696,AJ696,AM696,AP696),3))</f>
        <v>8.7967023329240501E-2</v>
      </c>
      <c r="Z696" s="234">
        <f>(LARGE((AA696,AD696,AG696,AJ696,AM696,AP696),1))-(LARGE((AA696,AD696,AG696,AJ696,AM696,AP696),4))</f>
        <v>0.17518856340992808</v>
      </c>
      <c r="AA696" s="236">
        <v>0.26952664945999449</v>
      </c>
      <c r="AB696" s="93">
        <v>0.21764164700433719</v>
      </c>
      <c r="AC696" s="95">
        <f>IF(Tabelle1[[#This Row],[CDU ES 2021]]="","",Tabelle1[[#This Row],[CDU ES 2021]]/Tabelle1[[#This Row],[CDU ZS 2021]])</f>
        <v>1.2383964795792202</v>
      </c>
      <c r="AD696" s="97">
        <v>0.18155962613075399</v>
      </c>
      <c r="AE696" s="106">
        <v>0.20387905946263948</v>
      </c>
      <c r="AF696" s="96">
        <f>IF(Tabelle1[[#This Row],[SPD ES 2021]]="","",Tabelle1[[#This Row],[SPD ES 2021]]/Tabelle1[[#This Row],[SPD ZS 2021]])</f>
        <v>0.89052611194738474</v>
      </c>
      <c r="AG696" s="99">
        <v>7.820683088180018E-2</v>
      </c>
      <c r="AH696" s="107">
        <v>7.853249134753193E-2</v>
      </c>
      <c r="AI696" s="98">
        <f>IF(Tabelle1[[#This Row],[AfD ES 2021]]="","",Tabelle1[[#This Row],[AfD ES 2021]]/Tabelle1[[#This Row],[AfD ZS 2021]])</f>
        <v>0.99585317541639429</v>
      </c>
      <c r="AJ696" s="100">
        <v>4.714711704713459E-2</v>
      </c>
      <c r="AK696" s="108">
        <v>5.1514260143571515E-2</v>
      </c>
      <c r="AL696" s="101">
        <f>IF(Tabelle1[[#This Row],[Linke ES 2021]]="","",Tabelle1[[#This Row],[Linke ES 2021]]/Tabelle1[[#This Row],[Linke ZS 2021]])</f>
        <v>0.91522457889785103</v>
      </c>
      <c r="AM696" s="103">
        <v>0.25670934923697597</v>
      </c>
      <c r="AN696" s="109">
        <v>0.23422058943178475</v>
      </c>
      <c r="AO696" s="102">
        <f>IF(Tabelle1[[#This Row],[Grüne ES 2021]]="","",Tabelle1[[#This Row],[Grüne ES 2021]]/Tabelle1[[#This Row],[Grüne ZS 2021]])</f>
        <v>1.0960152984831459</v>
      </c>
      <c r="AP696" s="104">
        <v>9.4338086050066411E-2</v>
      </c>
      <c r="AQ696" s="105">
        <v>0.1419317691089679</v>
      </c>
      <c r="AR696" s="215">
        <f>IF(Tabelle1[[#This Row],[FDP ES 2021]]="","",Tabelle1[[#This Row],[FDP ES 2021]]/Tabelle1[[#This Row],[FDP ZS 2021]])</f>
        <v>0.66467209309311492</v>
      </c>
      <c r="AS696" s="216">
        <v>353</v>
      </c>
      <c r="AT696" s="191">
        <v>34329</v>
      </c>
      <c r="AU696" s="191">
        <v>23995</v>
      </c>
      <c r="AV696" s="191">
        <v>3.6</v>
      </c>
      <c r="AW696" s="191">
        <v>573.6</v>
      </c>
      <c r="AX696" s="191">
        <v>10.5</v>
      </c>
      <c r="AY696" s="192">
        <v>9.3000000000000007</v>
      </c>
      <c r="AZ696" s="114" t="s">
        <v>2006</v>
      </c>
      <c r="BA696" s="6"/>
      <c r="BB696" s="6"/>
      <c r="BC696" s="6"/>
      <c r="BD696" s="6"/>
      <c r="BE696" s="6"/>
      <c r="BF696" s="6"/>
      <c r="BG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</row>
    <row r="697" spans="1:84">
      <c r="A697" s="90">
        <f>SUBTOTAL(103,$B$2:$B697)</f>
        <v>696</v>
      </c>
      <c r="B697" s="52" t="s">
        <v>932</v>
      </c>
      <c r="C697" s="203" t="s">
        <v>1324</v>
      </c>
      <c r="D697" s="199" t="s">
        <v>0</v>
      </c>
      <c r="E697" s="195" t="s">
        <v>506</v>
      </c>
      <c r="F697" s="222" t="s">
        <v>305</v>
      </c>
      <c r="G697" s="225" t="s">
        <v>2167</v>
      </c>
      <c r="H697" s="8"/>
      <c r="I697" s="8"/>
      <c r="J697" s="8" t="s">
        <v>927</v>
      </c>
      <c r="K697" s="11"/>
      <c r="L697" s="8" t="s">
        <v>922</v>
      </c>
      <c r="M697" s="53"/>
      <c r="N697" s="53"/>
      <c r="O697" s="9"/>
      <c r="P697" s="54"/>
      <c r="Q697" s="121" t="str">
        <f>""</f>
        <v/>
      </c>
      <c r="R697" s="55"/>
      <c r="S697" s="57"/>
      <c r="T697" s="147" t="str">
        <f>IF(MAX((AA697,AD697,AG697,AJ697,AM697,AP697))=AA697,"CDU",IF(MAX(AA697,AD697,AG697,AJ697,AM697,AP697)=AD697,"SPD",IF(MAX(AA697,AD697,AG697,AJ697,AM697,AP697)=AG697,"AfD",IF(MAX(AA697,AD697,AG697,AJ697,AM697,AP697)=AJ697,"Linke",IF(MAX(AA697,AD697,AG697,AJ697,AM697,AP697)=AM697,"Grüne","FDP")))))</f>
        <v>CDU</v>
      </c>
      <c r="U697" s="148" t="str">
        <f>IF(LARGE((AA697,AD697,AG697,AJ697,AM697,AP697),2)=AA697,"CDU",IF(LARGE((AA697,AD697,AG697,AJ697,AM697,AP697),2)=AD697,"SPD",IF(LARGE((AA697,AD697,AG697,AJ697,AM697,AP697),2)=AG697,"AfD",IF(LARGE((AA697,AD697,AG697,AJ697,AM697,AP697),2)=AJ697,"Linke",IF(LARGE((AA697,AD697,AG697,AJ697,AM697,AP697),2)=AM697,"Grüne","FDP")))))</f>
        <v>Grüne</v>
      </c>
      <c r="V697" s="148" t="str">
        <f>IF(LARGE((AA697,AD697,AG697,AJ697,AM697,AP697),3)=AA697,"CDU",IF(LARGE((AA697,AD697,AG697,AJ697,AM697,AP697),3)=AD697,"SPD",IF(LARGE((AA697,AD697,AG697,AJ697,AM697,AP697),3)=AG697,"AfD",IF(LARGE((AA697,AD697,AG697,AJ697,AM697,AP697),3)=AJ697,"Linke",IF(LARGE((AA697,AD697,AG697,AJ697,AM697,AP697),3)=AM697,"Grüne","FDP")))))</f>
        <v>SPD</v>
      </c>
      <c r="W697" s="148" t="str">
        <f>IF(LARGE((AA697,AD697,AG697,AJ697,AM697,AP697),4)=AA697,"CDU",IF(LARGE((AA697,AD697,AG697,AJ697,AM697,AP697),4)=AD697,"SPD",IF(LARGE((AA697,AD697,AG697,AJ697,AM697,AP697),4)=AG697,"AfD",IF(LARGE((AA697,AD697,AG697,AJ697,AM697,AP697),4)=AJ697,"Linke",IF(LARGE((AA697,AD697,AG697,AJ697,AM697,AP697),4)=AM697,"Grüne","FDP")))))</f>
        <v>FDP</v>
      </c>
      <c r="X697" s="148">
        <f>(LARGE((AA697,AD697,AG697,AJ697,AM697,AP697),1))-(LARGE((AA697,AD697,AG697,AJ697,AM697,AP697),2))</f>
        <v>1.2817300223018524E-2</v>
      </c>
      <c r="Y697" s="148">
        <f>(LARGE((AA697,AD697,AG697,AJ697,AM697,AP697),1))-(LARGE((AA697,AD697,AG697,AJ697,AM697,AP697),3))</f>
        <v>8.7967023329240501E-2</v>
      </c>
      <c r="Z697" s="234">
        <f>(LARGE((AA697,AD697,AG697,AJ697,AM697,AP697),1))-(LARGE((AA697,AD697,AG697,AJ697,AM697,AP697),4))</f>
        <v>0.17518856340992808</v>
      </c>
      <c r="AA697" s="236">
        <v>0.26952664945999449</v>
      </c>
      <c r="AB697" s="93">
        <v>0.21764164700433719</v>
      </c>
      <c r="AC697" s="95">
        <f>IF(Tabelle1[[#This Row],[CDU ES 2021]]="","",Tabelle1[[#This Row],[CDU ES 2021]]/Tabelle1[[#This Row],[CDU ZS 2021]])</f>
        <v>1.2383964795792202</v>
      </c>
      <c r="AD697" s="97">
        <v>0.18155962613075399</v>
      </c>
      <c r="AE697" s="106">
        <v>0.20387905946263948</v>
      </c>
      <c r="AF697" s="96">
        <f>IF(Tabelle1[[#This Row],[SPD ES 2021]]="","",Tabelle1[[#This Row],[SPD ES 2021]]/Tabelle1[[#This Row],[SPD ZS 2021]])</f>
        <v>0.89052611194738474</v>
      </c>
      <c r="AG697" s="99">
        <v>7.820683088180018E-2</v>
      </c>
      <c r="AH697" s="107">
        <v>7.853249134753193E-2</v>
      </c>
      <c r="AI697" s="98">
        <f>IF(Tabelle1[[#This Row],[AfD ES 2021]]="","",Tabelle1[[#This Row],[AfD ES 2021]]/Tabelle1[[#This Row],[AfD ZS 2021]])</f>
        <v>0.99585317541639429</v>
      </c>
      <c r="AJ697" s="100">
        <v>4.714711704713459E-2</v>
      </c>
      <c r="AK697" s="108">
        <v>5.1514260143571515E-2</v>
      </c>
      <c r="AL697" s="101">
        <f>IF(Tabelle1[[#This Row],[Linke ES 2021]]="","",Tabelle1[[#This Row],[Linke ES 2021]]/Tabelle1[[#This Row],[Linke ZS 2021]])</f>
        <v>0.91522457889785103</v>
      </c>
      <c r="AM697" s="103">
        <v>0.25670934923697597</v>
      </c>
      <c r="AN697" s="109">
        <v>0.23422058943178475</v>
      </c>
      <c r="AO697" s="102">
        <f>IF(Tabelle1[[#This Row],[Grüne ES 2021]]="","",Tabelle1[[#This Row],[Grüne ES 2021]]/Tabelle1[[#This Row],[Grüne ZS 2021]])</f>
        <v>1.0960152984831459</v>
      </c>
      <c r="AP697" s="104">
        <v>9.4338086050066411E-2</v>
      </c>
      <c r="AQ697" s="105">
        <v>0.1419317691089679</v>
      </c>
      <c r="AR697" s="215">
        <f>IF(Tabelle1[[#This Row],[FDP ES 2021]]="","",Tabelle1[[#This Row],[FDP ES 2021]]/Tabelle1[[#This Row],[FDP ZS 2021]])</f>
        <v>0.66467209309311492</v>
      </c>
      <c r="AS697" s="216">
        <v>353</v>
      </c>
      <c r="AT697" s="191">
        <v>34329</v>
      </c>
      <c r="AU697" s="191">
        <v>23995</v>
      </c>
      <c r="AV697" s="191">
        <v>3.6</v>
      </c>
      <c r="AW697" s="191">
        <v>573.6</v>
      </c>
      <c r="AX697" s="191">
        <v>10.5</v>
      </c>
      <c r="AY697" s="192">
        <v>9.3000000000000007</v>
      </c>
      <c r="AZ697" s="114" t="s">
        <v>1901</v>
      </c>
      <c r="BA697" s="6"/>
      <c r="BB697" s="6"/>
      <c r="BC697" s="6"/>
      <c r="BD697" s="6"/>
      <c r="BE697" s="6"/>
      <c r="BF697" s="6"/>
      <c r="BG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</row>
    <row r="698" spans="1:84">
      <c r="A698" s="90">
        <f>SUBTOTAL(103,$B$2:$B698)</f>
        <v>697</v>
      </c>
      <c r="B698" s="44" t="s">
        <v>697</v>
      </c>
      <c r="C698" s="201" t="s">
        <v>911</v>
      </c>
      <c r="D698" s="200" t="s">
        <v>0</v>
      </c>
      <c r="E698" s="193" t="s">
        <v>506</v>
      </c>
      <c r="F698" s="222" t="s">
        <v>305</v>
      </c>
      <c r="G698" s="219" t="str">
        <f>""</f>
        <v/>
      </c>
      <c r="H698" s="10"/>
      <c r="I698" s="10"/>
      <c r="J698" s="8" t="s">
        <v>924</v>
      </c>
      <c r="K698" s="10"/>
      <c r="L698" s="8" t="s">
        <v>922</v>
      </c>
      <c r="M698" s="67"/>
      <c r="N698" s="67"/>
      <c r="O698" s="59"/>
      <c r="P698" s="83"/>
      <c r="Q698" s="121" t="str">
        <f>""</f>
        <v/>
      </c>
      <c r="R698" s="60"/>
      <c r="S698" s="61"/>
      <c r="T698" s="147" t="str">
        <f>IF(MAX((AA698,AD698,AG698,AJ698,AM698,AP698))=AA698,"CDU",IF(MAX(AA698,AD698,AG698,AJ698,AM698,AP698)=AD698,"SPD",IF(MAX(AA698,AD698,AG698,AJ698,AM698,AP698)=AG698,"AfD",IF(MAX(AA698,AD698,AG698,AJ698,AM698,AP698)=AJ698,"Linke",IF(MAX(AA698,AD698,AG698,AJ698,AM698,AP698)=AM698,"Grüne","FDP")))))</f>
        <v>CDU</v>
      </c>
      <c r="U698" s="148" t="str">
        <f>IF(LARGE((AA698,AD698,AG698,AJ698,AM698,AP698),2)=AA698,"CDU",IF(LARGE((AA698,AD698,AG698,AJ698,AM698,AP698),2)=AD698,"SPD",IF(LARGE((AA698,AD698,AG698,AJ698,AM698,AP698),2)=AG698,"AfD",IF(LARGE((AA698,AD698,AG698,AJ698,AM698,AP698),2)=AJ698,"Linke",IF(LARGE((AA698,AD698,AG698,AJ698,AM698,AP698),2)=AM698,"Grüne","FDP")))))</f>
        <v>Grüne</v>
      </c>
      <c r="V698" s="148" t="str">
        <f>IF(LARGE((AA698,AD698,AG698,AJ698,AM698,AP698),3)=AA698,"CDU",IF(LARGE((AA698,AD698,AG698,AJ698,AM698,AP698),3)=AD698,"SPD",IF(LARGE((AA698,AD698,AG698,AJ698,AM698,AP698),3)=AG698,"AfD",IF(LARGE((AA698,AD698,AG698,AJ698,AM698,AP698),3)=AJ698,"Linke",IF(LARGE((AA698,AD698,AG698,AJ698,AM698,AP698),3)=AM698,"Grüne","FDP")))))</f>
        <v>SPD</v>
      </c>
      <c r="W698" s="148" t="str">
        <f>IF(LARGE((AA698,AD698,AG698,AJ698,AM698,AP698),4)=AA698,"CDU",IF(LARGE((AA698,AD698,AG698,AJ698,AM698,AP698),4)=AD698,"SPD",IF(LARGE((AA698,AD698,AG698,AJ698,AM698,AP698),4)=AG698,"AfD",IF(LARGE((AA698,AD698,AG698,AJ698,AM698,AP698),4)=AJ698,"Linke",IF(LARGE((AA698,AD698,AG698,AJ698,AM698,AP698),4)=AM698,"Grüne","FDP")))))</f>
        <v>FDP</v>
      </c>
      <c r="X698" s="148">
        <f>(LARGE((AA698,AD698,AG698,AJ698,AM698,AP698),1))-(LARGE((AA698,AD698,AG698,AJ698,AM698,AP698),2))</f>
        <v>1.2817300223018524E-2</v>
      </c>
      <c r="Y698" s="148">
        <f>(LARGE((AA698,AD698,AG698,AJ698,AM698,AP698),1))-(LARGE((AA698,AD698,AG698,AJ698,AM698,AP698),3))</f>
        <v>8.7967023329240501E-2</v>
      </c>
      <c r="Z698" s="234">
        <f>(LARGE((AA698,AD698,AG698,AJ698,AM698,AP698),1))-(LARGE((AA698,AD698,AG698,AJ698,AM698,AP698),4))</f>
        <v>0.17518856340992808</v>
      </c>
      <c r="AA698" s="236">
        <v>0.26952664945999449</v>
      </c>
      <c r="AB698" s="93">
        <v>0.21764164700433719</v>
      </c>
      <c r="AC698" s="95">
        <f>IF(Tabelle1[[#This Row],[CDU ES 2021]]="","",Tabelle1[[#This Row],[CDU ES 2021]]/Tabelle1[[#This Row],[CDU ZS 2021]])</f>
        <v>1.2383964795792202</v>
      </c>
      <c r="AD698" s="97">
        <v>0.18155962613075399</v>
      </c>
      <c r="AE698" s="106">
        <v>0.20387905946263948</v>
      </c>
      <c r="AF698" s="96">
        <f>IF(Tabelle1[[#This Row],[SPD ES 2021]]="","",Tabelle1[[#This Row],[SPD ES 2021]]/Tabelle1[[#This Row],[SPD ZS 2021]])</f>
        <v>0.89052611194738474</v>
      </c>
      <c r="AG698" s="99">
        <v>7.820683088180018E-2</v>
      </c>
      <c r="AH698" s="107">
        <v>7.853249134753193E-2</v>
      </c>
      <c r="AI698" s="98">
        <f>IF(Tabelle1[[#This Row],[AfD ES 2021]]="","",Tabelle1[[#This Row],[AfD ES 2021]]/Tabelle1[[#This Row],[AfD ZS 2021]])</f>
        <v>0.99585317541639429</v>
      </c>
      <c r="AJ698" s="100">
        <v>4.714711704713459E-2</v>
      </c>
      <c r="AK698" s="108">
        <v>5.1514260143571515E-2</v>
      </c>
      <c r="AL698" s="101">
        <f>IF(Tabelle1[[#This Row],[Linke ES 2021]]="","",Tabelle1[[#This Row],[Linke ES 2021]]/Tabelle1[[#This Row],[Linke ZS 2021]])</f>
        <v>0.91522457889785103</v>
      </c>
      <c r="AM698" s="103">
        <v>0.25670934923697597</v>
      </c>
      <c r="AN698" s="109">
        <v>0.23422058943178475</v>
      </c>
      <c r="AO698" s="102">
        <f>IF(Tabelle1[[#This Row],[Grüne ES 2021]]="","",Tabelle1[[#This Row],[Grüne ES 2021]]/Tabelle1[[#This Row],[Grüne ZS 2021]])</f>
        <v>1.0960152984831459</v>
      </c>
      <c r="AP698" s="104">
        <v>9.4338086050066411E-2</v>
      </c>
      <c r="AQ698" s="105">
        <v>0.1419317691089679</v>
      </c>
      <c r="AR698" s="215">
        <f>IF(Tabelle1[[#This Row],[FDP ES 2021]]="","",Tabelle1[[#This Row],[FDP ES 2021]]/Tabelle1[[#This Row],[FDP ZS 2021]])</f>
        <v>0.66467209309311492</v>
      </c>
      <c r="AS698" s="216">
        <v>353</v>
      </c>
      <c r="AT698" s="191">
        <v>34329</v>
      </c>
      <c r="AU698" s="191">
        <v>23995</v>
      </c>
      <c r="AV698" s="191">
        <v>3.6</v>
      </c>
      <c r="AW698" s="191">
        <v>573.6</v>
      </c>
      <c r="AX698" s="191">
        <v>10.5</v>
      </c>
      <c r="AY698" s="192">
        <v>9.3000000000000007</v>
      </c>
      <c r="AZ698" s="114" t="s">
        <v>2114</v>
      </c>
      <c r="BA698" s="6"/>
      <c r="BB698" s="6"/>
      <c r="BC698" s="6"/>
      <c r="BD698" s="6"/>
      <c r="BE698" s="6"/>
      <c r="BF698" s="6"/>
      <c r="BG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</row>
    <row r="699" spans="1:84">
      <c r="A699" s="90">
        <f>SUBTOTAL(103,$B$2:$B699)</f>
        <v>698</v>
      </c>
      <c r="B699" s="45" t="s">
        <v>932</v>
      </c>
      <c r="C699" s="203" t="s">
        <v>1326</v>
      </c>
      <c r="D699" s="199" t="s">
        <v>0</v>
      </c>
      <c r="E699" s="195" t="s">
        <v>507</v>
      </c>
      <c r="F699" s="198" t="s">
        <v>306</v>
      </c>
      <c r="G699" s="219" t="str">
        <f>""</f>
        <v/>
      </c>
      <c r="H699" s="8"/>
      <c r="I699" s="8"/>
      <c r="J699" s="8" t="s">
        <v>927</v>
      </c>
      <c r="K699" s="11"/>
      <c r="L699" s="8" t="s">
        <v>922</v>
      </c>
      <c r="M699" s="53"/>
      <c r="N699" s="53"/>
      <c r="O699" s="9"/>
      <c r="P699" s="54"/>
      <c r="Q699" s="121" t="str">
        <f>""</f>
        <v/>
      </c>
      <c r="R699" s="55"/>
      <c r="S699" s="57"/>
      <c r="T699" s="147" t="str">
        <f>IF(MAX((AA699,AD699,AG699,AJ699,AM699,AP699))=AA699,"CDU",IF(MAX(AA699,AD699,AG699,AJ699,AM699,AP699)=AD699,"SPD",IF(MAX(AA699,AD699,AG699,AJ699,AM699,AP699)=AG699,"AfD",IF(MAX(AA699,AD699,AG699,AJ699,AM699,AP699)=AJ699,"Linke",IF(MAX(AA699,AD699,AG699,AJ699,AM699,AP699)=AM699,"Grüne","FDP")))))</f>
        <v>CDU</v>
      </c>
      <c r="U699" s="148" t="str">
        <f>IF(LARGE((AA699,AD699,AG699,AJ699,AM699,AP699),2)=AA699,"CDU",IF(LARGE((AA699,AD699,AG699,AJ699,AM699,AP699),2)=AD699,"SPD",IF(LARGE((AA699,AD699,AG699,AJ699,AM699,AP699),2)=AG699,"AfD",IF(LARGE((AA699,AD699,AG699,AJ699,AM699,AP699),2)=AJ699,"Linke",IF(LARGE((AA699,AD699,AG699,AJ699,AM699,AP699),2)=AM699,"Grüne","FDP")))))</f>
        <v>Grüne</v>
      </c>
      <c r="V699" s="148" t="str">
        <f>IF(LARGE((AA699,AD699,AG699,AJ699,AM699,AP699),3)=AA699,"CDU",IF(LARGE((AA699,AD699,AG699,AJ699,AM699,AP699),3)=AD699,"SPD",IF(LARGE((AA699,AD699,AG699,AJ699,AM699,AP699),3)=AG699,"AfD",IF(LARGE((AA699,AD699,AG699,AJ699,AM699,AP699),3)=AJ699,"Linke",IF(LARGE((AA699,AD699,AG699,AJ699,AM699,AP699),3)=AM699,"Grüne","FDP")))))</f>
        <v>SPD</v>
      </c>
      <c r="W699" s="148" t="str">
        <f>IF(LARGE((AA699,AD699,AG699,AJ699,AM699,AP699),4)=AA699,"CDU",IF(LARGE((AA699,AD699,AG699,AJ699,AM699,AP699),4)=AD699,"SPD",IF(LARGE((AA699,AD699,AG699,AJ699,AM699,AP699),4)=AG699,"AfD",IF(LARGE((AA699,AD699,AG699,AJ699,AM699,AP699),4)=AJ699,"Linke",IF(LARGE((AA699,AD699,AG699,AJ699,AM699,AP699),4)=AM699,"Grüne","FDP")))))</f>
        <v>FDP</v>
      </c>
      <c r="X699" s="148">
        <f>(LARGE((AA699,AD699,AG699,AJ699,AM699,AP699),1))-(LARGE((AA699,AD699,AG699,AJ699,AM699,AP699),2))</f>
        <v>0.13975158808622826</v>
      </c>
      <c r="Y699" s="148">
        <f>(LARGE((AA699,AD699,AG699,AJ699,AM699,AP699),1))-(LARGE((AA699,AD699,AG699,AJ699,AM699,AP699),3))</f>
        <v>0.14450164206411439</v>
      </c>
      <c r="Z699" s="234">
        <f>(LARGE((AA699,AD699,AG699,AJ699,AM699,AP699),1))-(LARGE((AA699,AD699,AG699,AJ699,AM699,AP699),4))</f>
        <v>0.21513312651280131</v>
      </c>
      <c r="AA699" s="236">
        <v>0.32732190138524303</v>
      </c>
      <c r="AB699" s="93">
        <v>0.26568841710896035</v>
      </c>
      <c r="AC699" s="95">
        <f>IF(Tabelle1[[#This Row],[CDU ES 2021]]="","",Tabelle1[[#This Row],[CDU ES 2021]]/Tabelle1[[#This Row],[CDU ZS 2021]])</f>
        <v>1.2319765571526833</v>
      </c>
      <c r="AD699" s="97">
        <v>0.18282025932112864</v>
      </c>
      <c r="AE699" s="106">
        <v>0.20672664831266144</v>
      </c>
      <c r="AF699" s="96">
        <f>IF(Tabelle1[[#This Row],[SPD ES 2021]]="","",Tabelle1[[#This Row],[SPD ES 2021]]/Tabelle1[[#This Row],[SPD ZS 2021]])</f>
        <v>0.88435748759697475</v>
      </c>
      <c r="AG699" s="99">
        <v>9.0523755951772172E-2</v>
      </c>
      <c r="AH699" s="107">
        <v>9.1085062299548714E-2</v>
      </c>
      <c r="AI699" s="98">
        <f>IF(Tabelle1[[#This Row],[AfD ES 2021]]="","",Tabelle1[[#This Row],[AfD ES 2021]]/Tabelle1[[#This Row],[AfD ZS 2021]])</f>
        <v>0.99383755872142254</v>
      </c>
      <c r="AJ699" s="100">
        <v>2.6159388174865624E-2</v>
      </c>
      <c r="AK699" s="108">
        <v>3.0522521499730365E-2</v>
      </c>
      <c r="AL699" s="101">
        <f>IF(Tabelle1[[#This Row],[Linke ES 2021]]="","",Tabelle1[[#This Row],[Linke ES 2021]]/Tabelle1[[#This Row],[Linke ZS 2021]])</f>
        <v>0.85705200257117409</v>
      </c>
      <c r="AM699" s="103">
        <v>0.18757031329901477</v>
      </c>
      <c r="AN699" s="109">
        <v>0.1773223966168081</v>
      </c>
      <c r="AO699" s="102">
        <f>IF(Tabelle1[[#This Row],[Grüne ES 2021]]="","",Tabelle1[[#This Row],[Grüne ES 2021]]/Tabelle1[[#This Row],[Grüne ZS 2021]])</f>
        <v>1.0577925681004205</v>
      </c>
      <c r="AP699" s="104">
        <v>0.11218877487244173</v>
      </c>
      <c r="AQ699" s="105">
        <v>0.14412056878494592</v>
      </c>
      <c r="AR699" s="215">
        <f>IF(Tabelle1[[#This Row],[FDP ES 2021]]="","",Tabelle1[[#This Row],[FDP ES 2021]]/Tabelle1[[#This Row],[FDP ZS 2021]])</f>
        <v>0.77843694219558468</v>
      </c>
      <c r="AS699" s="216">
        <v>219.2</v>
      </c>
      <c r="AT699" s="191">
        <v>49780</v>
      </c>
      <c r="AU699" s="191">
        <v>24607</v>
      </c>
      <c r="AV699" s="191">
        <v>3.7</v>
      </c>
      <c r="AW699" s="191">
        <v>600.79999999999995</v>
      </c>
      <c r="AX699" s="191">
        <v>8.8000000000000007</v>
      </c>
      <c r="AY699" s="192">
        <v>10</v>
      </c>
      <c r="AZ699" s="114" t="s">
        <v>1758</v>
      </c>
      <c r="BA699" s="6"/>
      <c r="BB699" s="6"/>
      <c r="BC699" s="6"/>
      <c r="BD699" s="6"/>
      <c r="BE699" s="6"/>
      <c r="BF699" s="6"/>
      <c r="BG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</row>
    <row r="700" spans="1:84">
      <c r="A700" s="90">
        <f>SUBTOTAL(103,$B$2:$B700)</f>
        <v>699</v>
      </c>
      <c r="B700" s="44" t="s">
        <v>697</v>
      </c>
      <c r="C700" s="201" t="s">
        <v>650</v>
      </c>
      <c r="D700" s="199" t="s">
        <v>0</v>
      </c>
      <c r="E700" s="194" t="s">
        <v>507</v>
      </c>
      <c r="F700" s="198" t="s">
        <v>306</v>
      </c>
      <c r="G700" s="219" t="str">
        <f>""</f>
        <v/>
      </c>
      <c r="H700" s="8"/>
      <c r="I700" s="8"/>
      <c r="J700" s="8" t="s">
        <v>924</v>
      </c>
      <c r="K700" s="8"/>
      <c r="L700" s="10" t="s">
        <v>922</v>
      </c>
      <c r="M700" s="53"/>
      <c r="N700" s="53"/>
      <c r="O700" s="9"/>
      <c r="P700" s="54"/>
      <c r="Q700" s="121" t="str">
        <f>""</f>
        <v/>
      </c>
      <c r="R700" s="55"/>
      <c r="S700" s="57"/>
      <c r="T700" s="147" t="str">
        <f>IF(MAX((AA700,AD700,AG700,AJ700,AM700,AP700))=AA700,"CDU",IF(MAX(AA700,AD700,AG700,AJ700,AM700,AP700)=AD700,"SPD",IF(MAX(AA700,AD700,AG700,AJ700,AM700,AP700)=AG700,"AfD",IF(MAX(AA700,AD700,AG700,AJ700,AM700,AP700)=AJ700,"Linke",IF(MAX(AA700,AD700,AG700,AJ700,AM700,AP700)=AM700,"Grüne","FDP")))))</f>
        <v>CDU</v>
      </c>
      <c r="U700" s="148" t="str">
        <f>IF(LARGE((AA700,AD700,AG700,AJ700,AM700,AP700),2)=AA700,"CDU",IF(LARGE((AA700,AD700,AG700,AJ700,AM700,AP700),2)=AD700,"SPD",IF(LARGE((AA700,AD700,AG700,AJ700,AM700,AP700),2)=AG700,"AfD",IF(LARGE((AA700,AD700,AG700,AJ700,AM700,AP700),2)=AJ700,"Linke",IF(LARGE((AA700,AD700,AG700,AJ700,AM700,AP700),2)=AM700,"Grüne","FDP")))))</f>
        <v>Grüne</v>
      </c>
      <c r="V700" s="148" t="str">
        <f>IF(LARGE((AA700,AD700,AG700,AJ700,AM700,AP700),3)=AA700,"CDU",IF(LARGE((AA700,AD700,AG700,AJ700,AM700,AP700),3)=AD700,"SPD",IF(LARGE((AA700,AD700,AG700,AJ700,AM700,AP700),3)=AG700,"AfD",IF(LARGE((AA700,AD700,AG700,AJ700,AM700,AP700),3)=AJ700,"Linke",IF(LARGE((AA700,AD700,AG700,AJ700,AM700,AP700),3)=AM700,"Grüne","FDP")))))</f>
        <v>SPD</v>
      </c>
      <c r="W700" s="148" t="str">
        <f>IF(LARGE((AA700,AD700,AG700,AJ700,AM700,AP700),4)=AA700,"CDU",IF(LARGE((AA700,AD700,AG700,AJ700,AM700,AP700),4)=AD700,"SPD",IF(LARGE((AA700,AD700,AG700,AJ700,AM700,AP700),4)=AG700,"AfD",IF(LARGE((AA700,AD700,AG700,AJ700,AM700,AP700),4)=AJ700,"Linke",IF(LARGE((AA700,AD700,AG700,AJ700,AM700,AP700),4)=AM700,"Grüne","FDP")))))</f>
        <v>FDP</v>
      </c>
      <c r="X700" s="148">
        <f>(LARGE((AA700,AD700,AG700,AJ700,AM700,AP700),1))-(LARGE((AA700,AD700,AG700,AJ700,AM700,AP700),2))</f>
        <v>0.13975158808622826</v>
      </c>
      <c r="Y700" s="148">
        <f>(LARGE((AA700,AD700,AG700,AJ700,AM700,AP700),1))-(LARGE((AA700,AD700,AG700,AJ700,AM700,AP700),3))</f>
        <v>0.14450164206411439</v>
      </c>
      <c r="Z700" s="234">
        <f>(LARGE((AA700,AD700,AG700,AJ700,AM700,AP700),1))-(LARGE((AA700,AD700,AG700,AJ700,AM700,AP700),4))</f>
        <v>0.21513312651280131</v>
      </c>
      <c r="AA700" s="236">
        <v>0.32732190138524303</v>
      </c>
      <c r="AB700" s="93">
        <v>0.26568841710896035</v>
      </c>
      <c r="AC700" s="95">
        <f>IF(Tabelle1[[#This Row],[CDU ES 2021]]="","",Tabelle1[[#This Row],[CDU ES 2021]]/Tabelle1[[#This Row],[CDU ZS 2021]])</f>
        <v>1.2319765571526833</v>
      </c>
      <c r="AD700" s="97">
        <v>0.18282025932112864</v>
      </c>
      <c r="AE700" s="106">
        <v>0.20672664831266144</v>
      </c>
      <c r="AF700" s="96">
        <f>IF(Tabelle1[[#This Row],[SPD ES 2021]]="","",Tabelle1[[#This Row],[SPD ES 2021]]/Tabelle1[[#This Row],[SPD ZS 2021]])</f>
        <v>0.88435748759697475</v>
      </c>
      <c r="AG700" s="99">
        <v>9.0523755951772172E-2</v>
      </c>
      <c r="AH700" s="107">
        <v>9.1085062299548714E-2</v>
      </c>
      <c r="AI700" s="98">
        <f>IF(Tabelle1[[#This Row],[AfD ES 2021]]="","",Tabelle1[[#This Row],[AfD ES 2021]]/Tabelle1[[#This Row],[AfD ZS 2021]])</f>
        <v>0.99383755872142254</v>
      </c>
      <c r="AJ700" s="100">
        <v>2.6159388174865624E-2</v>
      </c>
      <c r="AK700" s="108">
        <v>3.0522521499730365E-2</v>
      </c>
      <c r="AL700" s="101">
        <f>IF(Tabelle1[[#This Row],[Linke ES 2021]]="","",Tabelle1[[#This Row],[Linke ES 2021]]/Tabelle1[[#This Row],[Linke ZS 2021]])</f>
        <v>0.85705200257117409</v>
      </c>
      <c r="AM700" s="103">
        <v>0.18757031329901477</v>
      </c>
      <c r="AN700" s="109">
        <v>0.1773223966168081</v>
      </c>
      <c r="AO700" s="102">
        <f>IF(Tabelle1[[#This Row],[Grüne ES 2021]]="","",Tabelle1[[#This Row],[Grüne ES 2021]]/Tabelle1[[#This Row],[Grüne ZS 2021]])</f>
        <v>1.0577925681004205</v>
      </c>
      <c r="AP700" s="104">
        <v>0.11218877487244173</v>
      </c>
      <c r="AQ700" s="105">
        <v>0.14412056878494592</v>
      </c>
      <c r="AR700" s="215">
        <f>IF(Tabelle1[[#This Row],[FDP ES 2021]]="","",Tabelle1[[#This Row],[FDP ES 2021]]/Tabelle1[[#This Row],[FDP ZS 2021]])</f>
        <v>0.77843694219558468</v>
      </c>
      <c r="AS700" s="216">
        <v>219.2</v>
      </c>
      <c r="AT700" s="191">
        <v>49780</v>
      </c>
      <c r="AU700" s="191">
        <v>24607</v>
      </c>
      <c r="AV700" s="191">
        <v>3.7</v>
      </c>
      <c r="AW700" s="191">
        <v>600.79999999999995</v>
      </c>
      <c r="AX700" s="191">
        <v>8.8000000000000007</v>
      </c>
      <c r="AY700" s="192">
        <v>10</v>
      </c>
      <c r="AZ700" s="114" t="s">
        <v>1868</v>
      </c>
      <c r="BA700" s="6"/>
      <c r="BB700" s="6"/>
      <c r="BC700" s="6"/>
      <c r="BD700" s="6"/>
      <c r="BE700" s="6"/>
      <c r="BF700" s="6"/>
      <c r="BG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</row>
    <row r="701" spans="1:84">
      <c r="A701" s="90">
        <f>SUBTOTAL(103,$B$2:$B701)</f>
        <v>700</v>
      </c>
      <c r="B701" s="48" t="s">
        <v>669</v>
      </c>
      <c r="C701" s="206" t="s">
        <v>1327</v>
      </c>
      <c r="D701" s="199" t="s">
        <v>0</v>
      </c>
      <c r="E701" s="195" t="s">
        <v>508</v>
      </c>
      <c r="F701" s="222" t="s">
        <v>307</v>
      </c>
      <c r="G701" s="219" t="str">
        <f>""</f>
        <v/>
      </c>
      <c r="H701" s="8"/>
      <c r="I701" s="8"/>
      <c r="J701" s="8" t="s">
        <v>927</v>
      </c>
      <c r="K701" s="11"/>
      <c r="L701" s="11" t="s">
        <v>922</v>
      </c>
      <c r="M701" s="53"/>
      <c r="N701" s="53"/>
      <c r="O701" s="9"/>
      <c r="P701" s="54"/>
      <c r="Q701" s="121" t="str">
        <f>""</f>
        <v/>
      </c>
      <c r="R701" s="55"/>
      <c r="S701" s="57"/>
      <c r="T701" s="147" t="str">
        <f>IF(MAX((AA701,AD701,AG701,AJ701,AM701,AP701))=AA701,"CDU",IF(MAX(AA701,AD701,AG701,AJ701,AM701,AP701)=AD701,"SPD",IF(MAX(AA701,AD701,AG701,AJ701,AM701,AP701)=AG701,"AfD",IF(MAX(AA701,AD701,AG701,AJ701,AM701,AP701)=AJ701,"Linke",IF(MAX(AA701,AD701,AG701,AJ701,AM701,AP701)=AM701,"Grüne","FDP")))))</f>
        <v>CDU</v>
      </c>
      <c r="U701" s="148" t="str">
        <f>IF(LARGE((AA701,AD701,AG701,AJ701,AM701,AP701),2)=AA701,"CDU",IF(LARGE((AA701,AD701,AG701,AJ701,AM701,AP701),2)=AD701,"SPD",IF(LARGE((AA701,AD701,AG701,AJ701,AM701,AP701),2)=AG701,"AfD",IF(LARGE((AA701,AD701,AG701,AJ701,AM701,AP701),2)=AJ701,"Linke",IF(LARGE((AA701,AD701,AG701,AJ701,AM701,AP701),2)=AM701,"Grüne","FDP")))))</f>
        <v>SPD</v>
      </c>
      <c r="V701" s="148" t="str">
        <f>IF(LARGE((AA701,AD701,AG701,AJ701,AM701,AP701),3)=AA701,"CDU",IF(LARGE((AA701,AD701,AG701,AJ701,AM701,AP701),3)=AD701,"SPD",IF(LARGE((AA701,AD701,AG701,AJ701,AM701,AP701),3)=AG701,"AfD",IF(LARGE((AA701,AD701,AG701,AJ701,AM701,AP701),3)=AJ701,"Linke",IF(LARGE((AA701,AD701,AG701,AJ701,AM701,AP701),3)=AM701,"Grüne","FDP")))))</f>
        <v>Grüne</v>
      </c>
      <c r="W701" s="148" t="str">
        <f>IF(LARGE((AA701,AD701,AG701,AJ701,AM701,AP701),4)=AA701,"CDU",IF(LARGE((AA701,AD701,AG701,AJ701,AM701,AP701),4)=AD701,"SPD",IF(LARGE((AA701,AD701,AG701,AJ701,AM701,AP701),4)=AG701,"AfD",IF(LARGE((AA701,AD701,AG701,AJ701,AM701,AP701),4)=AJ701,"Linke",IF(LARGE((AA701,AD701,AG701,AJ701,AM701,AP701),4)=AM701,"Grüne","FDP")))))</f>
        <v>AfD</v>
      </c>
      <c r="X701" s="148">
        <f>(LARGE((AA701,AD701,AG701,AJ701,AM701,AP701),1))-(LARGE((AA701,AD701,AG701,AJ701,AM701,AP701),2))</f>
        <v>0.1656263476859523</v>
      </c>
      <c r="Y701" s="148">
        <f>(LARGE((AA701,AD701,AG701,AJ701,AM701,AP701),1))-(LARGE((AA701,AD701,AG701,AJ701,AM701,AP701),3))</f>
        <v>0.21597778635252818</v>
      </c>
      <c r="Z701" s="234">
        <f>(LARGE((AA701,AD701,AG701,AJ701,AM701,AP701),1))-(LARGE((AA701,AD701,AG701,AJ701,AM701,AP701),4))</f>
        <v>0.24959332985299348</v>
      </c>
      <c r="AA701" s="236">
        <v>0.35149919422566223</v>
      </c>
      <c r="AB701" s="93">
        <v>0.30607275202299022</v>
      </c>
      <c r="AC701" s="95">
        <f>IF(Tabelle1[[#This Row],[CDU ES 2021]]="","",Tabelle1[[#This Row],[CDU ES 2021]]/Tabelle1[[#This Row],[CDU ZS 2021]])</f>
        <v>1.1484171390704516</v>
      </c>
      <c r="AD701" s="97">
        <v>0.18587284653970992</v>
      </c>
      <c r="AE701" s="106">
        <v>0.17508886031914089</v>
      </c>
      <c r="AF701" s="96">
        <f>IF(Tabelle1[[#This Row],[SPD ES 2021]]="","",Tabelle1[[#This Row],[SPD ES 2021]]/Tabelle1[[#This Row],[SPD ZS 2021]])</f>
        <v>1.0615915038850139</v>
      </c>
      <c r="AG701" s="99">
        <v>0.10190586437266874</v>
      </c>
      <c r="AH701" s="107">
        <v>0.10820539968237163</v>
      </c>
      <c r="AI701" s="98">
        <f>IF(Tabelle1[[#This Row],[AfD ES 2021]]="","",Tabelle1[[#This Row],[AfD ES 2021]]/Tabelle1[[#This Row],[AfD ZS 2021]])</f>
        <v>0.94178169178068127</v>
      </c>
      <c r="AJ701" s="100">
        <v>1.5616133645050729E-2</v>
      </c>
      <c r="AK701" s="108">
        <v>2.2438175905618998E-2</v>
      </c>
      <c r="AL701" s="101">
        <f>IF(Tabelle1[[#This Row],[Linke ES 2021]]="","",Tabelle1[[#This Row],[Linke ES 2021]]/Tabelle1[[#This Row],[Linke ZS 2021]])</f>
        <v>0.69596270707282026</v>
      </c>
      <c r="AM701" s="103">
        <v>0.13552140787313405</v>
      </c>
      <c r="AN701" s="109">
        <v>0.13665582696816153</v>
      </c>
      <c r="AO701" s="102">
        <f>IF(Tabelle1[[#This Row],[Grüne ES 2021]]="","",Tabelle1[[#This Row],[Grüne ES 2021]]/Tabelle1[[#This Row],[Grüne ZS 2021]])</f>
        <v>0.99169871406001753</v>
      </c>
      <c r="AP701" s="104">
        <v>9.8697898933956765E-2</v>
      </c>
      <c r="AQ701" s="105">
        <v>0.14492172729335248</v>
      </c>
      <c r="AR701" s="215">
        <f>IF(Tabelle1[[#This Row],[FDP ES 2021]]="","",Tabelle1[[#This Row],[FDP ES 2021]]/Tabelle1[[#This Row],[FDP ZS 2021]])</f>
        <v>0.68104279998106265</v>
      </c>
      <c r="AS701" s="216">
        <v>131.9</v>
      </c>
      <c r="AT701" s="191">
        <v>51858</v>
      </c>
      <c r="AU701" s="191">
        <v>24084</v>
      </c>
      <c r="AV701" s="191">
        <v>2.9</v>
      </c>
      <c r="AW701" s="191">
        <v>649.5</v>
      </c>
      <c r="AX701" s="191">
        <v>7.8</v>
      </c>
      <c r="AY701" s="192">
        <v>9.6</v>
      </c>
      <c r="AZ701" s="114" t="s">
        <v>1788</v>
      </c>
      <c r="BA701" s="6"/>
      <c r="BB701" s="6"/>
      <c r="BC701" s="6"/>
      <c r="BD701" s="6"/>
      <c r="BE701" s="6"/>
      <c r="BF701" s="6"/>
      <c r="BG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</row>
    <row r="702" spans="1:84">
      <c r="A702" s="90">
        <f>SUBTOTAL(103,$B$2:$B702)</f>
        <v>701</v>
      </c>
      <c r="B702" s="45" t="s">
        <v>932</v>
      </c>
      <c r="C702" s="203" t="s">
        <v>1328</v>
      </c>
      <c r="D702" s="199" t="s">
        <v>0</v>
      </c>
      <c r="E702" s="195" t="s">
        <v>508</v>
      </c>
      <c r="F702" s="222" t="s">
        <v>307</v>
      </c>
      <c r="G702" s="225" t="s">
        <v>2170</v>
      </c>
      <c r="H702" s="8"/>
      <c r="I702" s="8"/>
      <c r="J702" s="8" t="s">
        <v>927</v>
      </c>
      <c r="K702" s="11"/>
      <c r="L702" s="11" t="s">
        <v>921</v>
      </c>
      <c r="M702" s="53"/>
      <c r="N702" s="53"/>
      <c r="O702" s="9"/>
      <c r="P702" s="54"/>
      <c r="Q702" s="121" t="str">
        <f>""</f>
        <v/>
      </c>
      <c r="R702" s="55"/>
      <c r="S702" s="57"/>
      <c r="T702" s="147" t="str">
        <f>IF(MAX((AA702,AD702,AG702,AJ702,AM702,AP702))=AA702,"CDU",IF(MAX(AA702,AD702,AG702,AJ702,AM702,AP702)=AD702,"SPD",IF(MAX(AA702,AD702,AG702,AJ702,AM702,AP702)=AG702,"AfD",IF(MAX(AA702,AD702,AG702,AJ702,AM702,AP702)=AJ702,"Linke",IF(MAX(AA702,AD702,AG702,AJ702,AM702,AP702)=AM702,"Grüne","FDP")))))</f>
        <v>CDU</v>
      </c>
      <c r="U702" s="148" t="str">
        <f>IF(LARGE((AA702,AD702,AG702,AJ702,AM702,AP702),2)=AA702,"CDU",IF(LARGE((AA702,AD702,AG702,AJ702,AM702,AP702),2)=AD702,"SPD",IF(LARGE((AA702,AD702,AG702,AJ702,AM702,AP702),2)=AG702,"AfD",IF(LARGE((AA702,AD702,AG702,AJ702,AM702,AP702),2)=AJ702,"Linke",IF(LARGE((AA702,AD702,AG702,AJ702,AM702,AP702),2)=AM702,"Grüne","FDP")))))</f>
        <v>SPD</v>
      </c>
      <c r="V702" s="148" t="str">
        <f>IF(LARGE((AA702,AD702,AG702,AJ702,AM702,AP702),3)=AA702,"CDU",IF(LARGE((AA702,AD702,AG702,AJ702,AM702,AP702),3)=AD702,"SPD",IF(LARGE((AA702,AD702,AG702,AJ702,AM702,AP702),3)=AG702,"AfD",IF(LARGE((AA702,AD702,AG702,AJ702,AM702,AP702),3)=AJ702,"Linke",IF(LARGE((AA702,AD702,AG702,AJ702,AM702,AP702),3)=AM702,"Grüne","FDP")))))</f>
        <v>Grüne</v>
      </c>
      <c r="W702" s="148" t="str">
        <f>IF(LARGE((AA702,AD702,AG702,AJ702,AM702,AP702),4)=AA702,"CDU",IF(LARGE((AA702,AD702,AG702,AJ702,AM702,AP702),4)=AD702,"SPD",IF(LARGE((AA702,AD702,AG702,AJ702,AM702,AP702),4)=AG702,"AfD",IF(LARGE((AA702,AD702,AG702,AJ702,AM702,AP702),4)=AJ702,"Linke",IF(LARGE((AA702,AD702,AG702,AJ702,AM702,AP702),4)=AM702,"Grüne","FDP")))))</f>
        <v>AfD</v>
      </c>
      <c r="X702" s="148">
        <f>(LARGE((AA702,AD702,AG702,AJ702,AM702,AP702),1))-(LARGE((AA702,AD702,AG702,AJ702,AM702,AP702),2))</f>
        <v>0.1656263476859523</v>
      </c>
      <c r="Y702" s="148">
        <f>(LARGE((AA702,AD702,AG702,AJ702,AM702,AP702),1))-(LARGE((AA702,AD702,AG702,AJ702,AM702,AP702),3))</f>
        <v>0.21597778635252818</v>
      </c>
      <c r="Z702" s="234">
        <f>(LARGE((AA702,AD702,AG702,AJ702,AM702,AP702),1))-(LARGE((AA702,AD702,AG702,AJ702,AM702,AP702),4))</f>
        <v>0.24959332985299348</v>
      </c>
      <c r="AA702" s="236">
        <v>0.35149919422566223</v>
      </c>
      <c r="AB702" s="93">
        <v>0.30607275202299022</v>
      </c>
      <c r="AC702" s="95">
        <f>IF(Tabelle1[[#This Row],[CDU ES 2021]]="","",Tabelle1[[#This Row],[CDU ES 2021]]/Tabelle1[[#This Row],[CDU ZS 2021]])</f>
        <v>1.1484171390704516</v>
      </c>
      <c r="AD702" s="97">
        <v>0.18587284653970992</v>
      </c>
      <c r="AE702" s="106">
        <v>0.17508886031914089</v>
      </c>
      <c r="AF702" s="96">
        <f>IF(Tabelle1[[#This Row],[SPD ES 2021]]="","",Tabelle1[[#This Row],[SPD ES 2021]]/Tabelle1[[#This Row],[SPD ZS 2021]])</f>
        <v>1.0615915038850139</v>
      </c>
      <c r="AG702" s="99">
        <v>0.10190586437266874</v>
      </c>
      <c r="AH702" s="107">
        <v>0.10820539968237163</v>
      </c>
      <c r="AI702" s="98">
        <f>IF(Tabelle1[[#This Row],[AfD ES 2021]]="","",Tabelle1[[#This Row],[AfD ES 2021]]/Tabelle1[[#This Row],[AfD ZS 2021]])</f>
        <v>0.94178169178068127</v>
      </c>
      <c r="AJ702" s="100">
        <v>1.5616133645050729E-2</v>
      </c>
      <c r="AK702" s="108">
        <v>2.2438175905618998E-2</v>
      </c>
      <c r="AL702" s="101">
        <f>IF(Tabelle1[[#This Row],[Linke ES 2021]]="","",Tabelle1[[#This Row],[Linke ES 2021]]/Tabelle1[[#This Row],[Linke ZS 2021]])</f>
        <v>0.69596270707282026</v>
      </c>
      <c r="AM702" s="103">
        <v>0.13552140787313405</v>
      </c>
      <c r="AN702" s="109">
        <v>0.13665582696816153</v>
      </c>
      <c r="AO702" s="102">
        <f>IF(Tabelle1[[#This Row],[Grüne ES 2021]]="","",Tabelle1[[#This Row],[Grüne ES 2021]]/Tabelle1[[#This Row],[Grüne ZS 2021]])</f>
        <v>0.99169871406001753</v>
      </c>
      <c r="AP702" s="104">
        <v>9.8697898933956765E-2</v>
      </c>
      <c r="AQ702" s="105">
        <v>0.14492172729335248</v>
      </c>
      <c r="AR702" s="215">
        <f>IF(Tabelle1[[#This Row],[FDP ES 2021]]="","",Tabelle1[[#This Row],[FDP ES 2021]]/Tabelle1[[#This Row],[FDP ZS 2021]])</f>
        <v>0.68104279998106265</v>
      </c>
      <c r="AS702" s="216">
        <v>131.9</v>
      </c>
      <c r="AT702" s="191">
        <v>51858</v>
      </c>
      <c r="AU702" s="191">
        <v>24084</v>
      </c>
      <c r="AV702" s="191">
        <v>2.9</v>
      </c>
      <c r="AW702" s="191">
        <v>649.5</v>
      </c>
      <c r="AX702" s="191">
        <v>7.8</v>
      </c>
      <c r="AY702" s="192">
        <v>9.6</v>
      </c>
      <c r="AZ702" s="115" t="s">
        <v>1588</v>
      </c>
      <c r="BA702" s="6"/>
      <c r="BB702" s="6"/>
      <c r="BC702" s="6"/>
      <c r="BD702" s="6"/>
      <c r="BE702" s="6"/>
      <c r="BF702" s="6"/>
      <c r="BG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</row>
    <row r="703" spans="1:84">
      <c r="A703" s="90">
        <f>SUBTOTAL(103,$B$2:$B703)</f>
        <v>702</v>
      </c>
      <c r="B703" s="44" t="s">
        <v>697</v>
      </c>
      <c r="C703" s="201" t="s">
        <v>661</v>
      </c>
      <c r="D703" s="200" t="s">
        <v>0</v>
      </c>
      <c r="E703" s="193" t="s">
        <v>508</v>
      </c>
      <c r="F703" s="222" t="s">
        <v>307</v>
      </c>
      <c r="G703" s="219" t="str">
        <f>""</f>
        <v/>
      </c>
      <c r="H703" s="10"/>
      <c r="I703" s="10"/>
      <c r="J703" s="8" t="s">
        <v>924</v>
      </c>
      <c r="K703" s="10"/>
      <c r="L703" s="10" t="s">
        <v>922</v>
      </c>
      <c r="M703" s="67"/>
      <c r="N703" s="67"/>
      <c r="O703" s="59"/>
      <c r="P703" s="83"/>
      <c r="Q703" s="121" t="str">
        <f>""</f>
        <v/>
      </c>
      <c r="R703" s="60"/>
      <c r="S703" s="61"/>
      <c r="T703" s="147" t="str">
        <f>IF(MAX((AA703,AD703,AG703,AJ703,AM703,AP703))=AA703,"CDU",IF(MAX(AA703,AD703,AG703,AJ703,AM703,AP703)=AD703,"SPD",IF(MAX(AA703,AD703,AG703,AJ703,AM703,AP703)=AG703,"AfD",IF(MAX(AA703,AD703,AG703,AJ703,AM703,AP703)=AJ703,"Linke",IF(MAX(AA703,AD703,AG703,AJ703,AM703,AP703)=AM703,"Grüne","FDP")))))</f>
        <v>CDU</v>
      </c>
      <c r="U703" s="148" t="str">
        <f>IF(LARGE((AA703,AD703,AG703,AJ703,AM703,AP703),2)=AA703,"CDU",IF(LARGE((AA703,AD703,AG703,AJ703,AM703,AP703),2)=AD703,"SPD",IF(LARGE((AA703,AD703,AG703,AJ703,AM703,AP703),2)=AG703,"AfD",IF(LARGE((AA703,AD703,AG703,AJ703,AM703,AP703),2)=AJ703,"Linke",IF(LARGE((AA703,AD703,AG703,AJ703,AM703,AP703),2)=AM703,"Grüne","FDP")))))</f>
        <v>SPD</v>
      </c>
      <c r="V703" s="148" t="str">
        <f>IF(LARGE((AA703,AD703,AG703,AJ703,AM703,AP703),3)=AA703,"CDU",IF(LARGE((AA703,AD703,AG703,AJ703,AM703,AP703),3)=AD703,"SPD",IF(LARGE((AA703,AD703,AG703,AJ703,AM703,AP703),3)=AG703,"AfD",IF(LARGE((AA703,AD703,AG703,AJ703,AM703,AP703),3)=AJ703,"Linke",IF(LARGE((AA703,AD703,AG703,AJ703,AM703,AP703),3)=AM703,"Grüne","FDP")))))</f>
        <v>Grüne</v>
      </c>
      <c r="W703" s="148" t="str">
        <f>IF(LARGE((AA703,AD703,AG703,AJ703,AM703,AP703),4)=AA703,"CDU",IF(LARGE((AA703,AD703,AG703,AJ703,AM703,AP703),4)=AD703,"SPD",IF(LARGE((AA703,AD703,AG703,AJ703,AM703,AP703),4)=AG703,"AfD",IF(LARGE((AA703,AD703,AG703,AJ703,AM703,AP703),4)=AJ703,"Linke",IF(LARGE((AA703,AD703,AG703,AJ703,AM703,AP703),4)=AM703,"Grüne","FDP")))))</f>
        <v>AfD</v>
      </c>
      <c r="X703" s="148">
        <f>(LARGE((AA703,AD703,AG703,AJ703,AM703,AP703),1))-(LARGE((AA703,AD703,AG703,AJ703,AM703,AP703),2))</f>
        <v>0.1656263476859523</v>
      </c>
      <c r="Y703" s="148">
        <f>(LARGE((AA703,AD703,AG703,AJ703,AM703,AP703),1))-(LARGE((AA703,AD703,AG703,AJ703,AM703,AP703),3))</f>
        <v>0.21597778635252818</v>
      </c>
      <c r="Z703" s="234">
        <f>(LARGE((AA703,AD703,AG703,AJ703,AM703,AP703),1))-(LARGE((AA703,AD703,AG703,AJ703,AM703,AP703),4))</f>
        <v>0.24959332985299348</v>
      </c>
      <c r="AA703" s="236">
        <v>0.35149919422566223</v>
      </c>
      <c r="AB703" s="93">
        <v>0.30607275202299022</v>
      </c>
      <c r="AC703" s="95">
        <f>IF(Tabelle1[[#This Row],[CDU ES 2021]]="","",Tabelle1[[#This Row],[CDU ES 2021]]/Tabelle1[[#This Row],[CDU ZS 2021]])</f>
        <v>1.1484171390704516</v>
      </c>
      <c r="AD703" s="97">
        <v>0.18587284653970992</v>
      </c>
      <c r="AE703" s="106">
        <v>0.17508886031914089</v>
      </c>
      <c r="AF703" s="96">
        <f>IF(Tabelle1[[#This Row],[SPD ES 2021]]="","",Tabelle1[[#This Row],[SPD ES 2021]]/Tabelle1[[#This Row],[SPD ZS 2021]])</f>
        <v>1.0615915038850139</v>
      </c>
      <c r="AG703" s="99">
        <v>0.10190586437266874</v>
      </c>
      <c r="AH703" s="107">
        <v>0.10820539968237163</v>
      </c>
      <c r="AI703" s="98">
        <f>IF(Tabelle1[[#This Row],[AfD ES 2021]]="","",Tabelle1[[#This Row],[AfD ES 2021]]/Tabelle1[[#This Row],[AfD ZS 2021]])</f>
        <v>0.94178169178068127</v>
      </c>
      <c r="AJ703" s="100">
        <v>1.5616133645050729E-2</v>
      </c>
      <c r="AK703" s="108">
        <v>2.2438175905618998E-2</v>
      </c>
      <c r="AL703" s="101">
        <f>IF(Tabelle1[[#This Row],[Linke ES 2021]]="","",Tabelle1[[#This Row],[Linke ES 2021]]/Tabelle1[[#This Row],[Linke ZS 2021]])</f>
        <v>0.69596270707282026</v>
      </c>
      <c r="AM703" s="103">
        <v>0.13552140787313405</v>
      </c>
      <c r="AN703" s="109">
        <v>0.13665582696816153</v>
      </c>
      <c r="AO703" s="102">
        <f>IF(Tabelle1[[#This Row],[Grüne ES 2021]]="","",Tabelle1[[#This Row],[Grüne ES 2021]]/Tabelle1[[#This Row],[Grüne ZS 2021]])</f>
        <v>0.99169871406001753</v>
      </c>
      <c r="AP703" s="104">
        <v>9.8697898933956765E-2</v>
      </c>
      <c r="AQ703" s="105">
        <v>0.14492172729335248</v>
      </c>
      <c r="AR703" s="215">
        <f>IF(Tabelle1[[#This Row],[FDP ES 2021]]="","",Tabelle1[[#This Row],[FDP ES 2021]]/Tabelle1[[#This Row],[FDP ZS 2021]])</f>
        <v>0.68104279998106265</v>
      </c>
      <c r="AS703" s="216">
        <v>131.9</v>
      </c>
      <c r="AT703" s="191">
        <v>51858</v>
      </c>
      <c r="AU703" s="191">
        <v>24084</v>
      </c>
      <c r="AV703" s="191">
        <v>2.9</v>
      </c>
      <c r="AW703" s="191">
        <v>649.5</v>
      </c>
      <c r="AX703" s="191">
        <v>7.8</v>
      </c>
      <c r="AY703" s="192">
        <v>9.6</v>
      </c>
      <c r="AZ703" s="114" t="s">
        <v>2000</v>
      </c>
      <c r="BA703" s="6"/>
      <c r="BB703" s="6"/>
      <c r="BC703" s="6"/>
      <c r="BD703" s="6"/>
      <c r="BE703" s="6"/>
      <c r="BF703" s="6"/>
      <c r="BG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</row>
    <row r="704" spans="1:84">
      <c r="A704" s="90">
        <f>SUBTOTAL(103,$B$2:$B704)</f>
        <v>703</v>
      </c>
      <c r="B704" s="44" t="s">
        <v>697</v>
      </c>
      <c r="C704" s="201" t="s">
        <v>912</v>
      </c>
      <c r="D704" s="199" t="s">
        <v>0</v>
      </c>
      <c r="E704" s="194" t="s">
        <v>509</v>
      </c>
      <c r="F704" s="198" t="s">
        <v>308</v>
      </c>
      <c r="G704" s="219" t="str">
        <f>""</f>
        <v/>
      </c>
      <c r="H704" s="13" t="s">
        <v>2173</v>
      </c>
      <c r="I704" s="8"/>
      <c r="J704" s="8" t="s">
        <v>924</v>
      </c>
      <c r="K704" s="8"/>
      <c r="L704" s="8" t="s">
        <v>921</v>
      </c>
      <c r="M704" s="53"/>
      <c r="N704" s="53"/>
      <c r="O704" s="9"/>
      <c r="P704" s="54"/>
      <c r="Q704" s="121" t="str">
        <f>""</f>
        <v/>
      </c>
      <c r="R704" s="62" t="s">
        <v>631</v>
      </c>
      <c r="S704" s="57"/>
      <c r="T704" s="147" t="str">
        <f>IF(MAX((AA704,AD704,AG704,AJ704,AM704,AP704))=AA704,"CDU",IF(MAX(AA704,AD704,AG704,AJ704,AM704,AP704)=AD704,"SPD",IF(MAX(AA704,AD704,AG704,AJ704,AM704,AP704)=AG704,"AfD",IF(MAX(AA704,AD704,AG704,AJ704,AM704,AP704)=AJ704,"Linke",IF(MAX(AA704,AD704,AG704,AJ704,AM704,AP704)=AM704,"Grüne","FDP")))))</f>
        <v>CDU</v>
      </c>
      <c r="U704" s="148" t="str">
        <f>IF(LARGE((AA704,AD704,AG704,AJ704,AM704,AP704),2)=AA704,"CDU",IF(LARGE((AA704,AD704,AG704,AJ704,AM704,AP704),2)=AD704,"SPD",IF(LARGE((AA704,AD704,AG704,AJ704,AM704,AP704),2)=AG704,"AfD",IF(LARGE((AA704,AD704,AG704,AJ704,AM704,AP704),2)=AJ704,"Linke",IF(LARGE((AA704,AD704,AG704,AJ704,AM704,AP704),2)=AM704,"Grüne","FDP")))))</f>
        <v>SPD</v>
      </c>
      <c r="V704" s="148" t="str">
        <f>IF(LARGE((AA704,AD704,AG704,AJ704,AM704,AP704),3)=AA704,"CDU",IF(LARGE((AA704,AD704,AG704,AJ704,AM704,AP704),3)=AD704,"SPD",IF(LARGE((AA704,AD704,AG704,AJ704,AM704,AP704),3)=AG704,"AfD",IF(LARGE((AA704,AD704,AG704,AJ704,AM704,AP704),3)=AJ704,"Linke",IF(LARGE((AA704,AD704,AG704,AJ704,AM704,AP704),3)=AM704,"Grüne","FDP")))))</f>
        <v>Grüne</v>
      </c>
      <c r="W704" s="148" t="str">
        <f>IF(LARGE((AA704,AD704,AG704,AJ704,AM704,AP704),4)=AA704,"CDU",IF(LARGE((AA704,AD704,AG704,AJ704,AM704,AP704),4)=AD704,"SPD",IF(LARGE((AA704,AD704,AG704,AJ704,AM704,AP704),4)=AG704,"AfD",IF(LARGE((AA704,AD704,AG704,AJ704,AM704,AP704),4)=AJ704,"Linke",IF(LARGE((AA704,AD704,AG704,AJ704,AM704,AP704),4)=AM704,"Grüne","FDP")))))</f>
        <v>FDP</v>
      </c>
      <c r="X704" s="148">
        <f>(LARGE((AA704,AD704,AG704,AJ704,AM704,AP704),1))-(LARGE((AA704,AD704,AG704,AJ704,AM704,AP704),2))</f>
        <v>9.5959928339000411E-2</v>
      </c>
      <c r="Y704" s="148">
        <f>(LARGE((AA704,AD704,AG704,AJ704,AM704,AP704),1))-(LARGE((AA704,AD704,AG704,AJ704,AM704,AP704),3))</f>
        <v>0.13336989506782201</v>
      </c>
      <c r="Z704" s="234">
        <f>(LARGE((AA704,AD704,AG704,AJ704,AM704,AP704),1))-(LARGE((AA704,AD704,AG704,AJ704,AM704,AP704),4))</f>
        <v>0.18188000438740815</v>
      </c>
      <c r="AA704" s="236">
        <v>0.30436912727139775</v>
      </c>
      <c r="AB704" s="93">
        <v>0.26723810358938382</v>
      </c>
      <c r="AC704" s="95">
        <f>IF(Tabelle1[[#This Row],[CDU ES 2021]]="","",Tabelle1[[#This Row],[CDU ES 2021]]/Tabelle1[[#This Row],[CDU ZS 2021]])</f>
        <v>1.1389435981744072</v>
      </c>
      <c r="AD704" s="97">
        <v>0.20840919893239734</v>
      </c>
      <c r="AE704" s="106">
        <v>0.197218812112709</v>
      </c>
      <c r="AF704" s="96">
        <f>IF(Tabelle1[[#This Row],[SPD ES 2021]]="","",Tabelle1[[#This Row],[SPD ES 2021]]/Tabelle1[[#This Row],[SPD ZS 2021]])</f>
        <v>1.0567409705991593</v>
      </c>
      <c r="AG704" s="99">
        <v>9.2018573361120251E-2</v>
      </c>
      <c r="AH704" s="107">
        <v>8.7074710627849883E-2</v>
      </c>
      <c r="AI704" s="98">
        <f>IF(Tabelle1[[#This Row],[AfD ES 2021]]="","",Tabelle1[[#This Row],[AfD ES 2021]]/Tabelle1[[#This Row],[AfD ZS 2021]])</f>
        <v>1.0567772513698039</v>
      </c>
      <c r="AJ704" s="100">
        <v>2.709224525611495E-2</v>
      </c>
      <c r="AK704" s="108">
        <v>2.8535309248217001E-2</v>
      </c>
      <c r="AL704" s="101">
        <f>IF(Tabelle1[[#This Row],[Linke ES 2021]]="","",Tabelle1[[#This Row],[Linke ES 2021]]/Tabelle1[[#This Row],[Linke ZS 2021]])</f>
        <v>0.94942882940046569</v>
      </c>
      <c r="AM704" s="103">
        <v>0.17099923220357574</v>
      </c>
      <c r="AN704" s="109">
        <v>0.17270986788261428</v>
      </c>
      <c r="AO704" s="102">
        <f>IF(Tabelle1[[#This Row],[Grüne ES 2021]]="","",Tabelle1[[#This Row],[Grüne ES 2021]]/Tabelle1[[#This Row],[Grüne ZS 2021]])</f>
        <v>0.99009532170911507</v>
      </c>
      <c r="AP704" s="104">
        <v>0.12248912288398961</v>
      </c>
      <c r="AQ704" s="105">
        <v>0.15791973576522858</v>
      </c>
      <c r="AR704" s="215">
        <f>IF(Tabelle1[[#This Row],[FDP ES 2021]]="","",Tabelle1[[#This Row],[FDP ES 2021]]/Tabelle1[[#This Row],[FDP ZS 2021]])</f>
        <v>0.7756416402955999</v>
      </c>
      <c r="AS704" s="216">
        <v>277.89999999999998</v>
      </c>
      <c r="AT704" s="191">
        <v>50142</v>
      </c>
      <c r="AU704" s="191">
        <v>26222</v>
      </c>
      <c r="AV704" s="191">
        <v>3.6</v>
      </c>
      <c r="AW704" s="191">
        <v>637.9</v>
      </c>
      <c r="AX704" s="191">
        <v>7.5</v>
      </c>
      <c r="AY704" s="192">
        <v>11.9</v>
      </c>
      <c r="AZ704" s="114" t="s">
        <v>1648</v>
      </c>
      <c r="BA704" s="6"/>
      <c r="BB704" s="6"/>
      <c r="BC704" s="6"/>
      <c r="BD704" s="6"/>
      <c r="BE704" s="6"/>
      <c r="BF704" s="6"/>
      <c r="BG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</row>
    <row r="705" spans="1:84">
      <c r="A705" s="90">
        <f>SUBTOTAL(103,$B$2:$B705)</f>
        <v>704</v>
      </c>
      <c r="B705" s="47" t="s">
        <v>751</v>
      </c>
      <c r="C705" s="205" t="s">
        <v>1329</v>
      </c>
      <c r="D705" s="199" t="s">
        <v>0</v>
      </c>
      <c r="E705" s="195" t="s">
        <v>509</v>
      </c>
      <c r="F705" s="198" t="s">
        <v>308</v>
      </c>
      <c r="G705" s="219" t="str">
        <f>""</f>
        <v/>
      </c>
      <c r="H705" s="8"/>
      <c r="I705" s="8"/>
      <c r="J705" s="8" t="s">
        <v>927</v>
      </c>
      <c r="K705" s="11"/>
      <c r="L705" s="11" t="s">
        <v>922</v>
      </c>
      <c r="M705" s="53"/>
      <c r="N705" s="53"/>
      <c r="O705" s="9"/>
      <c r="P705" s="54"/>
      <c r="Q705" s="121" t="str">
        <f>""</f>
        <v/>
      </c>
      <c r="R705" s="55"/>
      <c r="S705" s="57"/>
      <c r="T705" s="147" t="str">
        <f>IF(MAX((AA705,AD705,AG705,AJ705,AM705,AP705))=AA705,"CDU",IF(MAX(AA705,AD705,AG705,AJ705,AM705,AP705)=AD705,"SPD",IF(MAX(AA705,AD705,AG705,AJ705,AM705,AP705)=AG705,"AfD",IF(MAX(AA705,AD705,AG705,AJ705,AM705,AP705)=AJ705,"Linke",IF(MAX(AA705,AD705,AG705,AJ705,AM705,AP705)=AM705,"Grüne","FDP")))))</f>
        <v>CDU</v>
      </c>
      <c r="U705" s="148" t="str">
        <f>IF(LARGE((AA705,AD705,AG705,AJ705,AM705,AP705),2)=AA705,"CDU",IF(LARGE((AA705,AD705,AG705,AJ705,AM705,AP705),2)=AD705,"SPD",IF(LARGE((AA705,AD705,AG705,AJ705,AM705,AP705),2)=AG705,"AfD",IF(LARGE((AA705,AD705,AG705,AJ705,AM705,AP705),2)=AJ705,"Linke",IF(LARGE((AA705,AD705,AG705,AJ705,AM705,AP705),2)=AM705,"Grüne","FDP")))))</f>
        <v>SPD</v>
      </c>
      <c r="V705" s="148" t="str">
        <f>IF(LARGE((AA705,AD705,AG705,AJ705,AM705,AP705),3)=AA705,"CDU",IF(LARGE((AA705,AD705,AG705,AJ705,AM705,AP705),3)=AD705,"SPD",IF(LARGE((AA705,AD705,AG705,AJ705,AM705,AP705),3)=AG705,"AfD",IF(LARGE((AA705,AD705,AG705,AJ705,AM705,AP705),3)=AJ705,"Linke",IF(LARGE((AA705,AD705,AG705,AJ705,AM705,AP705),3)=AM705,"Grüne","FDP")))))</f>
        <v>Grüne</v>
      </c>
      <c r="W705" s="148" t="str">
        <f>IF(LARGE((AA705,AD705,AG705,AJ705,AM705,AP705),4)=AA705,"CDU",IF(LARGE((AA705,AD705,AG705,AJ705,AM705,AP705),4)=AD705,"SPD",IF(LARGE((AA705,AD705,AG705,AJ705,AM705,AP705),4)=AG705,"AfD",IF(LARGE((AA705,AD705,AG705,AJ705,AM705,AP705),4)=AJ705,"Linke",IF(LARGE((AA705,AD705,AG705,AJ705,AM705,AP705),4)=AM705,"Grüne","FDP")))))</f>
        <v>FDP</v>
      </c>
      <c r="X705" s="148">
        <f>(LARGE((AA705,AD705,AG705,AJ705,AM705,AP705),1))-(LARGE((AA705,AD705,AG705,AJ705,AM705,AP705),2))</f>
        <v>9.5959928339000411E-2</v>
      </c>
      <c r="Y705" s="148">
        <f>(LARGE((AA705,AD705,AG705,AJ705,AM705,AP705),1))-(LARGE((AA705,AD705,AG705,AJ705,AM705,AP705),3))</f>
        <v>0.13336989506782201</v>
      </c>
      <c r="Z705" s="234">
        <f>(LARGE((AA705,AD705,AG705,AJ705,AM705,AP705),1))-(LARGE((AA705,AD705,AG705,AJ705,AM705,AP705),4))</f>
        <v>0.18188000438740815</v>
      </c>
      <c r="AA705" s="236">
        <v>0.30436912727139775</v>
      </c>
      <c r="AB705" s="93">
        <v>0.26723810358938382</v>
      </c>
      <c r="AC705" s="95">
        <f>IF(Tabelle1[[#This Row],[CDU ES 2021]]="","",Tabelle1[[#This Row],[CDU ES 2021]]/Tabelle1[[#This Row],[CDU ZS 2021]])</f>
        <v>1.1389435981744072</v>
      </c>
      <c r="AD705" s="97">
        <v>0.20840919893239734</v>
      </c>
      <c r="AE705" s="106">
        <v>0.197218812112709</v>
      </c>
      <c r="AF705" s="96">
        <f>IF(Tabelle1[[#This Row],[SPD ES 2021]]="","",Tabelle1[[#This Row],[SPD ES 2021]]/Tabelle1[[#This Row],[SPD ZS 2021]])</f>
        <v>1.0567409705991593</v>
      </c>
      <c r="AG705" s="99">
        <v>9.2018573361120251E-2</v>
      </c>
      <c r="AH705" s="107">
        <v>8.7074710627849883E-2</v>
      </c>
      <c r="AI705" s="98">
        <f>IF(Tabelle1[[#This Row],[AfD ES 2021]]="","",Tabelle1[[#This Row],[AfD ES 2021]]/Tabelle1[[#This Row],[AfD ZS 2021]])</f>
        <v>1.0567772513698039</v>
      </c>
      <c r="AJ705" s="100">
        <v>2.709224525611495E-2</v>
      </c>
      <c r="AK705" s="108">
        <v>2.8535309248217001E-2</v>
      </c>
      <c r="AL705" s="101">
        <f>IF(Tabelle1[[#This Row],[Linke ES 2021]]="","",Tabelle1[[#This Row],[Linke ES 2021]]/Tabelle1[[#This Row],[Linke ZS 2021]])</f>
        <v>0.94942882940046569</v>
      </c>
      <c r="AM705" s="103">
        <v>0.17099923220357574</v>
      </c>
      <c r="AN705" s="109">
        <v>0.17270986788261428</v>
      </c>
      <c r="AO705" s="102">
        <f>IF(Tabelle1[[#This Row],[Grüne ES 2021]]="","",Tabelle1[[#This Row],[Grüne ES 2021]]/Tabelle1[[#This Row],[Grüne ZS 2021]])</f>
        <v>0.99009532170911507</v>
      </c>
      <c r="AP705" s="104">
        <v>0.12248912288398961</v>
      </c>
      <c r="AQ705" s="105">
        <v>0.15791973576522858</v>
      </c>
      <c r="AR705" s="215">
        <f>IF(Tabelle1[[#This Row],[FDP ES 2021]]="","",Tabelle1[[#This Row],[FDP ES 2021]]/Tabelle1[[#This Row],[FDP ZS 2021]])</f>
        <v>0.7756416402955999</v>
      </c>
      <c r="AS705" s="216">
        <v>277.89999999999998</v>
      </c>
      <c r="AT705" s="191">
        <v>50142</v>
      </c>
      <c r="AU705" s="191">
        <v>26222</v>
      </c>
      <c r="AV705" s="191">
        <v>3.6</v>
      </c>
      <c r="AW705" s="191">
        <v>637.9</v>
      </c>
      <c r="AX705" s="191">
        <v>7.5</v>
      </c>
      <c r="AY705" s="192">
        <v>11.9</v>
      </c>
      <c r="AZ705" s="114" t="s">
        <v>2106</v>
      </c>
      <c r="BA705" s="6"/>
      <c r="BB705" s="6"/>
      <c r="BC705" s="6"/>
      <c r="BD705" s="6"/>
      <c r="BE705" s="6"/>
      <c r="BF705" s="6"/>
      <c r="BG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</row>
    <row r="706" spans="1:84">
      <c r="A706" s="90">
        <f>SUBTOTAL(103,$B$2:$B706)</f>
        <v>705</v>
      </c>
      <c r="B706" s="45" t="s">
        <v>932</v>
      </c>
      <c r="C706" s="203" t="s">
        <v>624</v>
      </c>
      <c r="D706" s="199" t="s">
        <v>0</v>
      </c>
      <c r="E706" s="195" t="s">
        <v>510</v>
      </c>
      <c r="F706" s="222" t="s">
        <v>309</v>
      </c>
      <c r="G706" s="225" t="s">
        <v>2184</v>
      </c>
      <c r="H706" s="8"/>
      <c r="I706" s="8"/>
      <c r="J706" s="8" t="s">
        <v>927</v>
      </c>
      <c r="K706" s="11"/>
      <c r="L706" s="11" t="s">
        <v>922</v>
      </c>
      <c r="M706" s="53"/>
      <c r="N706" s="53"/>
      <c r="O706" s="9"/>
      <c r="P706" s="54"/>
      <c r="Q706" s="121" t="str">
        <f>""</f>
        <v/>
      </c>
      <c r="R706" s="55"/>
      <c r="S706" s="57"/>
      <c r="T706" s="147" t="str">
        <f>IF(MAX((AA706,AD706,AG706,AJ706,AM706,AP706))=AA706,"CDU",IF(MAX(AA706,AD706,AG706,AJ706,AM706,AP706)=AD706,"SPD",IF(MAX(AA706,AD706,AG706,AJ706,AM706,AP706)=AG706,"AfD",IF(MAX(AA706,AD706,AG706,AJ706,AM706,AP706)=AJ706,"Linke",IF(MAX(AA706,AD706,AG706,AJ706,AM706,AP706)=AM706,"Grüne","FDP")))))</f>
        <v>CDU</v>
      </c>
      <c r="U706" s="148" t="str">
        <f>IF(LARGE((AA706,AD706,AG706,AJ706,AM706,AP706),2)=AA706,"CDU",IF(LARGE((AA706,AD706,AG706,AJ706,AM706,AP706),2)=AD706,"SPD",IF(LARGE((AA706,AD706,AG706,AJ706,AM706,AP706),2)=AG706,"AfD",IF(LARGE((AA706,AD706,AG706,AJ706,AM706,AP706),2)=AJ706,"Linke",IF(LARGE((AA706,AD706,AG706,AJ706,AM706,AP706),2)=AM706,"Grüne","FDP")))))</f>
        <v>Grüne</v>
      </c>
      <c r="V706" s="148" t="str">
        <f>IF(LARGE((AA706,AD706,AG706,AJ706,AM706,AP706),3)=AA706,"CDU",IF(LARGE((AA706,AD706,AG706,AJ706,AM706,AP706),3)=AD706,"SPD",IF(LARGE((AA706,AD706,AG706,AJ706,AM706,AP706),3)=AG706,"AfD",IF(LARGE((AA706,AD706,AG706,AJ706,AM706,AP706),3)=AJ706,"Linke",IF(LARGE((AA706,AD706,AG706,AJ706,AM706,AP706),3)=AM706,"Grüne","FDP")))))</f>
        <v>FDP</v>
      </c>
      <c r="W706" s="148" t="str">
        <f>IF(LARGE((AA706,AD706,AG706,AJ706,AM706,AP706),4)=AA706,"CDU",IF(LARGE((AA706,AD706,AG706,AJ706,AM706,AP706),4)=AD706,"SPD",IF(LARGE((AA706,AD706,AG706,AJ706,AM706,AP706),4)=AG706,"AfD",IF(LARGE((AA706,AD706,AG706,AJ706,AM706,AP706),4)=AJ706,"Linke",IF(LARGE((AA706,AD706,AG706,AJ706,AM706,AP706),4)=AM706,"Grüne","FDP")))))</f>
        <v>SPD</v>
      </c>
      <c r="X706" s="148">
        <f>(LARGE((AA706,AD706,AG706,AJ706,AM706,AP706),1))-(LARGE((AA706,AD706,AG706,AJ706,AM706,AP706),2))</f>
        <v>9.4929423050568701E-2</v>
      </c>
      <c r="Y706" s="148">
        <f>(LARGE((AA706,AD706,AG706,AJ706,AM706,AP706),1))-(LARGE((AA706,AD706,AG706,AJ706,AM706,AP706),3))</f>
        <v>0.16214197615458406</v>
      </c>
      <c r="Z706" s="234">
        <f>(LARGE((AA706,AD706,AG706,AJ706,AM706,AP706),1))-(LARGE((AA706,AD706,AG706,AJ706,AM706,AP706),4))</f>
        <v>0.16766479375085649</v>
      </c>
      <c r="AA706" s="236">
        <v>0.30558448677538713</v>
      </c>
      <c r="AB706" s="93">
        <v>0.26666346983792077</v>
      </c>
      <c r="AC706" s="95">
        <f>IF(Tabelle1[[#This Row],[CDU ES 2021]]="","",Tabelle1[[#This Row],[CDU ES 2021]]/Tabelle1[[#This Row],[CDU ZS 2021]])</f>
        <v>1.1459555632465246</v>
      </c>
      <c r="AD706" s="97">
        <v>0.13791969302453064</v>
      </c>
      <c r="AE706" s="106">
        <v>0.1900971379248928</v>
      </c>
      <c r="AF706" s="96">
        <f>IF(Tabelle1[[#This Row],[SPD ES 2021]]="","",Tabelle1[[#This Row],[SPD ES 2021]]/Tabelle1[[#This Row],[SPD ZS 2021]])</f>
        <v>0.72552219633639392</v>
      </c>
      <c r="AG706" s="99">
        <v>8.0354940386460183E-2</v>
      </c>
      <c r="AH706" s="107">
        <v>8.6656893504500676E-2</v>
      </c>
      <c r="AI706" s="98">
        <f>IF(Tabelle1[[#This Row],[AfD ES 2021]]="","",Tabelle1[[#This Row],[AfD ES 2021]]/Tabelle1[[#This Row],[AfD ZS 2021]])</f>
        <v>0.92727695555214895</v>
      </c>
      <c r="AJ706" s="100">
        <v>2.9909551870631768E-2</v>
      </c>
      <c r="AK706" s="108">
        <v>3.243639452520243E-2</v>
      </c>
      <c r="AL706" s="101">
        <f>IF(Tabelle1[[#This Row],[Linke ES 2021]]="","",Tabelle1[[#This Row],[Linke ES 2021]]/Tabelle1[[#This Row],[Linke ZS 2021]])</f>
        <v>0.92209853494637462</v>
      </c>
      <c r="AM706" s="103">
        <v>0.21065506372481843</v>
      </c>
      <c r="AN706" s="109">
        <v>0.17493046897477701</v>
      </c>
      <c r="AO706" s="102">
        <f>IF(Tabelle1[[#This Row],[Grüne ES 2021]]="","",Tabelle1[[#This Row],[Grüne ES 2021]]/Tabelle1[[#This Row],[Grüne ZS 2021]])</f>
        <v>1.2042216828172598</v>
      </c>
      <c r="AP706" s="104">
        <v>0.14344251062080307</v>
      </c>
      <c r="AQ706" s="105">
        <v>0.1489265505761142</v>
      </c>
      <c r="AR706" s="215">
        <f>IF(Tabelle1[[#This Row],[FDP ES 2021]]="","",Tabelle1[[#This Row],[FDP ES 2021]]/Tabelle1[[#This Row],[FDP ZS 2021]])</f>
        <v>0.96317621046014679</v>
      </c>
      <c r="AS706" s="216">
        <v>198.1</v>
      </c>
      <c r="AT706" s="191">
        <v>45098</v>
      </c>
      <c r="AU706" s="191">
        <v>24132</v>
      </c>
      <c r="AV706" s="191">
        <v>3.4</v>
      </c>
      <c r="AW706" s="191">
        <v>630.70000000000005</v>
      </c>
      <c r="AX706" s="191">
        <v>8.5</v>
      </c>
      <c r="AY706" s="192">
        <v>10.4</v>
      </c>
      <c r="AZ706" s="114" t="s">
        <v>1727</v>
      </c>
      <c r="BA706" s="6"/>
      <c r="BB706" s="6"/>
      <c r="BC706" s="6"/>
      <c r="BD706" s="6"/>
      <c r="BE706" s="6"/>
      <c r="BF706" s="6"/>
      <c r="BG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</row>
    <row r="707" spans="1:84">
      <c r="A707" s="90">
        <f>SUBTOTAL(103,$B$2:$B707)</f>
        <v>706</v>
      </c>
      <c r="B707" s="48" t="s">
        <v>669</v>
      </c>
      <c r="C707" s="206" t="s">
        <v>1330</v>
      </c>
      <c r="D707" s="199" t="s">
        <v>0</v>
      </c>
      <c r="E707" s="195" t="s">
        <v>510</v>
      </c>
      <c r="F707" s="222" t="s">
        <v>309</v>
      </c>
      <c r="G707" s="219" t="str">
        <f>""</f>
        <v/>
      </c>
      <c r="H707" s="8"/>
      <c r="I707" s="8"/>
      <c r="J707" s="8" t="s">
        <v>927</v>
      </c>
      <c r="K707" s="11"/>
      <c r="L707" s="11" t="s">
        <v>921</v>
      </c>
      <c r="M707" s="53"/>
      <c r="N707" s="53"/>
      <c r="O707" s="9"/>
      <c r="P707" s="54"/>
      <c r="Q707" s="121" t="str">
        <f>""</f>
        <v/>
      </c>
      <c r="R707" s="55"/>
      <c r="S707" s="57"/>
      <c r="T707" s="147" t="str">
        <f>IF(MAX((AA707,AD707,AG707,AJ707,AM707,AP707))=AA707,"CDU",IF(MAX(AA707,AD707,AG707,AJ707,AM707,AP707)=AD707,"SPD",IF(MAX(AA707,AD707,AG707,AJ707,AM707,AP707)=AG707,"AfD",IF(MAX(AA707,AD707,AG707,AJ707,AM707,AP707)=AJ707,"Linke",IF(MAX(AA707,AD707,AG707,AJ707,AM707,AP707)=AM707,"Grüne","FDP")))))</f>
        <v>CDU</v>
      </c>
      <c r="U707" s="148" t="str">
        <f>IF(LARGE((AA707,AD707,AG707,AJ707,AM707,AP707),2)=AA707,"CDU",IF(LARGE((AA707,AD707,AG707,AJ707,AM707,AP707),2)=AD707,"SPD",IF(LARGE((AA707,AD707,AG707,AJ707,AM707,AP707),2)=AG707,"AfD",IF(LARGE((AA707,AD707,AG707,AJ707,AM707,AP707),2)=AJ707,"Linke",IF(LARGE((AA707,AD707,AG707,AJ707,AM707,AP707),2)=AM707,"Grüne","FDP")))))</f>
        <v>Grüne</v>
      </c>
      <c r="V707" s="148" t="str">
        <f>IF(LARGE((AA707,AD707,AG707,AJ707,AM707,AP707),3)=AA707,"CDU",IF(LARGE((AA707,AD707,AG707,AJ707,AM707,AP707),3)=AD707,"SPD",IF(LARGE((AA707,AD707,AG707,AJ707,AM707,AP707),3)=AG707,"AfD",IF(LARGE((AA707,AD707,AG707,AJ707,AM707,AP707),3)=AJ707,"Linke",IF(LARGE((AA707,AD707,AG707,AJ707,AM707,AP707),3)=AM707,"Grüne","FDP")))))</f>
        <v>FDP</v>
      </c>
      <c r="W707" s="148" t="str">
        <f>IF(LARGE((AA707,AD707,AG707,AJ707,AM707,AP707),4)=AA707,"CDU",IF(LARGE((AA707,AD707,AG707,AJ707,AM707,AP707),4)=AD707,"SPD",IF(LARGE((AA707,AD707,AG707,AJ707,AM707,AP707),4)=AG707,"AfD",IF(LARGE((AA707,AD707,AG707,AJ707,AM707,AP707),4)=AJ707,"Linke",IF(LARGE((AA707,AD707,AG707,AJ707,AM707,AP707),4)=AM707,"Grüne","FDP")))))</f>
        <v>SPD</v>
      </c>
      <c r="X707" s="148">
        <f>(LARGE((AA707,AD707,AG707,AJ707,AM707,AP707),1))-(LARGE((AA707,AD707,AG707,AJ707,AM707,AP707),2))</f>
        <v>9.4929423050568701E-2</v>
      </c>
      <c r="Y707" s="148">
        <f>(LARGE((AA707,AD707,AG707,AJ707,AM707,AP707),1))-(LARGE((AA707,AD707,AG707,AJ707,AM707,AP707),3))</f>
        <v>0.16214197615458406</v>
      </c>
      <c r="Z707" s="234">
        <f>(LARGE((AA707,AD707,AG707,AJ707,AM707,AP707),1))-(LARGE((AA707,AD707,AG707,AJ707,AM707,AP707),4))</f>
        <v>0.16766479375085649</v>
      </c>
      <c r="AA707" s="236">
        <v>0.30558448677538713</v>
      </c>
      <c r="AB707" s="93">
        <v>0.26666346983792077</v>
      </c>
      <c r="AC707" s="95">
        <f>IF(Tabelle1[[#This Row],[CDU ES 2021]]="","",Tabelle1[[#This Row],[CDU ES 2021]]/Tabelle1[[#This Row],[CDU ZS 2021]])</f>
        <v>1.1459555632465246</v>
      </c>
      <c r="AD707" s="97">
        <v>0.13791969302453064</v>
      </c>
      <c r="AE707" s="106">
        <v>0.1900971379248928</v>
      </c>
      <c r="AF707" s="96">
        <f>IF(Tabelle1[[#This Row],[SPD ES 2021]]="","",Tabelle1[[#This Row],[SPD ES 2021]]/Tabelle1[[#This Row],[SPD ZS 2021]])</f>
        <v>0.72552219633639392</v>
      </c>
      <c r="AG707" s="99">
        <v>8.0354940386460183E-2</v>
      </c>
      <c r="AH707" s="107">
        <v>8.6656893504500676E-2</v>
      </c>
      <c r="AI707" s="98">
        <f>IF(Tabelle1[[#This Row],[AfD ES 2021]]="","",Tabelle1[[#This Row],[AfD ES 2021]]/Tabelle1[[#This Row],[AfD ZS 2021]])</f>
        <v>0.92727695555214895</v>
      </c>
      <c r="AJ707" s="100">
        <v>2.9909551870631768E-2</v>
      </c>
      <c r="AK707" s="108">
        <v>3.243639452520243E-2</v>
      </c>
      <c r="AL707" s="101">
        <f>IF(Tabelle1[[#This Row],[Linke ES 2021]]="","",Tabelle1[[#This Row],[Linke ES 2021]]/Tabelle1[[#This Row],[Linke ZS 2021]])</f>
        <v>0.92209853494637462</v>
      </c>
      <c r="AM707" s="103">
        <v>0.21065506372481843</v>
      </c>
      <c r="AN707" s="109">
        <v>0.17493046897477701</v>
      </c>
      <c r="AO707" s="102">
        <f>IF(Tabelle1[[#This Row],[Grüne ES 2021]]="","",Tabelle1[[#This Row],[Grüne ES 2021]]/Tabelle1[[#This Row],[Grüne ZS 2021]])</f>
        <v>1.2042216828172598</v>
      </c>
      <c r="AP707" s="104">
        <v>0.14344251062080307</v>
      </c>
      <c r="AQ707" s="105">
        <v>0.1489265505761142</v>
      </c>
      <c r="AR707" s="215">
        <f>IF(Tabelle1[[#This Row],[FDP ES 2021]]="","",Tabelle1[[#This Row],[FDP ES 2021]]/Tabelle1[[#This Row],[FDP ZS 2021]])</f>
        <v>0.96317621046014679</v>
      </c>
      <c r="AS707" s="216">
        <v>198.1</v>
      </c>
      <c r="AT707" s="191">
        <v>45098</v>
      </c>
      <c r="AU707" s="191">
        <v>24132</v>
      </c>
      <c r="AV707" s="191">
        <v>3.4</v>
      </c>
      <c r="AW707" s="191">
        <v>630.70000000000005</v>
      </c>
      <c r="AX707" s="191">
        <v>8.5</v>
      </c>
      <c r="AY707" s="192">
        <v>10.4</v>
      </c>
      <c r="AZ707" s="115" t="s">
        <v>1457</v>
      </c>
      <c r="BA707" s="6"/>
      <c r="BB707" s="6"/>
      <c r="BC707" s="6"/>
      <c r="BD707" s="6"/>
      <c r="BE707" s="6"/>
      <c r="BF707" s="6"/>
      <c r="BG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</row>
    <row r="708" spans="1:84">
      <c r="A708" s="90">
        <f>SUBTOTAL(103,$B$2:$B708)</f>
        <v>707</v>
      </c>
      <c r="B708" s="44" t="s">
        <v>697</v>
      </c>
      <c r="C708" s="201" t="s">
        <v>913</v>
      </c>
      <c r="D708" s="200" t="s">
        <v>0</v>
      </c>
      <c r="E708" s="193" t="s">
        <v>510</v>
      </c>
      <c r="F708" s="222" t="s">
        <v>309</v>
      </c>
      <c r="G708" s="219" t="str">
        <f>""</f>
        <v/>
      </c>
      <c r="H708" s="10"/>
      <c r="I708" s="10"/>
      <c r="J708" s="8" t="s">
        <v>924</v>
      </c>
      <c r="K708" s="10"/>
      <c r="L708" s="10" t="s">
        <v>922</v>
      </c>
      <c r="M708" s="67"/>
      <c r="N708" s="67"/>
      <c r="O708" s="59"/>
      <c r="P708" s="83"/>
      <c r="Q708" s="121" t="str">
        <f>""</f>
        <v/>
      </c>
      <c r="R708" s="60"/>
      <c r="S708" s="61"/>
      <c r="T708" s="147" t="str">
        <f>IF(MAX((AA708,AD708,AG708,AJ708,AM708,AP708))=AA708,"CDU",IF(MAX(AA708,AD708,AG708,AJ708,AM708,AP708)=AD708,"SPD",IF(MAX(AA708,AD708,AG708,AJ708,AM708,AP708)=AG708,"AfD",IF(MAX(AA708,AD708,AG708,AJ708,AM708,AP708)=AJ708,"Linke",IF(MAX(AA708,AD708,AG708,AJ708,AM708,AP708)=AM708,"Grüne","FDP")))))</f>
        <v>CDU</v>
      </c>
      <c r="U708" s="148" t="str">
        <f>IF(LARGE((AA708,AD708,AG708,AJ708,AM708,AP708),2)=AA708,"CDU",IF(LARGE((AA708,AD708,AG708,AJ708,AM708,AP708),2)=AD708,"SPD",IF(LARGE((AA708,AD708,AG708,AJ708,AM708,AP708),2)=AG708,"AfD",IF(LARGE((AA708,AD708,AG708,AJ708,AM708,AP708),2)=AJ708,"Linke",IF(LARGE((AA708,AD708,AG708,AJ708,AM708,AP708),2)=AM708,"Grüne","FDP")))))</f>
        <v>Grüne</v>
      </c>
      <c r="V708" s="148" t="str">
        <f>IF(LARGE((AA708,AD708,AG708,AJ708,AM708,AP708),3)=AA708,"CDU",IF(LARGE((AA708,AD708,AG708,AJ708,AM708,AP708),3)=AD708,"SPD",IF(LARGE((AA708,AD708,AG708,AJ708,AM708,AP708),3)=AG708,"AfD",IF(LARGE((AA708,AD708,AG708,AJ708,AM708,AP708),3)=AJ708,"Linke",IF(LARGE((AA708,AD708,AG708,AJ708,AM708,AP708),3)=AM708,"Grüne","FDP")))))</f>
        <v>FDP</v>
      </c>
      <c r="W708" s="148" t="str">
        <f>IF(LARGE((AA708,AD708,AG708,AJ708,AM708,AP708),4)=AA708,"CDU",IF(LARGE((AA708,AD708,AG708,AJ708,AM708,AP708),4)=AD708,"SPD",IF(LARGE((AA708,AD708,AG708,AJ708,AM708,AP708),4)=AG708,"AfD",IF(LARGE((AA708,AD708,AG708,AJ708,AM708,AP708),4)=AJ708,"Linke",IF(LARGE((AA708,AD708,AG708,AJ708,AM708,AP708),4)=AM708,"Grüne","FDP")))))</f>
        <v>SPD</v>
      </c>
      <c r="X708" s="148">
        <f>(LARGE((AA708,AD708,AG708,AJ708,AM708,AP708),1))-(LARGE((AA708,AD708,AG708,AJ708,AM708,AP708),2))</f>
        <v>9.4929423050568701E-2</v>
      </c>
      <c r="Y708" s="148">
        <f>(LARGE((AA708,AD708,AG708,AJ708,AM708,AP708),1))-(LARGE((AA708,AD708,AG708,AJ708,AM708,AP708),3))</f>
        <v>0.16214197615458406</v>
      </c>
      <c r="Z708" s="234">
        <f>(LARGE((AA708,AD708,AG708,AJ708,AM708,AP708),1))-(LARGE((AA708,AD708,AG708,AJ708,AM708,AP708),4))</f>
        <v>0.16766479375085649</v>
      </c>
      <c r="AA708" s="236">
        <v>0.30558448677538713</v>
      </c>
      <c r="AB708" s="93">
        <v>0.26666346983792077</v>
      </c>
      <c r="AC708" s="95">
        <f>IF(Tabelle1[[#This Row],[CDU ES 2021]]="","",Tabelle1[[#This Row],[CDU ES 2021]]/Tabelle1[[#This Row],[CDU ZS 2021]])</f>
        <v>1.1459555632465246</v>
      </c>
      <c r="AD708" s="97">
        <v>0.13791969302453064</v>
      </c>
      <c r="AE708" s="106">
        <v>0.1900971379248928</v>
      </c>
      <c r="AF708" s="96">
        <f>IF(Tabelle1[[#This Row],[SPD ES 2021]]="","",Tabelle1[[#This Row],[SPD ES 2021]]/Tabelle1[[#This Row],[SPD ZS 2021]])</f>
        <v>0.72552219633639392</v>
      </c>
      <c r="AG708" s="99">
        <v>8.0354940386460183E-2</v>
      </c>
      <c r="AH708" s="107">
        <v>8.6656893504500676E-2</v>
      </c>
      <c r="AI708" s="98">
        <f>IF(Tabelle1[[#This Row],[AfD ES 2021]]="","",Tabelle1[[#This Row],[AfD ES 2021]]/Tabelle1[[#This Row],[AfD ZS 2021]])</f>
        <v>0.92727695555214895</v>
      </c>
      <c r="AJ708" s="100">
        <v>2.9909551870631768E-2</v>
      </c>
      <c r="AK708" s="108">
        <v>3.243639452520243E-2</v>
      </c>
      <c r="AL708" s="101">
        <f>IF(Tabelle1[[#This Row],[Linke ES 2021]]="","",Tabelle1[[#This Row],[Linke ES 2021]]/Tabelle1[[#This Row],[Linke ZS 2021]])</f>
        <v>0.92209853494637462</v>
      </c>
      <c r="AM708" s="103">
        <v>0.21065506372481843</v>
      </c>
      <c r="AN708" s="109">
        <v>0.17493046897477701</v>
      </c>
      <c r="AO708" s="102">
        <f>IF(Tabelle1[[#This Row],[Grüne ES 2021]]="","",Tabelle1[[#This Row],[Grüne ES 2021]]/Tabelle1[[#This Row],[Grüne ZS 2021]])</f>
        <v>1.2042216828172598</v>
      </c>
      <c r="AP708" s="104">
        <v>0.14344251062080307</v>
      </c>
      <c r="AQ708" s="105">
        <v>0.1489265505761142</v>
      </c>
      <c r="AR708" s="215">
        <f>IF(Tabelle1[[#This Row],[FDP ES 2021]]="","",Tabelle1[[#This Row],[FDP ES 2021]]/Tabelle1[[#This Row],[FDP ZS 2021]])</f>
        <v>0.96317621046014679</v>
      </c>
      <c r="AS708" s="216">
        <v>198.1</v>
      </c>
      <c r="AT708" s="191">
        <v>45098</v>
      </c>
      <c r="AU708" s="191">
        <v>24132</v>
      </c>
      <c r="AV708" s="191">
        <v>3.4</v>
      </c>
      <c r="AW708" s="191">
        <v>630.70000000000005</v>
      </c>
      <c r="AX708" s="191">
        <v>8.5</v>
      </c>
      <c r="AY708" s="192">
        <v>10.4</v>
      </c>
      <c r="AZ708" s="114" t="s">
        <v>1958</v>
      </c>
      <c r="BA708" s="6"/>
      <c r="BB708" s="6"/>
      <c r="BC708" s="6"/>
      <c r="BD708" s="6"/>
      <c r="BE708" s="6"/>
      <c r="BF708" s="6"/>
      <c r="BG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</row>
    <row r="709" spans="1:84">
      <c r="A709" s="90">
        <f>SUBTOTAL(103,$B$2:$B709)</f>
        <v>708</v>
      </c>
      <c r="B709" s="46" t="s">
        <v>930</v>
      </c>
      <c r="C709" s="204" t="s">
        <v>1331</v>
      </c>
      <c r="D709" s="199" t="s">
        <v>0</v>
      </c>
      <c r="E709" s="195" t="s">
        <v>510</v>
      </c>
      <c r="F709" s="222" t="s">
        <v>309</v>
      </c>
      <c r="G709" s="224" t="s">
        <v>2167</v>
      </c>
      <c r="H709" s="8"/>
      <c r="I709" s="8"/>
      <c r="J709" s="8" t="s">
        <v>927</v>
      </c>
      <c r="K709" s="11"/>
      <c r="L709" s="11" t="s">
        <v>922</v>
      </c>
      <c r="M709" s="53"/>
      <c r="N709" s="53"/>
      <c r="O709" s="9"/>
      <c r="P709" s="54"/>
      <c r="Q709" s="121" t="str">
        <f>""</f>
        <v/>
      </c>
      <c r="R709" s="55"/>
      <c r="S709" s="57"/>
      <c r="T709" s="147" t="str">
        <f>IF(MAX((AA709,AD709,AG709,AJ709,AM709,AP709))=AA709,"CDU",IF(MAX(AA709,AD709,AG709,AJ709,AM709,AP709)=AD709,"SPD",IF(MAX(AA709,AD709,AG709,AJ709,AM709,AP709)=AG709,"AfD",IF(MAX(AA709,AD709,AG709,AJ709,AM709,AP709)=AJ709,"Linke",IF(MAX(AA709,AD709,AG709,AJ709,AM709,AP709)=AM709,"Grüne","FDP")))))</f>
        <v>CDU</v>
      </c>
      <c r="U709" s="148" t="str">
        <f>IF(LARGE((AA709,AD709,AG709,AJ709,AM709,AP709),2)=AA709,"CDU",IF(LARGE((AA709,AD709,AG709,AJ709,AM709,AP709),2)=AD709,"SPD",IF(LARGE((AA709,AD709,AG709,AJ709,AM709,AP709),2)=AG709,"AfD",IF(LARGE((AA709,AD709,AG709,AJ709,AM709,AP709),2)=AJ709,"Linke",IF(LARGE((AA709,AD709,AG709,AJ709,AM709,AP709),2)=AM709,"Grüne","FDP")))))</f>
        <v>Grüne</v>
      </c>
      <c r="V709" s="148" t="str">
        <f>IF(LARGE((AA709,AD709,AG709,AJ709,AM709,AP709),3)=AA709,"CDU",IF(LARGE((AA709,AD709,AG709,AJ709,AM709,AP709),3)=AD709,"SPD",IF(LARGE((AA709,AD709,AG709,AJ709,AM709,AP709),3)=AG709,"AfD",IF(LARGE((AA709,AD709,AG709,AJ709,AM709,AP709),3)=AJ709,"Linke",IF(LARGE((AA709,AD709,AG709,AJ709,AM709,AP709),3)=AM709,"Grüne","FDP")))))</f>
        <v>FDP</v>
      </c>
      <c r="W709" s="148" t="str">
        <f>IF(LARGE((AA709,AD709,AG709,AJ709,AM709,AP709),4)=AA709,"CDU",IF(LARGE((AA709,AD709,AG709,AJ709,AM709,AP709),4)=AD709,"SPD",IF(LARGE((AA709,AD709,AG709,AJ709,AM709,AP709),4)=AG709,"AfD",IF(LARGE((AA709,AD709,AG709,AJ709,AM709,AP709),4)=AJ709,"Linke",IF(LARGE((AA709,AD709,AG709,AJ709,AM709,AP709),4)=AM709,"Grüne","FDP")))))</f>
        <v>SPD</v>
      </c>
      <c r="X709" s="148">
        <f>(LARGE((AA709,AD709,AG709,AJ709,AM709,AP709),1))-(LARGE((AA709,AD709,AG709,AJ709,AM709,AP709),2))</f>
        <v>9.4929423050569034E-2</v>
      </c>
      <c r="Y709" s="148">
        <f>(LARGE((AA709,AD709,AG709,AJ709,AM709,AP709),1))-(LARGE((AA709,AD709,AG709,AJ709,AM709,AP709),3))</f>
        <v>0.16214197615458403</v>
      </c>
      <c r="Z709" s="234">
        <f>(LARGE((AA709,AD709,AG709,AJ709,AM709,AP709),1))-(LARGE((AA709,AD709,AG709,AJ709,AM709,AP709),4))</f>
        <v>0.16766479375085602</v>
      </c>
      <c r="AA709" s="236">
        <v>0.30558448677538702</v>
      </c>
      <c r="AB709" s="93">
        <v>0.266663469837921</v>
      </c>
      <c r="AC709" s="95">
        <f>IF(Tabelle1[[#This Row],[CDU ES 2021]]="","",Tabelle1[[#This Row],[CDU ES 2021]]/Tabelle1[[#This Row],[CDU ZS 2021]])</f>
        <v>1.1459555632465233</v>
      </c>
      <c r="AD709" s="97">
        <v>0.137919693024531</v>
      </c>
      <c r="AE709" s="106">
        <v>0.19009713792489299</v>
      </c>
      <c r="AF709" s="96">
        <f>IF(Tabelle1[[#This Row],[SPD ES 2021]]="","",Tabelle1[[#This Row],[SPD ES 2021]]/Tabelle1[[#This Row],[SPD ZS 2021]])</f>
        <v>0.72552219633639514</v>
      </c>
      <c r="AG709" s="99">
        <v>8.0354940386460197E-2</v>
      </c>
      <c r="AH709" s="107">
        <v>8.6656893504500704E-2</v>
      </c>
      <c r="AI709" s="98">
        <f>IF(Tabelle1[[#This Row],[AfD ES 2021]]="","",Tabelle1[[#This Row],[AfD ES 2021]]/Tabelle1[[#This Row],[AfD ZS 2021]])</f>
        <v>0.92727695555214884</v>
      </c>
      <c r="AJ709" s="100">
        <v>2.9909551870631799E-2</v>
      </c>
      <c r="AK709" s="108">
        <v>3.2436394525202403E-2</v>
      </c>
      <c r="AL709" s="101">
        <f>IF(Tabelle1[[#This Row],[Linke ES 2021]]="","",Tabelle1[[#This Row],[Linke ES 2021]]/Tabelle1[[#This Row],[Linke ZS 2021]])</f>
        <v>0.92209853494637639</v>
      </c>
      <c r="AM709" s="103">
        <v>0.21065506372481799</v>
      </c>
      <c r="AN709" s="109">
        <v>0.17493046897477699</v>
      </c>
      <c r="AO709" s="102">
        <f>IF(Tabelle1[[#This Row],[Grüne ES 2021]]="","",Tabelle1[[#This Row],[Grüne ES 2021]]/Tabelle1[[#This Row],[Grüne ZS 2021]])</f>
        <v>1.2042216828172574</v>
      </c>
      <c r="AP709" s="104">
        <v>0.14344251062080299</v>
      </c>
      <c r="AQ709" s="105">
        <v>0.14892655057611401</v>
      </c>
      <c r="AR709" s="215">
        <f>IF(Tabelle1[[#This Row],[FDP ES 2021]]="","",Tabelle1[[#This Row],[FDP ES 2021]]/Tabelle1[[#This Row],[FDP ZS 2021]])</f>
        <v>0.96317621046014745</v>
      </c>
      <c r="AS709" s="216">
        <v>198.1</v>
      </c>
      <c r="AT709" s="191">
        <v>45098</v>
      </c>
      <c r="AU709" s="191">
        <v>24132</v>
      </c>
      <c r="AV709" s="191">
        <v>3.4</v>
      </c>
      <c r="AW709" s="191">
        <v>630.70000000000005</v>
      </c>
      <c r="AX709" s="191">
        <v>8.5</v>
      </c>
      <c r="AY709" s="192">
        <v>10.4</v>
      </c>
      <c r="AZ709" s="114" t="s">
        <v>2073</v>
      </c>
      <c r="BA709" s="6"/>
      <c r="BB709" s="6"/>
      <c r="BC709" s="6"/>
      <c r="BD709" s="6"/>
      <c r="BE709" s="6"/>
      <c r="BF709" s="6"/>
      <c r="BG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</row>
    <row r="710" spans="1:84">
      <c r="A710" s="90">
        <f>SUBTOTAL(103,$B$2:$B710)</f>
        <v>709</v>
      </c>
      <c r="B710" s="44" t="s">
        <v>697</v>
      </c>
      <c r="C710" s="201" t="s">
        <v>914</v>
      </c>
      <c r="D710" s="199" t="s">
        <v>0</v>
      </c>
      <c r="E710" s="194" t="s">
        <v>511</v>
      </c>
      <c r="F710" s="198" t="s">
        <v>310</v>
      </c>
      <c r="G710" s="219" t="str">
        <f>""</f>
        <v/>
      </c>
      <c r="H710" s="13" t="s">
        <v>2175</v>
      </c>
      <c r="I710" s="13" t="s">
        <v>2175</v>
      </c>
      <c r="J710" s="8" t="s">
        <v>924</v>
      </c>
      <c r="K710" s="8"/>
      <c r="L710" s="8" t="s">
        <v>922</v>
      </c>
      <c r="M710" s="73" t="s">
        <v>631</v>
      </c>
      <c r="N710" s="73" t="s">
        <v>631</v>
      </c>
      <c r="O710" s="9"/>
      <c r="P710" s="56"/>
      <c r="Q710" s="121" t="str">
        <f>""</f>
        <v/>
      </c>
      <c r="R710" s="55"/>
      <c r="S710" s="57" t="s">
        <v>615</v>
      </c>
      <c r="T710" s="147" t="str">
        <f>IF(MAX((AA710,AD710,AG710,AJ710,AM710,AP710))=AA710,"CDU",IF(MAX(AA710,AD710,AG710,AJ710,AM710,AP710)=AD710,"SPD",IF(MAX(AA710,AD710,AG710,AJ710,AM710,AP710)=AG710,"AfD",IF(MAX(AA710,AD710,AG710,AJ710,AM710,AP710)=AJ710,"Linke",IF(MAX(AA710,AD710,AG710,AJ710,AM710,AP710)=AM710,"Grüne","FDP")))))</f>
        <v>CDU</v>
      </c>
      <c r="U710" s="148" t="str">
        <f>IF(LARGE((AA710,AD710,AG710,AJ710,AM710,AP710),2)=AA710,"CDU",IF(LARGE((AA710,AD710,AG710,AJ710,AM710,AP710),2)=AD710,"SPD",IF(LARGE((AA710,AD710,AG710,AJ710,AM710,AP710),2)=AG710,"AfD",IF(LARGE((AA710,AD710,AG710,AJ710,AM710,AP710),2)=AJ710,"Linke",IF(LARGE((AA710,AD710,AG710,AJ710,AM710,AP710),2)=AM710,"Grüne","FDP")))))</f>
        <v>SPD</v>
      </c>
      <c r="V710" s="148" t="str">
        <f>IF(LARGE((AA710,AD710,AG710,AJ710,AM710,AP710),3)=AA710,"CDU",IF(LARGE((AA710,AD710,AG710,AJ710,AM710,AP710),3)=AD710,"SPD",IF(LARGE((AA710,AD710,AG710,AJ710,AM710,AP710),3)=AG710,"AfD",IF(LARGE((AA710,AD710,AG710,AJ710,AM710,AP710),3)=AJ710,"Linke",IF(LARGE((AA710,AD710,AG710,AJ710,AM710,AP710),3)=AM710,"Grüne","FDP")))))</f>
        <v>Grüne</v>
      </c>
      <c r="W710" s="148" t="str">
        <f>IF(LARGE((AA710,AD710,AG710,AJ710,AM710,AP710),4)=AA710,"CDU",IF(LARGE((AA710,AD710,AG710,AJ710,AM710,AP710),4)=AD710,"SPD",IF(LARGE((AA710,AD710,AG710,AJ710,AM710,AP710),4)=AG710,"AfD",IF(LARGE((AA710,AD710,AG710,AJ710,AM710,AP710),4)=AJ710,"Linke",IF(LARGE((AA710,AD710,AG710,AJ710,AM710,AP710),4)=AM710,"Grüne","FDP")))))</f>
        <v>FDP</v>
      </c>
      <c r="X710" s="148">
        <f>(LARGE((AA710,AD710,AG710,AJ710,AM710,AP710),1))-(LARGE((AA710,AD710,AG710,AJ710,AM710,AP710),2))</f>
        <v>0.11830258951875422</v>
      </c>
      <c r="Y710" s="148">
        <f>(LARGE((AA710,AD710,AG710,AJ710,AM710,AP710),1))-(LARGE((AA710,AD710,AG710,AJ710,AM710,AP710),3))</f>
        <v>0.1318807003137922</v>
      </c>
      <c r="Z710" s="234">
        <f>(LARGE((AA710,AD710,AG710,AJ710,AM710,AP710),1))-(LARGE((AA710,AD710,AG710,AJ710,AM710,AP710),4))</f>
        <v>0.16443297457403444</v>
      </c>
      <c r="AA710" s="236">
        <v>0.30137247426610753</v>
      </c>
      <c r="AB710" s="93">
        <v>0.28806210634246376</v>
      </c>
      <c r="AC710" s="95">
        <f>IF(Tabelle1[[#This Row],[CDU ES 2021]]="","",Tabelle1[[#This Row],[CDU ES 2021]]/Tabelle1[[#This Row],[CDU ZS 2021]])</f>
        <v>1.0462065909766682</v>
      </c>
      <c r="AD710" s="97">
        <v>0.18306988474735331</v>
      </c>
      <c r="AE710" s="106">
        <v>0.19566427420536106</v>
      </c>
      <c r="AF710" s="96">
        <f>IF(Tabelle1[[#This Row],[SPD ES 2021]]="","",Tabelle1[[#This Row],[SPD ES 2021]]/Tabelle1[[#This Row],[SPD ZS 2021]])</f>
        <v>0.93563265696225562</v>
      </c>
      <c r="AG710" s="99">
        <v>0.11403560221707382</v>
      </c>
      <c r="AH710" s="107">
        <v>0.12067525999707046</v>
      </c>
      <c r="AI710" s="98">
        <f>IF(Tabelle1[[#This Row],[AfD ES 2021]]="","",Tabelle1[[#This Row],[AfD ES 2021]]/Tabelle1[[#This Row],[AfD ZS 2021]])</f>
        <v>0.94497913010373602</v>
      </c>
      <c r="AJ710" s="100">
        <v>2.0880377723686911E-2</v>
      </c>
      <c r="AK710" s="108">
        <v>2.5926468434158488E-2</v>
      </c>
      <c r="AL710" s="101">
        <f>IF(Tabelle1[[#This Row],[Linke ES 2021]]="","",Tabelle1[[#This Row],[Linke ES 2021]]/Tabelle1[[#This Row],[Linke ZS 2021]])</f>
        <v>0.8053691453085341</v>
      </c>
      <c r="AM710" s="103">
        <v>0.16949177395231532</v>
      </c>
      <c r="AN710" s="109">
        <v>0.11354181924710707</v>
      </c>
      <c r="AO710" s="102">
        <f>IF(Tabelle1[[#This Row],[Grüne ES 2021]]="","",Tabelle1[[#This Row],[Grüne ES 2021]]/Tabelle1[[#This Row],[Grüne ZS 2021]])</f>
        <v>1.4927695810778001</v>
      </c>
      <c r="AP710" s="104">
        <v>0.13693949969207309</v>
      </c>
      <c r="AQ710" s="105">
        <v>0.16991357843855281</v>
      </c>
      <c r="AR710" s="215">
        <f>IF(Tabelle1[[#This Row],[FDP ES 2021]]="","",Tabelle1[[#This Row],[FDP ES 2021]]/Tabelle1[[#This Row],[FDP ZS 2021]])</f>
        <v>0.80593617620498526</v>
      </c>
      <c r="AS710" s="216">
        <v>150.19999999999999</v>
      </c>
      <c r="AT710" s="191">
        <v>36869</v>
      </c>
      <c r="AU710" s="191">
        <v>24495</v>
      </c>
      <c r="AV710" s="191">
        <v>4.0999999999999996</v>
      </c>
      <c r="AW710" s="191">
        <v>669.1</v>
      </c>
      <c r="AX710" s="191">
        <v>7.9</v>
      </c>
      <c r="AY710" s="192">
        <v>11.6</v>
      </c>
      <c r="AZ710" s="114" t="s">
        <v>1695</v>
      </c>
      <c r="BA710" s="6"/>
      <c r="BB710" s="6"/>
      <c r="BC710" s="6"/>
      <c r="BD710" s="6"/>
      <c r="BE710" s="6"/>
      <c r="BF710" s="6"/>
      <c r="BG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</row>
    <row r="711" spans="1:84">
      <c r="A711" s="90">
        <f>SUBTOTAL(103,$B$2:$B711)</f>
        <v>710</v>
      </c>
      <c r="B711" s="48" t="s">
        <v>669</v>
      </c>
      <c r="C711" s="206" t="s">
        <v>1332</v>
      </c>
      <c r="D711" s="199" t="s">
        <v>0</v>
      </c>
      <c r="E711" s="195" t="s">
        <v>511</v>
      </c>
      <c r="F711" s="198" t="s">
        <v>310</v>
      </c>
      <c r="G711" s="219" t="str">
        <f>""</f>
        <v/>
      </c>
      <c r="H711" s="14" t="s">
        <v>2171</v>
      </c>
      <c r="I711" s="8"/>
      <c r="J711" s="8" t="s">
        <v>927</v>
      </c>
      <c r="K711" s="11"/>
      <c r="L711" s="11" t="s">
        <v>921</v>
      </c>
      <c r="M711" s="53"/>
      <c r="N711" s="53"/>
      <c r="O711" s="9"/>
      <c r="P711" s="54"/>
      <c r="Q711" s="121" t="str">
        <f>""</f>
        <v/>
      </c>
      <c r="R711" s="55"/>
      <c r="S711" s="57"/>
      <c r="T711" s="147" t="str">
        <f>IF(MAX((AA711,AD711,AG711,AJ711,AM711,AP711))=AA711,"CDU",IF(MAX(AA711,AD711,AG711,AJ711,AM711,AP711)=AD711,"SPD",IF(MAX(AA711,AD711,AG711,AJ711,AM711,AP711)=AG711,"AfD",IF(MAX(AA711,AD711,AG711,AJ711,AM711,AP711)=AJ711,"Linke",IF(MAX(AA711,AD711,AG711,AJ711,AM711,AP711)=AM711,"Grüne","FDP")))))</f>
        <v>CDU</v>
      </c>
      <c r="U711" s="148" t="str">
        <f>IF(LARGE((AA711,AD711,AG711,AJ711,AM711,AP711),2)=AA711,"CDU",IF(LARGE((AA711,AD711,AG711,AJ711,AM711,AP711),2)=AD711,"SPD",IF(LARGE((AA711,AD711,AG711,AJ711,AM711,AP711),2)=AG711,"AfD",IF(LARGE((AA711,AD711,AG711,AJ711,AM711,AP711),2)=AJ711,"Linke",IF(LARGE((AA711,AD711,AG711,AJ711,AM711,AP711),2)=AM711,"Grüne","FDP")))))</f>
        <v>SPD</v>
      </c>
      <c r="V711" s="148" t="str">
        <f>IF(LARGE((AA711,AD711,AG711,AJ711,AM711,AP711),3)=AA711,"CDU",IF(LARGE((AA711,AD711,AG711,AJ711,AM711,AP711),3)=AD711,"SPD",IF(LARGE((AA711,AD711,AG711,AJ711,AM711,AP711),3)=AG711,"AfD",IF(LARGE((AA711,AD711,AG711,AJ711,AM711,AP711),3)=AJ711,"Linke",IF(LARGE((AA711,AD711,AG711,AJ711,AM711,AP711),3)=AM711,"Grüne","FDP")))))</f>
        <v>Grüne</v>
      </c>
      <c r="W711" s="148" t="str">
        <f>IF(LARGE((AA711,AD711,AG711,AJ711,AM711,AP711),4)=AA711,"CDU",IF(LARGE((AA711,AD711,AG711,AJ711,AM711,AP711),4)=AD711,"SPD",IF(LARGE((AA711,AD711,AG711,AJ711,AM711,AP711),4)=AG711,"AfD",IF(LARGE((AA711,AD711,AG711,AJ711,AM711,AP711),4)=AJ711,"Linke",IF(LARGE((AA711,AD711,AG711,AJ711,AM711,AP711),4)=AM711,"Grüne","FDP")))))</f>
        <v>FDP</v>
      </c>
      <c r="X711" s="148">
        <f>(LARGE((AA711,AD711,AG711,AJ711,AM711,AP711),1))-(LARGE((AA711,AD711,AG711,AJ711,AM711,AP711),2))</f>
        <v>0.11830258951875422</v>
      </c>
      <c r="Y711" s="148">
        <f>(LARGE((AA711,AD711,AG711,AJ711,AM711,AP711),1))-(LARGE((AA711,AD711,AG711,AJ711,AM711,AP711),3))</f>
        <v>0.1318807003137922</v>
      </c>
      <c r="Z711" s="234">
        <f>(LARGE((AA711,AD711,AG711,AJ711,AM711,AP711),1))-(LARGE((AA711,AD711,AG711,AJ711,AM711,AP711),4))</f>
        <v>0.16443297457403444</v>
      </c>
      <c r="AA711" s="236">
        <v>0.30137247426610753</v>
      </c>
      <c r="AB711" s="93">
        <v>0.28806210634246376</v>
      </c>
      <c r="AC711" s="95">
        <f>IF(Tabelle1[[#This Row],[CDU ES 2021]]="","",Tabelle1[[#This Row],[CDU ES 2021]]/Tabelle1[[#This Row],[CDU ZS 2021]])</f>
        <v>1.0462065909766682</v>
      </c>
      <c r="AD711" s="97">
        <v>0.18306988474735331</v>
      </c>
      <c r="AE711" s="106">
        <v>0.19566427420536106</v>
      </c>
      <c r="AF711" s="96">
        <f>IF(Tabelle1[[#This Row],[SPD ES 2021]]="","",Tabelle1[[#This Row],[SPD ES 2021]]/Tabelle1[[#This Row],[SPD ZS 2021]])</f>
        <v>0.93563265696225562</v>
      </c>
      <c r="AG711" s="99">
        <v>0.11403560221707382</v>
      </c>
      <c r="AH711" s="107">
        <v>0.12067525999707046</v>
      </c>
      <c r="AI711" s="98">
        <f>IF(Tabelle1[[#This Row],[AfD ES 2021]]="","",Tabelle1[[#This Row],[AfD ES 2021]]/Tabelle1[[#This Row],[AfD ZS 2021]])</f>
        <v>0.94497913010373602</v>
      </c>
      <c r="AJ711" s="100">
        <v>2.0880377723686911E-2</v>
      </c>
      <c r="AK711" s="108">
        <v>2.5926468434158488E-2</v>
      </c>
      <c r="AL711" s="101">
        <f>IF(Tabelle1[[#This Row],[Linke ES 2021]]="","",Tabelle1[[#This Row],[Linke ES 2021]]/Tabelle1[[#This Row],[Linke ZS 2021]])</f>
        <v>0.8053691453085341</v>
      </c>
      <c r="AM711" s="103">
        <v>0.16949177395231532</v>
      </c>
      <c r="AN711" s="109">
        <v>0.11354181924710707</v>
      </c>
      <c r="AO711" s="102">
        <f>IF(Tabelle1[[#This Row],[Grüne ES 2021]]="","",Tabelle1[[#This Row],[Grüne ES 2021]]/Tabelle1[[#This Row],[Grüne ZS 2021]])</f>
        <v>1.4927695810778001</v>
      </c>
      <c r="AP711" s="104">
        <v>0.13693949969207309</v>
      </c>
      <c r="AQ711" s="105">
        <v>0.16991357843855281</v>
      </c>
      <c r="AR711" s="215">
        <f>IF(Tabelle1[[#This Row],[FDP ES 2021]]="","",Tabelle1[[#This Row],[FDP ES 2021]]/Tabelle1[[#This Row],[FDP ZS 2021]])</f>
        <v>0.80593617620498526</v>
      </c>
      <c r="AS711" s="216">
        <v>150.19999999999999</v>
      </c>
      <c r="AT711" s="191">
        <v>36869</v>
      </c>
      <c r="AU711" s="191">
        <v>24495</v>
      </c>
      <c r="AV711" s="191">
        <v>4.0999999999999996</v>
      </c>
      <c r="AW711" s="191">
        <v>669.1</v>
      </c>
      <c r="AX711" s="191">
        <v>7.9</v>
      </c>
      <c r="AY711" s="192">
        <v>11.6</v>
      </c>
      <c r="AZ711" s="114" t="s">
        <v>1493</v>
      </c>
      <c r="BA711" s="6"/>
      <c r="BB711" s="6"/>
      <c r="BC711" s="6"/>
      <c r="BD711" s="6"/>
      <c r="BE711" s="6"/>
      <c r="BF711" s="6"/>
      <c r="BG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</row>
    <row r="712" spans="1:84">
      <c r="A712" s="90">
        <f>SUBTOTAL(103,$B$2:$B712)</f>
        <v>711</v>
      </c>
      <c r="B712" s="48" t="s">
        <v>669</v>
      </c>
      <c r="C712" s="206" t="s">
        <v>915</v>
      </c>
      <c r="D712" s="200" t="s">
        <v>11</v>
      </c>
      <c r="E712" s="193" t="s">
        <v>512</v>
      </c>
      <c r="F712" s="222" t="s">
        <v>311</v>
      </c>
      <c r="G712" s="223" t="s">
        <v>2170</v>
      </c>
      <c r="H712" s="10"/>
      <c r="I712" s="10"/>
      <c r="J712" s="8" t="s">
        <v>924</v>
      </c>
      <c r="K712" s="10"/>
      <c r="L712" s="10" t="s">
        <v>922</v>
      </c>
      <c r="M712" s="67"/>
      <c r="N712" s="67"/>
      <c r="O712" s="59"/>
      <c r="P712" s="83"/>
      <c r="Q712" s="121" t="str">
        <f>""</f>
        <v/>
      </c>
      <c r="R712" s="60"/>
      <c r="S712" s="61"/>
      <c r="T712" s="147" t="str">
        <f>IF(MAX((AA712,AD712,AG712,AJ712,AM712,AP712))=AA712,"CDU",IF(MAX(AA712,AD712,AG712,AJ712,AM712,AP712)=AD712,"SPD",IF(MAX(AA712,AD712,AG712,AJ712,AM712,AP712)=AG712,"AfD",IF(MAX(AA712,AD712,AG712,AJ712,AM712,AP712)=AJ712,"Linke",IF(MAX(AA712,AD712,AG712,AJ712,AM712,AP712)=AM712,"Grüne","FDP")))))</f>
        <v>SPD</v>
      </c>
      <c r="U712" s="148" t="str">
        <f>IF(LARGE((AA712,AD712,AG712,AJ712,AM712,AP712),2)=AA712,"CDU",IF(LARGE((AA712,AD712,AG712,AJ712,AM712,AP712),2)=AD712,"SPD",IF(LARGE((AA712,AD712,AG712,AJ712,AM712,AP712),2)=AG712,"AfD",IF(LARGE((AA712,AD712,AG712,AJ712,AM712,AP712),2)=AJ712,"Linke",IF(LARGE((AA712,AD712,AG712,AJ712,AM712,AP712),2)=AM712,"Grüne","FDP")))))</f>
        <v>CDU</v>
      </c>
      <c r="V712" s="148" t="str">
        <f>IF(LARGE((AA712,AD712,AG712,AJ712,AM712,AP712),3)=AA712,"CDU",IF(LARGE((AA712,AD712,AG712,AJ712,AM712,AP712),3)=AD712,"SPD",IF(LARGE((AA712,AD712,AG712,AJ712,AM712,AP712),3)=AG712,"AfD",IF(LARGE((AA712,AD712,AG712,AJ712,AM712,AP712),3)=AJ712,"Linke",IF(LARGE((AA712,AD712,AG712,AJ712,AM712,AP712),3)=AM712,"Grüne","FDP")))))</f>
        <v>AfD</v>
      </c>
      <c r="W712" s="148" t="str">
        <f>IF(LARGE((AA712,AD712,AG712,AJ712,AM712,AP712),4)=AA712,"CDU",IF(LARGE((AA712,AD712,AG712,AJ712,AM712,AP712),4)=AD712,"SPD",IF(LARGE((AA712,AD712,AG712,AJ712,AM712,AP712),4)=AG712,"AfD",IF(LARGE((AA712,AD712,AG712,AJ712,AM712,AP712),4)=AJ712,"Linke",IF(LARGE((AA712,AD712,AG712,AJ712,AM712,AP712),4)=AM712,"Grüne","FDP")))))</f>
        <v>FDP</v>
      </c>
      <c r="X712" s="148">
        <f>(LARGE((AA712,AD712,AG712,AJ712,AM712,AP712),1))-(LARGE((AA712,AD712,AG712,AJ712,AM712,AP712),2))</f>
        <v>0.11750167381301729</v>
      </c>
      <c r="Y712" s="148">
        <f>(LARGE((AA712,AD712,AG712,AJ712,AM712,AP712),1))-(LARGE((AA712,AD712,AG712,AJ712,AM712,AP712),3))</f>
        <v>0.27906380432769695</v>
      </c>
      <c r="Z712" s="234">
        <f>(LARGE((AA712,AD712,AG712,AJ712,AM712,AP712),1))-(LARGE((AA712,AD712,AG712,AJ712,AM712,AP712),4))</f>
        <v>0.28563084944229977</v>
      </c>
      <c r="AA712" s="236">
        <v>0.25108619780908559</v>
      </c>
      <c r="AB712" s="93">
        <v>0.20499878981163774</v>
      </c>
      <c r="AC712" s="95">
        <f>IF(Tabelle1[[#This Row],[CDU ES 2021]]="","",Tabelle1[[#This Row],[CDU ES 2021]]/Tabelle1[[#This Row],[CDU ZS 2021]])</f>
        <v>1.2248179515586168</v>
      </c>
      <c r="AD712" s="97">
        <v>0.36858787162210288</v>
      </c>
      <c r="AE712" s="106">
        <v>0.3811167902957131</v>
      </c>
      <c r="AF712" s="96">
        <f>IF(Tabelle1[[#This Row],[SPD ES 2021]]="","",Tabelle1[[#This Row],[SPD ES 2021]]/Tabelle1[[#This Row],[SPD ZS 2021]])</f>
        <v>0.96712577615935291</v>
      </c>
      <c r="AG712" s="99">
        <v>8.9524067294405901E-2</v>
      </c>
      <c r="AH712" s="107">
        <v>9.2586528467901538E-2</v>
      </c>
      <c r="AI712" s="98">
        <f>IF(Tabelle1[[#This Row],[AfD ES 2021]]="","",Tabelle1[[#This Row],[AfD ES 2021]]/Tabelle1[[#This Row],[AfD ZS 2021]])</f>
        <v>0.9669232530458538</v>
      </c>
      <c r="AJ712" s="100">
        <v>6.2045043376686281E-2</v>
      </c>
      <c r="AK712" s="108">
        <v>9.5989293392371541E-2</v>
      </c>
      <c r="AL712" s="101">
        <f>IF(Tabelle1[[#This Row],[Linke ES 2021]]="","",Tabelle1[[#This Row],[Linke ES 2021]]/Tabelle1[[#This Row],[Linke ZS 2021]])</f>
        <v>0.64637462350167818</v>
      </c>
      <c r="AM712" s="103">
        <v>7.9367227453382524E-2</v>
      </c>
      <c r="AN712" s="109"/>
      <c r="AO712" s="102"/>
      <c r="AP712" s="104">
        <v>8.2957022179803136E-2</v>
      </c>
      <c r="AQ712" s="105">
        <v>0.11701809587539332</v>
      </c>
      <c r="AR712" s="215">
        <f>IF(Tabelle1[[#This Row],[FDP ES 2021]]="","",Tabelle1[[#This Row],[FDP ES 2021]]/Tabelle1[[#This Row],[FDP ZS 2021]])</f>
        <v>0.70892473133505685</v>
      </c>
      <c r="AS712" s="216">
        <v>833.3</v>
      </c>
      <c r="AT712" s="191">
        <v>44904</v>
      </c>
      <c r="AU712" s="191">
        <v>19205</v>
      </c>
      <c r="AV712" s="191">
        <v>10.3</v>
      </c>
      <c r="AW712" s="191">
        <v>582.9</v>
      </c>
      <c r="AX712" s="191">
        <v>8.3000000000000007</v>
      </c>
      <c r="AY712" s="192">
        <v>11.7</v>
      </c>
      <c r="AZ712" s="114" t="s">
        <v>1975</v>
      </c>
      <c r="BA712" s="6"/>
      <c r="BB712" s="6"/>
      <c r="BC712" s="6"/>
      <c r="BD712" s="6"/>
      <c r="BE712" s="6"/>
      <c r="BF712" s="6"/>
      <c r="BG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</row>
    <row r="713" spans="1:84">
      <c r="A713" s="90">
        <f>SUBTOTAL(103,$B$2:$B713)</f>
        <v>712</v>
      </c>
      <c r="B713" s="48" t="s">
        <v>669</v>
      </c>
      <c r="C713" s="206" t="s">
        <v>916</v>
      </c>
      <c r="D713" s="199" t="s">
        <v>11</v>
      </c>
      <c r="E713" s="194" t="s">
        <v>513</v>
      </c>
      <c r="F713" s="198" t="s">
        <v>312</v>
      </c>
      <c r="G713" s="219" t="str">
        <f>""</f>
        <v/>
      </c>
      <c r="H713" s="14" t="s">
        <v>2196</v>
      </c>
      <c r="I713" s="8"/>
      <c r="J713" s="8" t="s">
        <v>924</v>
      </c>
      <c r="K713" s="8"/>
      <c r="L713" s="8" t="s">
        <v>922</v>
      </c>
      <c r="M713" s="67"/>
      <c r="N713" s="67"/>
      <c r="O713" s="9"/>
      <c r="P713" s="54"/>
      <c r="Q713" s="121" t="str">
        <f>""</f>
        <v/>
      </c>
      <c r="R713" s="55"/>
      <c r="S713" s="150"/>
      <c r="T713" s="147" t="str">
        <f>IF(MAX((AA713,AD713,AG713,AJ713,AM713,AP713))=AA713,"CDU",IF(MAX(AA713,AD713,AG713,AJ713,AM713,AP713)=AD713,"SPD",IF(MAX(AA713,AD713,AG713,AJ713,AM713,AP713)=AG713,"AfD",IF(MAX(AA713,AD713,AG713,AJ713,AM713,AP713)=AJ713,"Linke",IF(MAX(AA713,AD713,AG713,AJ713,AM713,AP713)=AM713,"Grüne","FDP")))))</f>
        <v>SPD</v>
      </c>
      <c r="U713" s="148" t="str">
        <f>IF(LARGE((AA713,AD713,AG713,AJ713,AM713,AP713),2)=AA713,"CDU",IF(LARGE((AA713,AD713,AG713,AJ713,AM713,AP713),2)=AD713,"SPD",IF(LARGE((AA713,AD713,AG713,AJ713,AM713,AP713),2)=AG713,"AfD",IF(LARGE((AA713,AD713,AG713,AJ713,AM713,AP713),2)=AJ713,"Linke",IF(LARGE((AA713,AD713,AG713,AJ713,AM713,AP713),2)=AM713,"Grüne","FDP")))))</f>
        <v>CDU</v>
      </c>
      <c r="V713" s="148" t="str">
        <f>IF(LARGE((AA713,AD713,AG713,AJ713,AM713,AP713),3)=AA713,"CDU",IF(LARGE((AA713,AD713,AG713,AJ713,AM713,AP713),3)=AD713,"SPD",IF(LARGE((AA713,AD713,AG713,AJ713,AM713,AP713),3)=AG713,"AfD",IF(LARGE((AA713,AD713,AG713,AJ713,AM713,AP713),3)=AJ713,"Linke",IF(LARGE((AA713,AD713,AG713,AJ713,AM713,AP713),3)=AM713,"Grüne","FDP")))))</f>
        <v>AfD</v>
      </c>
      <c r="W713" s="148" t="str">
        <f>IF(LARGE((AA713,AD713,AG713,AJ713,AM713,AP713),4)=AA713,"CDU",IF(LARGE((AA713,AD713,AG713,AJ713,AM713,AP713),4)=AD713,"SPD",IF(LARGE((AA713,AD713,AG713,AJ713,AM713,AP713),4)=AG713,"AfD",IF(LARGE((AA713,AD713,AG713,AJ713,AM713,AP713),4)=AJ713,"Linke",IF(LARGE((AA713,AD713,AG713,AJ713,AM713,AP713),4)=AM713,"Grüne","FDP")))))</f>
        <v>FDP</v>
      </c>
      <c r="X713" s="148">
        <f>(LARGE((AA713,AD713,AG713,AJ713,AM713,AP713),1))-(LARGE((AA713,AD713,AG713,AJ713,AM713,AP713),2))</f>
        <v>8.7642435771795368E-2</v>
      </c>
      <c r="Y713" s="148">
        <f>(LARGE((AA713,AD713,AG713,AJ713,AM713,AP713),1))-(LARGE((AA713,AD713,AG713,AJ713,AM713,AP713),3))</f>
        <v>0.27057512346034862</v>
      </c>
      <c r="Z713" s="234">
        <f>(LARGE((AA713,AD713,AG713,AJ713,AM713,AP713),1))-(LARGE((AA713,AD713,AG713,AJ713,AM713,AP713),4))</f>
        <v>0.28552487461808962</v>
      </c>
      <c r="AA713" s="236">
        <v>0.27972175784477621</v>
      </c>
      <c r="AB713" s="93">
        <v>0.24369876950837924</v>
      </c>
      <c r="AC713" s="95">
        <f>IF(Tabelle1[[#This Row],[CDU ES 2021]]="","",Tabelle1[[#This Row],[CDU ES 2021]]/Tabelle1[[#This Row],[CDU ZS 2021]])</f>
        <v>1.1478176866016485</v>
      </c>
      <c r="AD713" s="97">
        <v>0.36736419361657158</v>
      </c>
      <c r="AE713" s="106">
        <v>0.36422040069363126</v>
      </c>
      <c r="AF713" s="96">
        <f>IF(Tabelle1[[#This Row],[SPD ES 2021]]="","",Tabelle1[[#This Row],[SPD ES 2021]]/Tabelle1[[#This Row],[SPD ZS 2021]])</f>
        <v>1.0086315673612822</v>
      </c>
      <c r="AG713" s="99">
        <v>9.6789070156222984E-2</v>
      </c>
      <c r="AH713" s="107">
        <v>0.10014781256598776</v>
      </c>
      <c r="AI713" s="98">
        <f>IF(Tabelle1[[#This Row],[AfD ES 2021]]="","",Tabelle1[[#This Row],[AfD ES 2021]]/Tabelle1[[#This Row],[AfD ZS 2021]])</f>
        <v>0.96646214906040318</v>
      </c>
      <c r="AJ713" s="100">
        <v>5.3835757703861696E-2</v>
      </c>
      <c r="AK713" s="108">
        <v>6.7264315742998099E-2</v>
      </c>
      <c r="AL713" s="101">
        <f>IF(Tabelle1[[#This Row],[Linke ES 2021]]="","",Tabelle1[[#This Row],[Linke ES 2021]]/Tabelle1[[#This Row],[Linke ZS 2021]])</f>
        <v>0.80036133734796444</v>
      </c>
      <c r="AM713" s="103">
        <v>4.7289637016967388E-2</v>
      </c>
      <c r="AN713" s="109"/>
      <c r="AO713" s="102"/>
      <c r="AP713" s="104">
        <v>8.1839318998481972E-2</v>
      </c>
      <c r="AQ713" s="105">
        <v>0.12075838724332764</v>
      </c>
      <c r="AR713" s="215">
        <f>IF(Tabelle1[[#This Row],[FDP ES 2021]]="","",Tabelle1[[#This Row],[FDP ES 2021]]/Tabelle1[[#This Row],[FDP ZS 2021]])</f>
        <v>0.67771126185691832</v>
      </c>
      <c r="AS713" s="216">
        <v>293.8</v>
      </c>
      <c r="AT713" s="191">
        <v>30444</v>
      </c>
      <c r="AU713" s="191">
        <v>20022</v>
      </c>
      <c r="AV713" s="191">
        <v>5.7</v>
      </c>
      <c r="AW713" s="191">
        <v>689.1</v>
      </c>
      <c r="AX713" s="191">
        <v>6.7</v>
      </c>
      <c r="AY713" s="192">
        <v>12.2</v>
      </c>
      <c r="AZ713" s="114" t="s">
        <v>1930</v>
      </c>
      <c r="BA713" s="6"/>
      <c r="BB713" s="6"/>
      <c r="BC713" s="6"/>
      <c r="BD713" s="6"/>
      <c r="BE713" s="6"/>
      <c r="BF713" s="6"/>
      <c r="BG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</row>
    <row r="714" spans="1:84">
      <c r="A714" s="90">
        <f>SUBTOTAL(103,$B$2:$B714)</f>
        <v>713</v>
      </c>
      <c r="B714" s="46" t="s">
        <v>930</v>
      </c>
      <c r="C714" s="204" t="s">
        <v>1333</v>
      </c>
      <c r="D714" s="199" t="s">
        <v>11</v>
      </c>
      <c r="E714" s="195" t="s">
        <v>514</v>
      </c>
      <c r="F714" s="222" t="s">
        <v>313</v>
      </c>
      <c r="G714" s="224" t="s">
        <v>2167</v>
      </c>
      <c r="H714" s="8"/>
      <c r="I714" s="8"/>
      <c r="J714" s="8" t="s">
        <v>927</v>
      </c>
      <c r="K714" s="11"/>
      <c r="L714" s="11" t="s">
        <v>922</v>
      </c>
      <c r="M714" s="53"/>
      <c r="N714" s="53"/>
      <c r="O714" s="9"/>
      <c r="P714" s="54"/>
      <c r="Q714" s="121" t="str">
        <f>""</f>
        <v/>
      </c>
      <c r="R714" s="55"/>
      <c r="S714" s="57"/>
      <c r="T714" s="147" t="str">
        <f>IF(MAX((AA714,AD714,AG714,AJ714,AM714,AP714))=AA714,"CDU",IF(MAX(AA714,AD714,AG714,AJ714,AM714,AP714)=AD714,"SPD",IF(MAX(AA714,AD714,AG714,AJ714,AM714,AP714)=AG714,"AfD",IF(MAX(AA714,AD714,AG714,AJ714,AM714,AP714)=AJ714,"Linke",IF(MAX(AA714,AD714,AG714,AJ714,AM714,AP714)=AM714,"Grüne","FDP")))))</f>
        <v>SPD</v>
      </c>
      <c r="U714" s="148" t="str">
        <f>IF(LARGE((AA714,AD714,AG714,AJ714,AM714,AP714),2)=AA714,"CDU",IF(LARGE((AA714,AD714,AG714,AJ714,AM714,AP714),2)=AD714,"SPD",IF(LARGE((AA714,AD714,AG714,AJ714,AM714,AP714),2)=AG714,"AfD",IF(LARGE((AA714,AD714,AG714,AJ714,AM714,AP714),2)=AJ714,"Linke",IF(LARGE((AA714,AD714,AG714,AJ714,AM714,AP714),2)=AM714,"Grüne","FDP")))))</f>
        <v>CDU</v>
      </c>
      <c r="V714" s="148" t="str">
        <f>IF(LARGE((AA714,AD714,AG714,AJ714,AM714,AP714),3)=AA714,"CDU",IF(LARGE((AA714,AD714,AG714,AJ714,AM714,AP714),3)=AD714,"SPD",IF(LARGE((AA714,AD714,AG714,AJ714,AM714,AP714),3)=AG714,"AfD",IF(LARGE((AA714,AD714,AG714,AJ714,AM714,AP714),3)=AJ714,"Linke",IF(LARGE((AA714,AD714,AG714,AJ714,AM714,AP714),3)=AM714,"Grüne","FDP")))))</f>
        <v>AfD</v>
      </c>
      <c r="W714" s="148" t="str">
        <f>IF(LARGE((AA714,AD714,AG714,AJ714,AM714,AP714),4)=AA714,"CDU",IF(LARGE((AA714,AD714,AG714,AJ714,AM714,AP714),4)=AD714,"SPD",IF(LARGE((AA714,AD714,AG714,AJ714,AM714,AP714),4)=AG714,"AfD",IF(LARGE((AA714,AD714,AG714,AJ714,AM714,AP714),4)=AJ714,"Linke",IF(LARGE((AA714,AD714,AG714,AJ714,AM714,AP714),4)=AM714,"Grüne","FDP")))))</f>
        <v>FDP</v>
      </c>
      <c r="X714" s="148">
        <f>(LARGE((AA714,AD714,AG714,AJ714,AM714,AP714),1))-(LARGE((AA714,AD714,AG714,AJ714,AM714,AP714),2))</f>
        <v>3.0712512775587675E-2</v>
      </c>
      <c r="Y714" s="148">
        <f>(LARGE((AA714,AD714,AG714,AJ714,AM714,AP714),1))-(LARGE((AA714,AD714,AG714,AJ714,AM714,AP714),3))</f>
        <v>0.26127171849905095</v>
      </c>
      <c r="Z714" s="234">
        <f>(LARGE((AA714,AD714,AG714,AJ714,AM714,AP714),1))-(LARGE((AA714,AD714,AG714,AJ714,AM714,AP714),4))</f>
        <v>0.26851365162797486</v>
      </c>
      <c r="AA714" s="236">
        <v>0.32068915170097823</v>
      </c>
      <c r="AB714" s="93">
        <v>0.26452215540895557</v>
      </c>
      <c r="AC714" s="95">
        <f>IF(Tabelle1[[#This Row],[CDU ES 2021]]="","",Tabelle1[[#This Row],[CDU ES 2021]]/Tabelle1[[#This Row],[CDU ZS 2021]])</f>
        <v>1.2123338069931706</v>
      </c>
      <c r="AD714" s="97">
        <v>0.3514016644765659</v>
      </c>
      <c r="AE714" s="106">
        <v>0.37384698464592214</v>
      </c>
      <c r="AF714" s="96">
        <f>IF(Tabelle1[[#This Row],[SPD ES 2021]]="","",Tabelle1[[#This Row],[SPD ES 2021]]/Tabelle1[[#This Row],[SPD ZS 2021]])</f>
        <v>0.93996121116072484</v>
      </c>
      <c r="AG714" s="99">
        <v>9.0129945977514961E-2</v>
      </c>
      <c r="AH714" s="107">
        <v>9.4167785626714934E-2</v>
      </c>
      <c r="AI714" s="98">
        <f>IF(Tabelle1[[#This Row],[AfD ES 2021]]="","",Tabelle1[[#This Row],[AfD ES 2021]]/Tabelle1[[#This Row],[AfD ZS 2021]])</f>
        <v>0.95712079643450321</v>
      </c>
      <c r="AJ714" s="100">
        <v>4.2217842020732955E-2</v>
      </c>
      <c r="AK714" s="108">
        <v>5.7555899351976178E-2</v>
      </c>
      <c r="AL714" s="101">
        <f>IF(Tabelle1[[#This Row],[Linke ES 2021]]="","",Tabelle1[[#This Row],[Linke ES 2021]]/Tabelle1[[#This Row],[Linke ZS 2021]])</f>
        <v>0.73351024822937472</v>
      </c>
      <c r="AM714" s="103">
        <v>4.1896627244853261E-2</v>
      </c>
      <c r="AN714" s="109"/>
      <c r="AO714" s="102"/>
      <c r="AP714" s="104">
        <v>8.2888012848591042E-2</v>
      </c>
      <c r="AQ714" s="105">
        <v>0.10885048747737755</v>
      </c>
      <c r="AR714" s="215">
        <f>IF(Tabelle1[[#This Row],[FDP ES 2021]]="","",Tabelle1[[#This Row],[FDP ES 2021]]/Tabelle1[[#This Row],[FDP ZS 2021]])</f>
        <v>0.76148499441325601</v>
      </c>
      <c r="AS714" s="216">
        <v>265.10000000000002</v>
      </c>
      <c r="AT714" s="191">
        <v>30272</v>
      </c>
      <c r="AU714" s="191">
        <v>20799</v>
      </c>
      <c r="AV714" s="191">
        <v>6.3</v>
      </c>
      <c r="AW714" s="191">
        <v>676.2</v>
      </c>
      <c r="AX714" s="191">
        <v>6.4</v>
      </c>
      <c r="AY714" s="192">
        <v>12.9</v>
      </c>
      <c r="AZ714" s="114" t="s">
        <v>1929</v>
      </c>
      <c r="BA714" s="6"/>
      <c r="BB714" s="6"/>
      <c r="BC714" s="6"/>
      <c r="BD714" s="6"/>
      <c r="BE714" s="6"/>
      <c r="BF714" s="6"/>
      <c r="BG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</row>
    <row r="715" spans="1:84">
      <c r="A715" s="90">
        <f>SUBTOTAL(103,$B$2:$B715)</f>
        <v>714</v>
      </c>
      <c r="B715" s="48" t="s">
        <v>669</v>
      </c>
      <c r="C715" s="206" t="s">
        <v>917</v>
      </c>
      <c r="D715" s="200" t="s">
        <v>11</v>
      </c>
      <c r="E715" s="193" t="s">
        <v>514</v>
      </c>
      <c r="F715" s="222" t="s">
        <v>313</v>
      </c>
      <c r="G715" s="219" t="str">
        <f>""</f>
        <v/>
      </c>
      <c r="H715" s="10"/>
      <c r="I715" s="10"/>
      <c r="J715" s="8" t="s">
        <v>924</v>
      </c>
      <c r="K715" s="10"/>
      <c r="L715" s="10" t="s">
        <v>922</v>
      </c>
      <c r="M715" s="67"/>
      <c r="N715" s="67"/>
      <c r="O715" s="59"/>
      <c r="P715" s="83"/>
      <c r="Q715" s="121" t="str">
        <f>""</f>
        <v/>
      </c>
      <c r="R715" s="60"/>
      <c r="S715" s="61"/>
      <c r="T715" s="147" t="str">
        <f>IF(MAX((AA715,AD715,AG715,AJ715,AM715,AP715))=AA715,"CDU",IF(MAX(AA715,AD715,AG715,AJ715,AM715,AP715)=AD715,"SPD",IF(MAX(AA715,AD715,AG715,AJ715,AM715,AP715)=AG715,"AfD",IF(MAX(AA715,AD715,AG715,AJ715,AM715,AP715)=AJ715,"Linke",IF(MAX(AA715,AD715,AG715,AJ715,AM715,AP715)=AM715,"Grüne","FDP")))))</f>
        <v>SPD</v>
      </c>
      <c r="U715" s="148" t="str">
        <f>IF(LARGE((AA715,AD715,AG715,AJ715,AM715,AP715),2)=AA715,"CDU",IF(LARGE((AA715,AD715,AG715,AJ715,AM715,AP715),2)=AD715,"SPD",IF(LARGE((AA715,AD715,AG715,AJ715,AM715,AP715),2)=AG715,"AfD",IF(LARGE((AA715,AD715,AG715,AJ715,AM715,AP715),2)=AJ715,"Linke",IF(LARGE((AA715,AD715,AG715,AJ715,AM715,AP715),2)=AM715,"Grüne","FDP")))))</f>
        <v>CDU</v>
      </c>
      <c r="V715" s="148" t="str">
        <f>IF(LARGE((AA715,AD715,AG715,AJ715,AM715,AP715),3)=AA715,"CDU",IF(LARGE((AA715,AD715,AG715,AJ715,AM715,AP715),3)=AD715,"SPD",IF(LARGE((AA715,AD715,AG715,AJ715,AM715,AP715),3)=AG715,"AfD",IF(LARGE((AA715,AD715,AG715,AJ715,AM715,AP715),3)=AJ715,"Linke",IF(LARGE((AA715,AD715,AG715,AJ715,AM715,AP715),3)=AM715,"Grüne","FDP")))))</f>
        <v>AfD</v>
      </c>
      <c r="W715" s="148" t="str">
        <f>IF(LARGE((AA715,AD715,AG715,AJ715,AM715,AP715),4)=AA715,"CDU",IF(LARGE((AA715,AD715,AG715,AJ715,AM715,AP715),4)=AD715,"SPD",IF(LARGE((AA715,AD715,AG715,AJ715,AM715,AP715),4)=AG715,"AfD",IF(LARGE((AA715,AD715,AG715,AJ715,AM715,AP715),4)=AJ715,"Linke",IF(LARGE((AA715,AD715,AG715,AJ715,AM715,AP715),4)=AM715,"Grüne","FDP")))))</f>
        <v>FDP</v>
      </c>
      <c r="X715" s="148">
        <f>(LARGE((AA715,AD715,AG715,AJ715,AM715,AP715),1))-(LARGE((AA715,AD715,AG715,AJ715,AM715,AP715),2))</f>
        <v>3.0712512775587675E-2</v>
      </c>
      <c r="Y715" s="148">
        <f>(LARGE((AA715,AD715,AG715,AJ715,AM715,AP715),1))-(LARGE((AA715,AD715,AG715,AJ715,AM715,AP715),3))</f>
        <v>0.26127171849905095</v>
      </c>
      <c r="Z715" s="234">
        <f>(LARGE((AA715,AD715,AG715,AJ715,AM715,AP715),1))-(LARGE((AA715,AD715,AG715,AJ715,AM715,AP715),4))</f>
        <v>0.26851365162797486</v>
      </c>
      <c r="AA715" s="236">
        <v>0.32068915170097823</v>
      </c>
      <c r="AB715" s="93">
        <v>0.26452215540895557</v>
      </c>
      <c r="AC715" s="95">
        <f>IF(Tabelle1[[#This Row],[CDU ES 2021]]="","",Tabelle1[[#This Row],[CDU ES 2021]]/Tabelle1[[#This Row],[CDU ZS 2021]])</f>
        <v>1.2123338069931706</v>
      </c>
      <c r="AD715" s="97">
        <v>0.3514016644765659</v>
      </c>
      <c r="AE715" s="106">
        <v>0.37384698464592214</v>
      </c>
      <c r="AF715" s="96">
        <f>IF(Tabelle1[[#This Row],[SPD ES 2021]]="","",Tabelle1[[#This Row],[SPD ES 2021]]/Tabelle1[[#This Row],[SPD ZS 2021]])</f>
        <v>0.93996121116072484</v>
      </c>
      <c r="AG715" s="99">
        <v>9.0129945977514961E-2</v>
      </c>
      <c r="AH715" s="107">
        <v>9.4167785626714934E-2</v>
      </c>
      <c r="AI715" s="98">
        <f>IF(Tabelle1[[#This Row],[AfD ES 2021]]="","",Tabelle1[[#This Row],[AfD ES 2021]]/Tabelle1[[#This Row],[AfD ZS 2021]])</f>
        <v>0.95712079643450321</v>
      </c>
      <c r="AJ715" s="100">
        <v>4.2217842020732955E-2</v>
      </c>
      <c r="AK715" s="108">
        <v>5.7555899351976178E-2</v>
      </c>
      <c r="AL715" s="101">
        <f>IF(Tabelle1[[#This Row],[Linke ES 2021]]="","",Tabelle1[[#This Row],[Linke ES 2021]]/Tabelle1[[#This Row],[Linke ZS 2021]])</f>
        <v>0.73351024822937472</v>
      </c>
      <c r="AM715" s="103">
        <v>4.1896627244853261E-2</v>
      </c>
      <c r="AN715" s="109"/>
      <c r="AO715" s="102"/>
      <c r="AP715" s="104">
        <v>8.2888012848591042E-2</v>
      </c>
      <c r="AQ715" s="105">
        <v>0.10885048747737755</v>
      </c>
      <c r="AR715" s="215">
        <f>IF(Tabelle1[[#This Row],[FDP ES 2021]]="","",Tabelle1[[#This Row],[FDP ES 2021]]/Tabelle1[[#This Row],[FDP ZS 2021]])</f>
        <v>0.76148499441325601</v>
      </c>
      <c r="AS715" s="216">
        <v>265.10000000000002</v>
      </c>
      <c r="AT715" s="191">
        <v>30272</v>
      </c>
      <c r="AU715" s="191">
        <v>20799</v>
      </c>
      <c r="AV715" s="191">
        <v>6.3</v>
      </c>
      <c r="AW715" s="191">
        <v>676.2</v>
      </c>
      <c r="AX715" s="191">
        <v>6.4</v>
      </c>
      <c r="AY715" s="192">
        <v>12.9</v>
      </c>
      <c r="AZ715" s="114" t="s">
        <v>1984</v>
      </c>
      <c r="BA715" s="6"/>
      <c r="BB715" s="6"/>
      <c r="BC715" s="6"/>
      <c r="BD715" s="6"/>
      <c r="BE715" s="6"/>
      <c r="BF715" s="6"/>
      <c r="BG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</row>
    <row r="716" spans="1:84">
      <c r="A716" s="90">
        <f>SUBTOTAL(103,$B$2:$B716)</f>
        <v>715</v>
      </c>
      <c r="B716" s="44" t="s">
        <v>697</v>
      </c>
      <c r="C716" s="201" t="s">
        <v>1380</v>
      </c>
      <c r="D716" s="199" t="s">
        <v>11</v>
      </c>
      <c r="E716" s="195" t="s">
        <v>514</v>
      </c>
      <c r="F716" s="198" t="s">
        <v>313</v>
      </c>
      <c r="G716" s="226" t="s">
        <v>2184</v>
      </c>
      <c r="H716" s="8"/>
      <c r="I716" s="8"/>
      <c r="J716" s="8" t="s">
        <v>2203</v>
      </c>
      <c r="K716" s="11"/>
      <c r="L716" s="11" t="s">
        <v>922</v>
      </c>
      <c r="M716" s="53"/>
      <c r="N716" s="53"/>
      <c r="O716" s="9"/>
      <c r="P716" s="54"/>
      <c r="Q716" s="121" t="str">
        <f>""</f>
        <v/>
      </c>
      <c r="R716" s="55"/>
      <c r="S716" s="57"/>
      <c r="T716" s="147" t="str">
        <f>IF(MAX((AA716,AD716,AG716,AJ716,AM716,AP716))=AA716,"CDU",IF(MAX(AA716,AD716,AG716,AJ716,AM716,AP716)=AD716,"SPD",IF(MAX(AA716,AD716,AG716,AJ716,AM716,AP716)=AG716,"AfD",IF(MAX(AA716,AD716,AG716,AJ716,AM716,AP716)=AJ716,"Linke",IF(MAX(AA716,AD716,AG716,AJ716,AM716,AP716)=AM716,"Grüne","FDP")))))</f>
        <v>SPD</v>
      </c>
      <c r="U716" s="148" t="str">
        <f>IF(LARGE((AA716,AD716,AG716,AJ716,AM716,AP716),2)=AA716,"CDU",IF(LARGE((AA716,AD716,AG716,AJ716,AM716,AP716),2)=AD716,"SPD",IF(LARGE((AA716,AD716,AG716,AJ716,AM716,AP716),2)=AG716,"AfD",IF(LARGE((AA716,AD716,AG716,AJ716,AM716,AP716),2)=AJ716,"Linke",IF(LARGE((AA716,AD716,AG716,AJ716,AM716,AP716),2)=AM716,"Grüne","FDP")))))</f>
        <v>CDU</v>
      </c>
      <c r="V716" s="148" t="str">
        <f>IF(LARGE((AA716,AD716,AG716,AJ716,AM716,AP716),3)=AA716,"CDU",IF(LARGE((AA716,AD716,AG716,AJ716,AM716,AP716),3)=AD716,"SPD",IF(LARGE((AA716,AD716,AG716,AJ716,AM716,AP716),3)=AG716,"AfD",IF(LARGE((AA716,AD716,AG716,AJ716,AM716,AP716),3)=AJ716,"Linke",IF(LARGE((AA716,AD716,AG716,AJ716,AM716,AP716),3)=AM716,"Grüne","FDP")))))</f>
        <v>AfD</v>
      </c>
      <c r="W716" s="148" t="str">
        <f>IF(LARGE((AA716,AD716,AG716,AJ716,AM716,AP716),4)=AA716,"CDU",IF(LARGE((AA716,AD716,AG716,AJ716,AM716,AP716),4)=AD716,"SPD",IF(LARGE((AA716,AD716,AG716,AJ716,AM716,AP716),4)=AG716,"AfD",IF(LARGE((AA716,AD716,AG716,AJ716,AM716,AP716),4)=AJ716,"Linke",IF(LARGE((AA716,AD716,AG716,AJ716,AM716,AP716),4)=AM716,"Grüne","FDP")))))</f>
        <v>FDP</v>
      </c>
      <c r="X716" s="148">
        <f>(LARGE((AA716,AD716,AG716,AJ716,AM716,AP716),1))-(LARGE((AA716,AD716,AG716,AJ716,AM716,AP716),2))</f>
        <v>3.0712512775588008E-2</v>
      </c>
      <c r="Y716" s="148">
        <f>(LARGE((AA716,AD716,AG716,AJ716,AM716,AP716),1))-(LARGE((AA716,AD716,AG716,AJ716,AM716,AP716),3))</f>
        <v>0.26127171849905101</v>
      </c>
      <c r="Z716" s="234">
        <f>(LARGE((AA716,AD716,AG716,AJ716,AM716,AP716),1))-(LARGE((AA716,AD716,AG716,AJ716,AM716,AP716),4))</f>
        <v>0.26851365162797503</v>
      </c>
      <c r="AA716" s="236">
        <v>0.320689151700978</v>
      </c>
      <c r="AB716" s="93">
        <v>0.26452215540895602</v>
      </c>
      <c r="AC716" s="95">
        <f>IF(Tabelle1[[#This Row],[CDU ES 2021]]="","",Tabelle1[[#This Row],[CDU ES 2021]]/Tabelle1[[#This Row],[CDU ZS 2021]])</f>
        <v>1.2123338069931677</v>
      </c>
      <c r="AD716" s="97">
        <v>0.35140166447656601</v>
      </c>
      <c r="AE716" s="106">
        <v>0.37384698464592198</v>
      </c>
      <c r="AF716" s="96">
        <f>IF(Tabelle1[[#This Row],[SPD ES 2021]]="","",Tabelle1[[#This Row],[SPD ES 2021]]/Tabelle1[[#This Row],[SPD ZS 2021]])</f>
        <v>0.93996121116072562</v>
      </c>
      <c r="AG716" s="99">
        <v>9.0129945977515002E-2</v>
      </c>
      <c r="AH716" s="107">
        <v>9.4167785626714906E-2</v>
      </c>
      <c r="AI716" s="98">
        <f>IF(Tabelle1[[#This Row],[AfD ES 2021]]="","",Tabelle1[[#This Row],[AfD ES 2021]]/Tabelle1[[#This Row],[AfD ZS 2021]])</f>
        <v>0.95712079643450387</v>
      </c>
      <c r="AJ716" s="100">
        <v>4.2217842020732997E-2</v>
      </c>
      <c r="AK716" s="108">
        <v>5.7555899351976199E-2</v>
      </c>
      <c r="AL716" s="101">
        <f>IF(Tabelle1[[#This Row],[Linke ES 2021]]="","",Tabelle1[[#This Row],[Linke ES 2021]]/Tabelle1[[#This Row],[Linke ZS 2021]])</f>
        <v>0.73351024822937516</v>
      </c>
      <c r="AM716" s="103">
        <v>4.1896627244853303E-2</v>
      </c>
      <c r="AN716" s="109"/>
      <c r="AO716" s="102"/>
      <c r="AP716" s="104">
        <v>8.2888012848591E-2</v>
      </c>
      <c r="AQ716" s="105">
        <v>0.10885048747737799</v>
      </c>
      <c r="AR716" s="215">
        <f>IF(Tabelle1[[#This Row],[FDP ES 2021]]="","",Tabelle1[[#This Row],[FDP ES 2021]]/Tabelle1[[#This Row],[FDP ZS 2021]])</f>
        <v>0.76148499441325257</v>
      </c>
      <c r="AS716" s="216">
        <v>265.10000000000002</v>
      </c>
      <c r="AT716" s="191">
        <v>30272</v>
      </c>
      <c r="AU716" s="191">
        <v>20799</v>
      </c>
      <c r="AV716" s="191">
        <v>6.3</v>
      </c>
      <c r="AW716" s="191">
        <v>676.2</v>
      </c>
      <c r="AX716" s="191">
        <v>6.4</v>
      </c>
      <c r="AY716" s="192">
        <v>12.9</v>
      </c>
      <c r="AZ716" s="114" t="s">
        <v>2038</v>
      </c>
      <c r="BA716" s="6"/>
      <c r="BB716" s="6"/>
      <c r="BC716" s="6"/>
      <c r="BD716" s="6"/>
      <c r="BE716" s="6"/>
      <c r="BF716" s="6"/>
      <c r="BG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</row>
    <row r="717" spans="1:84">
      <c r="A717" s="90">
        <f>SUBTOTAL(103,$B$2:$B717)</f>
        <v>716</v>
      </c>
      <c r="B717" s="48" t="s">
        <v>669</v>
      </c>
      <c r="C717" s="206" t="s">
        <v>918</v>
      </c>
      <c r="D717" s="199" t="s">
        <v>11</v>
      </c>
      <c r="E717" s="194" t="s">
        <v>515</v>
      </c>
      <c r="F717" s="198" t="s">
        <v>314</v>
      </c>
      <c r="G717" s="219" t="str">
        <f>""</f>
        <v/>
      </c>
      <c r="H717" s="14" t="s">
        <v>2177</v>
      </c>
      <c r="I717" s="8"/>
      <c r="J717" s="8" t="s">
        <v>924</v>
      </c>
      <c r="K717" s="8"/>
      <c r="L717" s="8" t="s">
        <v>921</v>
      </c>
      <c r="M717" s="53"/>
      <c r="N717" s="53"/>
      <c r="O717" s="9"/>
      <c r="P717" s="54"/>
      <c r="Q717" s="121" t="str">
        <f>""</f>
        <v/>
      </c>
      <c r="R717" s="55"/>
      <c r="S717" s="57"/>
      <c r="T717" s="147" t="str">
        <f>IF(MAX((AA717,AD717,AG717,AJ717,AM717,AP717))=AA717,"CDU",IF(MAX(AA717,AD717,AG717,AJ717,AM717,AP717)=AD717,"SPD",IF(MAX(AA717,AD717,AG717,AJ717,AM717,AP717)=AG717,"AfD",IF(MAX(AA717,AD717,AG717,AJ717,AM717,AP717)=AJ717,"Linke",IF(MAX(AA717,AD717,AG717,AJ717,AM717,AP717)=AM717,"Grüne","FDP")))))</f>
        <v>SPD</v>
      </c>
      <c r="U717" s="148" t="str">
        <f>IF(LARGE((AA717,AD717,AG717,AJ717,AM717,AP717),2)=AA717,"CDU",IF(LARGE((AA717,AD717,AG717,AJ717,AM717,AP717),2)=AD717,"SPD",IF(LARGE((AA717,AD717,AG717,AJ717,AM717,AP717),2)=AG717,"AfD",IF(LARGE((AA717,AD717,AG717,AJ717,AM717,AP717),2)=AJ717,"Linke",IF(LARGE((AA717,AD717,AG717,AJ717,AM717,AP717),2)=AM717,"Grüne","FDP")))))</f>
        <v>CDU</v>
      </c>
      <c r="V717" s="148" t="str">
        <f>IF(LARGE((AA717,AD717,AG717,AJ717,AM717,AP717),3)=AA717,"CDU",IF(LARGE((AA717,AD717,AG717,AJ717,AM717,AP717),3)=AD717,"SPD",IF(LARGE((AA717,AD717,AG717,AJ717,AM717,AP717),3)=AG717,"AfD",IF(LARGE((AA717,AD717,AG717,AJ717,AM717,AP717),3)=AJ717,"Linke",IF(LARGE((AA717,AD717,AG717,AJ717,AM717,AP717),3)=AM717,"Grüne","FDP")))))</f>
        <v>AfD</v>
      </c>
      <c r="W717" s="148" t="str">
        <f>IF(LARGE((AA717,AD717,AG717,AJ717,AM717,AP717),4)=AA717,"CDU",IF(LARGE((AA717,AD717,AG717,AJ717,AM717,AP717),4)=AD717,"SPD",IF(LARGE((AA717,AD717,AG717,AJ717,AM717,AP717),4)=AG717,"AfD",IF(LARGE((AA717,AD717,AG717,AJ717,AM717,AP717),4)=AJ717,"Linke",IF(LARGE((AA717,AD717,AG717,AJ717,AM717,AP717),4)=AM717,"Grüne","FDP")))))</f>
        <v>FDP</v>
      </c>
      <c r="X717" s="148">
        <f>(LARGE((AA717,AD717,AG717,AJ717,AM717,AP717),1))-(LARGE((AA717,AD717,AG717,AJ717,AM717,AP717),2))</f>
        <v>0.10471162937283329</v>
      </c>
      <c r="Y717" s="148">
        <f>(LARGE((AA717,AD717,AG717,AJ717,AM717,AP717),1))-(LARGE((AA717,AD717,AG717,AJ717,AM717,AP717),3))</f>
        <v>0.24984242042231325</v>
      </c>
      <c r="Z717" s="234">
        <f>(LARGE((AA717,AD717,AG717,AJ717,AM717,AP717),1))-(LARGE((AA717,AD717,AG717,AJ717,AM717,AP717),4))</f>
        <v>0.28705268888061197</v>
      </c>
      <c r="AA717" s="236">
        <v>0.26123828897229462</v>
      </c>
      <c r="AB717" s="93">
        <v>0.22879120407769349</v>
      </c>
      <c r="AC717" s="95">
        <f>IF(Tabelle1[[#This Row],[CDU ES 2021]]="","",Tabelle1[[#This Row],[CDU ES 2021]]/Tabelle1[[#This Row],[CDU ZS 2021]])</f>
        <v>1.1418196343054459</v>
      </c>
      <c r="AD717" s="97">
        <v>0.36594991834512791</v>
      </c>
      <c r="AE717" s="106">
        <v>0.37238978288998664</v>
      </c>
      <c r="AF717" s="96">
        <f>IF(Tabelle1[[#This Row],[SPD ES 2021]]="","",Tabelle1[[#This Row],[SPD ES 2021]]/Tabelle1[[#This Row],[SPD ZS 2021]])</f>
        <v>0.98270665619534137</v>
      </c>
      <c r="AG717" s="99">
        <v>0.11610749792281466</v>
      </c>
      <c r="AH717" s="107">
        <v>0.11486742491939693</v>
      </c>
      <c r="AI717" s="98">
        <f>IF(Tabelle1[[#This Row],[AfD ES 2021]]="","",Tabelle1[[#This Row],[AfD ES 2021]]/Tabelle1[[#This Row],[AfD ZS 2021]])</f>
        <v>1.0107956890675307</v>
      </c>
      <c r="AJ717" s="100">
        <v>5.2373721456608312E-2</v>
      </c>
      <c r="AK717" s="108">
        <v>6.6105245097688781E-2</v>
      </c>
      <c r="AL717" s="101">
        <f>IF(Tabelle1[[#This Row],[Linke ES 2021]]="","",Tabelle1[[#This Row],[Linke ES 2021]]/Tabelle1[[#This Row],[Linke ZS 2021]])</f>
        <v>0.79227784995292971</v>
      </c>
      <c r="AM717" s="103">
        <v>4.8892645331346879E-2</v>
      </c>
      <c r="AN717" s="109"/>
      <c r="AO717" s="102"/>
      <c r="AP717" s="104">
        <v>7.8897229464515939E-2</v>
      </c>
      <c r="AQ717" s="105">
        <v>0.1123724827176998</v>
      </c>
      <c r="AR717" s="215">
        <f>IF(Tabelle1[[#This Row],[FDP ES 2021]]="","",Tabelle1[[#This Row],[FDP ES 2021]]/Tabelle1[[#This Row],[FDP ZS 2021]])</f>
        <v>0.70210453267923423</v>
      </c>
      <c r="AS717" s="216">
        <v>437.1</v>
      </c>
      <c r="AT717" s="191">
        <v>37042</v>
      </c>
      <c r="AU717" s="191">
        <v>21301</v>
      </c>
      <c r="AV717" s="191">
        <v>7</v>
      </c>
      <c r="AW717" s="191">
        <v>663.8</v>
      </c>
      <c r="AX717" s="191">
        <v>7</v>
      </c>
      <c r="AY717" s="192">
        <v>13.1</v>
      </c>
      <c r="AZ717" s="114" t="s">
        <v>1484</v>
      </c>
      <c r="BA717" s="6"/>
      <c r="BB717" s="6"/>
      <c r="BC717" s="6"/>
      <c r="BD717" s="6"/>
      <c r="BE717" s="6"/>
      <c r="BF717" s="6"/>
      <c r="BG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</row>
    <row r="718" spans="1:84">
      <c r="A718" s="90">
        <f>SUBTOTAL(103,$B$2:$B718)</f>
        <v>717</v>
      </c>
      <c r="B718" s="44" t="s">
        <v>697</v>
      </c>
      <c r="C718" s="201" t="s">
        <v>1381</v>
      </c>
      <c r="D718" s="199" t="s">
        <v>11</v>
      </c>
      <c r="E718" s="195" t="s">
        <v>515</v>
      </c>
      <c r="F718" s="198" t="s">
        <v>314</v>
      </c>
      <c r="G718" s="219" t="str">
        <f>""</f>
        <v/>
      </c>
      <c r="H718" s="8"/>
      <c r="I718" s="8"/>
      <c r="J718" s="8" t="s">
        <v>2203</v>
      </c>
      <c r="K718" s="11"/>
      <c r="L718" s="10" t="s">
        <v>922</v>
      </c>
      <c r="M718" s="53"/>
      <c r="N718" s="53"/>
      <c r="O718" s="9"/>
      <c r="P718" s="54"/>
      <c r="Q718" s="121" t="str">
        <f>""</f>
        <v/>
      </c>
      <c r="R718" s="55"/>
      <c r="S718" s="89"/>
      <c r="T718" s="147" t="str">
        <f>IF(MAX((AA718,AD718,AG718,AJ718,AM718,AP718))=AA718,"CDU",IF(MAX(AA718,AD718,AG718,AJ718,AM718,AP718)=AD718,"SPD",IF(MAX(AA718,AD718,AG718,AJ718,AM718,AP718)=AG718,"AfD",IF(MAX(AA718,AD718,AG718,AJ718,AM718,AP718)=AJ718,"Linke",IF(MAX(AA718,AD718,AG718,AJ718,AM718,AP718)=AM718,"Grüne","FDP")))))</f>
        <v>SPD</v>
      </c>
      <c r="U718" s="148" t="str">
        <f>IF(LARGE((AA718,AD718,AG718,AJ718,AM718,AP718),2)=AA718,"CDU",IF(LARGE((AA718,AD718,AG718,AJ718,AM718,AP718),2)=AD718,"SPD",IF(LARGE((AA718,AD718,AG718,AJ718,AM718,AP718),2)=AG718,"AfD",IF(LARGE((AA718,AD718,AG718,AJ718,AM718,AP718),2)=AJ718,"Linke",IF(LARGE((AA718,AD718,AG718,AJ718,AM718,AP718),2)=AM718,"Grüne","FDP")))))</f>
        <v>CDU</v>
      </c>
      <c r="V718" s="148" t="str">
        <f>IF(LARGE((AA718,AD718,AG718,AJ718,AM718,AP718),3)=AA718,"CDU",IF(LARGE((AA718,AD718,AG718,AJ718,AM718,AP718),3)=AD718,"SPD",IF(LARGE((AA718,AD718,AG718,AJ718,AM718,AP718),3)=AG718,"AfD",IF(LARGE((AA718,AD718,AG718,AJ718,AM718,AP718),3)=AJ718,"Linke",IF(LARGE((AA718,AD718,AG718,AJ718,AM718,AP718),3)=AM718,"Grüne","FDP")))))</f>
        <v>AfD</v>
      </c>
      <c r="W718" s="148" t="str">
        <f>IF(LARGE((AA718,AD718,AG718,AJ718,AM718,AP718),4)=AA718,"CDU",IF(LARGE((AA718,AD718,AG718,AJ718,AM718,AP718),4)=AD718,"SPD",IF(LARGE((AA718,AD718,AG718,AJ718,AM718,AP718),4)=AG718,"AfD",IF(LARGE((AA718,AD718,AG718,AJ718,AM718,AP718),4)=AJ718,"Linke",IF(LARGE((AA718,AD718,AG718,AJ718,AM718,AP718),4)=AM718,"Grüne","FDP")))))</f>
        <v>FDP</v>
      </c>
      <c r="X718" s="148">
        <f>(LARGE((AA718,AD718,AG718,AJ718,AM718,AP718),1))-(LARGE((AA718,AD718,AG718,AJ718,AM718,AP718),2))</f>
        <v>0.10471162937283329</v>
      </c>
      <c r="Y718" s="148">
        <f>(LARGE((AA718,AD718,AG718,AJ718,AM718,AP718),1))-(LARGE((AA718,AD718,AG718,AJ718,AM718,AP718),3))</f>
        <v>0.24984242042231325</v>
      </c>
      <c r="Z718" s="234">
        <f>(LARGE((AA718,AD718,AG718,AJ718,AM718,AP718),1))-(LARGE((AA718,AD718,AG718,AJ718,AM718,AP718),4))</f>
        <v>0.28705268888061197</v>
      </c>
      <c r="AA718" s="236">
        <v>0.26123828897229462</v>
      </c>
      <c r="AB718" s="93">
        <v>0.22879120407769349</v>
      </c>
      <c r="AC718" s="95">
        <f>IF(Tabelle1[[#This Row],[CDU ES 2021]]="","",Tabelle1[[#This Row],[CDU ES 2021]]/Tabelle1[[#This Row],[CDU ZS 2021]])</f>
        <v>1.1418196343054459</v>
      </c>
      <c r="AD718" s="97">
        <v>0.36594991834512791</v>
      </c>
      <c r="AE718" s="106">
        <v>0.37238978288998664</v>
      </c>
      <c r="AF718" s="96">
        <f>IF(Tabelle1[[#This Row],[SPD ES 2021]]="","",Tabelle1[[#This Row],[SPD ES 2021]]/Tabelle1[[#This Row],[SPD ZS 2021]])</f>
        <v>0.98270665619534137</v>
      </c>
      <c r="AG718" s="99">
        <v>0.11610749792281466</v>
      </c>
      <c r="AH718" s="107">
        <v>0.11486742491939693</v>
      </c>
      <c r="AI718" s="98">
        <f>IF(Tabelle1[[#This Row],[AfD ES 2021]]="","",Tabelle1[[#This Row],[AfD ES 2021]]/Tabelle1[[#This Row],[AfD ZS 2021]])</f>
        <v>1.0107956890675307</v>
      </c>
      <c r="AJ718" s="100">
        <v>5.2373721456608312E-2</v>
      </c>
      <c r="AK718" s="108">
        <v>6.6105245097688781E-2</v>
      </c>
      <c r="AL718" s="101">
        <f>IF(Tabelle1[[#This Row],[Linke ES 2021]]="","",Tabelle1[[#This Row],[Linke ES 2021]]/Tabelle1[[#This Row],[Linke ZS 2021]])</f>
        <v>0.79227784995292971</v>
      </c>
      <c r="AM718" s="103">
        <v>4.8892645331346879E-2</v>
      </c>
      <c r="AN718" s="109"/>
      <c r="AO718" s="102"/>
      <c r="AP718" s="104">
        <v>7.8897229464515939E-2</v>
      </c>
      <c r="AQ718" s="105">
        <v>0.1123724827176998</v>
      </c>
      <c r="AR718" s="215">
        <f>IF(Tabelle1[[#This Row],[FDP ES 2021]]="","",Tabelle1[[#This Row],[FDP ES 2021]]/Tabelle1[[#This Row],[FDP ZS 2021]])</f>
        <v>0.70210453267923423</v>
      </c>
      <c r="AS718" s="216">
        <v>437.1</v>
      </c>
      <c r="AT718" s="191">
        <v>37042</v>
      </c>
      <c r="AU718" s="191">
        <v>21301</v>
      </c>
      <c r="AV718" s="191">
        <v>7</v>
      </c>
      <c r="AW718" s="191">
        <v>663.8</v>
      </c>
      <c r="AX718" s="191">
        <v>7</v>
      </c>
      <c r="AY718" s="192">
        <v>13.1</v>
      </c>
      <c r="AZ718" s="114" t="s">
        <v>2091</v>
      </c>
      <c r="BA718" s="6"/>
      <c r="BB718" s="6"/>
      <c r="BC718" s="6"/>
      <c r="BD718" s="6"/>
      <c r="BE718" s="6"/>
      <c r="BF718" s="6"/>
      <c r="BG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</row>
    <row r="719" spans="1:84">
      <c r="A719" s="90">
        <f>SUBTOTAL(103,$B$2:$B719)</f>
        <v>718</v>
      </c>
      <c r="B719" s="47" t="s">
        <v>751</v>
      </c>
      <c r="C719" s="205" t="s">
        <v>1334</v>
      </c>
      <c r="D719" s="199" t="s">
        <v>11</v>
      </c>
      <c r="E719" s="195" t="s">
        <v>515</v>
      </c>
      <c r="F719" s="198" t="s">
        <v>314</v>
      </c>
      <c r="G719" s="219" t="str">
        <f>""</f>
        <v/>
      </c>
      <c r="H719" s="8"/>
      <c r="I719" s="8"/>
      <c r="J719" s="8" t="s">
        <v>927</v>
      </c>
      <c r="K719" s="11"/>
      <c r="L719" s="11" t="s">
        <v>922</v>
      </c>
      <c r="M719" s="53"/>
      <c r="N719" s="53"/>
      <c r="O719" s="9"/>
      <c r="P719" s="54"/>
      <c r="Q719" s="121" t="str">
        <f>""</f>
        <v/>
      </c>
      <c r="R719" s="55"/>
      <c r="S719" s="57"/>
      <c r="T719" s="147" t="str">
        <f>IF(MAX((AA719,AD719,AG719,AJ719,AM719,AP719))=AA719,"CDU",IF(MAX(AA719,AD719,AG719,AJ719,AM719,AP719)=AD719,"SPD",IF(MAX(AA719,AD719,AG719,AJ719,AM719,AP719)=AG719,"AfD",IF(MAX(AA719,AD719,AG719,AJ719,AM719,AP719)=AJ719,"Linke",IF(MAX(AA719,AD719,AG719,AJ719,AM719,AP719)=AM719,"Grüne","FDP")))))</f>
        <v>SPD</v>
      </c>
      <c r="U719" s="148" t="str">
        <f>IF(LARGE((AA719,AD719,AG719,AJ719,AM719,AP719),2)=AA719,"CDU",IF(LARGE((AA719,AD719,AG719,AJ719,AM719,AP719),2)=AD719,"SPD",IF(LARGE((AA719,AD719,AG719,AJ719,AM719,AP719),2)=AG719,"AfD",IF(LARGE((AA719,AD719,AG719,AJ719,AM719,AP719),2)=AJ719,"Linke",IF(LARGE((AA719,AD719,AG719,AJ719,AM719,AP719),2)=AM719,"Grüne","FDP")))))</f>
        <v>CDU</v>
      </c>
      <c r="V719" s="148" t="str">
        <f>IF(LARGE((AA719,AD719,AG719,AJ719,AM719,AP719),3)=AA719,"CDU",IF(LARGE((AA719,AD719,AG719,AJ719,AM719,AP719),3)=AD719,"SPD",IF(LARGE((AA719,AD719,AG719,AJ719,AM719,AP719),3)=AG719,"AfD",IF(LARGE((AA719,AD719,AG719,AJ719,AM719,AP719),3)=AJ719,"Linke",IF(LARGE((AA719,AD719,AG719,AJ719,AM719,AP719),3)=AM719,"Grüne","FDP")))))</f>
        <v>AfD</v>
      </c>
      <c r="W719" s="148" t="str">
        <f>IF(LARGE((AA719,AD719,AG719,AJ719,AM719,AP719),4)=AA719,"CDU",IF(LARGE((AA719,AD719,AG719,AJ719,AM719,AP719),4)=AD719,"SPD",IF(LARGE((AA719,AD719,AG719,AJ719,AM719,AP719),4)=AG719,"AfD",IF(LARGE((AA719,AD719,AG719,AJ719,AM719,AP719),4)=AJ719,"Linke",IF(LARGE((AA719,AD719,AG719,AJ719,AM719,AP719),4)=AM719,"Grüne","FDP")))))</f>
        <v>FDP</v>
      </c>
      <c r="X719" s="148">
        <f>(LARGE((AA719,AD719,AG719,AJ719,AM719,AP719),1))-(LARGE((AA719,AD719,AG719,AJ719,AM719,AP719),2))</f>
        <v>0.10471162937283329</v>
      </c>
      <c r="Y719" s="148">
        <f>(LARGE((AA719,AD719,AG719,AJ719,AM719,AP719),1))-(LARGE((AA719,AD719,AG719,AJ719,AM719,AP719),3))</f>
        <v>0.24984242042231325</v>
      </c>
      <c r="Z719" s="234">
        <f>(LARGE((AA719,AD719,AG719,AJ719,AM719,AP719),1))-(LARGE((AA719,AD719,AG719,AJ719,AM719,AP719),4))</f>
        <v>0.28705268888061197</v>
      </c>
      <c r="AA719" s="236">
        <v>0.26123828897229462</v>
      </c>
      <c r="AB719" s="93">
        <v>0.22879120407769349</v>
      </c>
      <c r="AC719" s="95">
        <f>IF(Tabelle1[[#This Row],[CDU ES 2021]]="","",Tabelle1[[#This Row],[CDU ES 2021]]/Tabelle1[[#This Row],[CDU ZS 2021]])</f>
        <v>1.1418196343054459</v>
      </c>
      <c r="AD719" s="97">
        <v>0.36594991834512791</v>
      </c>
      <c r="AE719" s="106">
        <v>0.37238978288998664</v>
      </c>
      <c r="AF719" s="96">
        <f>IF(Tabelle1[[#This Row],[SPD ES 2021]]="","",Tabelle1[[#This Row],[SPD ES 2021]]/Tabelle1[[#This Row],[SPD ZS 2021]])</f>
        <v>0.98270665619534137</v>
      </c>
      <c r="AG719" s="99">
        <v>0.11610749792281466</v>
      </c>
      <c r="AH719" s="107">
        <v>0.11486742491939693</v>
      </c>
      <c r="AI719" s="98">
        <f>IF(Tabelle1[[#This Row],[AfD ES 2021]]="","",Tabelle1[[#This Row],[AfD ES 2021]]/Tabelle1[[#This Row],[AfD ZS 2021]])</f>
        <v>1.0107956890675307</v>
      </c>
      <c r="AJ719" s="100">
        <v>5.2373721456608312E-2</v>
      </c>
      <c r="AK719" s="108">
        <v>6.6105245097688781E-2</v>
      </c>
      <c r="AL719" s="101">
        <f>IF(Tabelle1[[#This Row],[Linke ES 2021]]="","",Tabelle1[[#This Row],[Linke ES 2021]]/Tabelle1[[#This Row],[Linke ZS 2021]])</f>
        <v>0.79227784995292971</v>
      </c>
      <c r="AM719" s="103">
        <v>4.8892645331346879E-2</v>
      </c>
      <c r="AN719" s="109"/>
      <c r="AO719" s="102"/>
      <c r="AP719" s="104">
        <v>7.8897229464515939E-2</v>
      </c>
      <c r="AQ719" s="105">
        <v>0.1123724827176998</v>
      </c>
      <c r="AR719" s="215">
        <f>IF(Tabelle1[[#This Row],[FDP ES 2021]]="","",Tabelle1[[#This Row],[FDP ES 2021]]/Tabelle1[[#This Row],[FDP ZS 2021]])</f>
        <v>0.70210453267923423</v>
      </c>
      <c r="AS719" s="216">
        <v>437.1</v>
      </c>
      <c r="AT719" s="191">
        <v>37042</v>
      </c>
      <c r="AU719" s="191">
        <v>21301</v>
      </c>
      <c r="AV719" s="191">
        <v>7</v>
      </c>
      <c r="AW719" s="191">
        <v>663.8</v>
      </c>
      <c r="AX719" s="191">
        <v>7</v>
      </c>
      <c r="AY719" s="192">
        <v>13.1</v>
      </c>
      <c r="AZ719" s="114" t="s">
        <v>2118</v>
      </c>
      <c r="BA719" s="6"/>
      <c r="BB719" s="6"/>
      <c r="BC719" s="6"/>
      <c r="BD719" s="6"/>
      <c r="BE719" s="6"/>
      <c r="BF719" s="6"/>
      <c r="BG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</row>
    <row r="720" spans="1:84">
      <c r="A720" s="90">
        <f>SUBTOTAL(103,$B$2:$B720)</f>
        <v>719</v>
      </c>
      <c r="B720" s="47" t="s">
        <v>751</v>
      </c>
      <c r="C720" s="205" t="s">
        <v>1017</v>
      </c>
      <c r="D720" s="199" t="s">
        <v>3</v>
      </c>
      <c r="E720" s="195" t="s">
        <v>1335</v>
      </c>
      <c r="F720" s="197" t="s">
        <v>1337</v>
      </c>
      <c r="G720" s="219" t="str">
        <f>""</f>
        <v/>
      </c>
      <c r="H720" s="8"/>
      <c r="I720" s="8"/>
      <c r="J720" s="8" t="s">
        <v>927</v>
      </c>
      <c r="K720" s="11"/>
      <c r="L720" s="11" t="s">
        <v>922</v>
      </c>
      <c r="M720" s="53"/>
      <c r="N720" s="53"/>
      <c r="O720" s="9"/>
      <c r="P720" s="54"/>
      <c r="Q720" s="121" t="str">
        <f>""</f>
        <v/>
      </c>
      <c r="R720" s="55"/>
      <c r="S720" s="57"/>
      <c r="T720" s="147"/>
      <c r="U720" s="148"/>
      <c r="V720" s="148"/>
      <c r="W720" s="148"/>
      <c r="X720" s="148"/>
      <c r="Y720" s="148"/>
      <c r="Z720" s="234"/>
      <c r="AA720" s="236"/>
      <c r="AB720" s="93"/>
      <c r="AC720" s="95" t="str">
        <f>IF(Tabelle1[[#This Row],[CDU ES 2021]]="","",Tabelle1[[#This Row],[CDU ES 2021]]/Tabelle1[[#This Row],[CDU ZS 2021]])</f>
        <v/>
      </c>
      <c r="AD720" s="97"/>
      <c r="AE720" s="106"/>
      <c r="AF720" s="96" t="str">
        <f>IF(Tabelle1[[#This Row],[SPD ES 2021]]="","",Tabelle1[[#This Row],[SPD ES 2021]]/Tabelle1[[#This Row],[SPD ZS 2021]])</f>
        <v/>
      </c>
      <c r="AG720" s="99"/>
      <c r="AH720" s="107"/>
      <c r="AI720" s="98" t="str">
        <f>IF(Tabelle1[[#This Row],[AfD ES 2021]]="","",Tabelle1[[#This Row],[AfD ES 2021]]/Tabelle1[[#This Row],[AfD ZS 2021]])</f>
        <v/>
      </c>
      <c r="AJ720" s="100"/>
      <c r="AK720" s="108"/>
      <c r="AL720" s="101" t="str">
        <f>IF(Tabelle1[[#This Row],[Linke ES 2021]]="","",Tabelle1[[#This Row],[Linke ES 2021]]/Tabelle1[[#This Row],[Linke ZS 2021]])</f>
        <v/>
      </c>
      <c r="AM720" s="103"/>
      <c r="AN720" s="109"/>
      <c r="AO720" s="102" t="str">
        <f>IF(Tabelle1[[#This Row],[Grüne ES 2021]]="","",Tabelle1[[#This Row],[Grüne ES 2021]]/Tabelle1[[#This Row],[Grüne ZS 2021]])</f>
        <v/>
      </c>
      <c r="AP720" s="104"/>
      <c r="AQ720" s="105"/>
      <c r="AR720" s="215" t="str">
        <f>IF(Tabelle1[[#This Row],[FDP ES 2021]]="","",Tabelle1[[#This Row],[FDP ES 2021]]/Tabelle1[[#This Row],[FDP ZS 2021]])</f>
        <v/>
      </c>
      <c r="AS720" s="217"/>
      <c r="AT720" s="196"/>
      <c r="AU720" s="196"/>
      <c r="AV720" s="196"/>
      <c r="AW720" s="196"/>
      <c r="AX720" s="196"/>
      <c r="AY720" s="197"/>
      <c r="AZ720" s="114" t="s">
        <v>1783</v>
      </c>
      <c r="BA720" s="6"/>
      <c r="BB720" s="6"/>
      <c r="BC720" s="6"/>
      <c r="BD720" s="6"/>
      <c r="BE720" s="6"/>
      <c r="BF720" s="6"/>
      <c r="BG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</row>
    <row r="721" spans="1:84">
      <c r="A721" s="90">
        <f>SUBTOTAL(103,$B$2:$B721)</f>
        <v>720</v>
      </c>
      <c r="B721" s="47" t="s">
        <v>751</v>
      </c>
      <c r="C721" s="205" t="s">
        <v>1018</v>
      </c>
      <c r="D721" s="199" t="s">
        <v>3</v>
      </c>
      <c r="E721" s="195" t="s">
        <v>1335</v>
      </c>
      <c r="F721" s="197" t="s">
        <v>1337</v>
      </c>
      <c r="G721" s="219" t="str">
        <f>""</f>
        <v/>
      </c>
      <c r="H721" s="8"/>
      <c r="I721" s="8"/>
      <c r="J721" s="8" t="s">
        <v>927</v>
      </c>
      <c r="K721" s="11"/>
      <c r="L721" s="11" t="s">
        <v>922</v>
      </c>
      <c r="M721" s="53"/>
      <c r="N721" s="53"/>
      <c r="O721" s="9"/>
      <c r="P721" s="54"/>
      <c r="Q721" s="121" t="str">
        <f>""</f>
        <v/>
      </c>
      <c r="R721" s="55"/>
      <c r="S721" s="57"/>
      <c r="T721" s="147"/>
      <c r="U721" s="148"/>
      <c r="V721" s="148"/>
      <c r="W721" s="148"/>
      <c r="X721" s="148"/>
      <c r="Y721" s="148"/>
      <c r="Z721" s="234"/>
      <c r="AA721" s="236"/>
      <c r="AB721" s="93"/>
      <c r="AC721" s="95" t="str">
        <f>IF(Tabelle1[[#This Row],[CDU ES 2021]]="","",Tabelle1[[#This Row],[CDU ES 2021]]/Tabelle1[[#This Row],[CDU ZS 2021]])</f>
        <v/>
      </c>
      <c r="AD721" s="97"/>
      <c r="AE721" s="106"/>
      <c r="AF721" s="96" t="str">
        <f>IF(Tabelle1[[#This Row],[SPD ES 2021]]="","",Tabelle1[[#This Row],[SPD ES 2021]]/Tabelle1[[#This Row],[SPD ZS 2021]])</f>
        <v/>
      </c>
      <c r="AG721" s="99"/>
      <c r="AH721" s="107"/>
      <c r="AI721" s="98" t="str">
        <f>IF(Tabelle1[[#This Row],[AfD ES 2021]]="","",Tabelle1[[#This Row],[AfD ES 2021]]/Tabelle1[[#This Row],[AfD ZS 2021]])</f>
        <v/>
      </c>
      <c r="AJ721" s="100"/>
      <c r="AK721" s="108"/>
      <c r="AL721" s="101" t="str">
        <f>IF(Tabelle1[[#This Row],[Linke ES 2021]]="","",Tabelle1[[#This Row],[Linke ES 2021]]/Tabelle1[[#This Row],[Linke ZS 2021]])</f>
        <v/>
      </c>
      <c r="AM721" s="103"/>
      <c r="AN721" s="109"/>
      <c r="AO721" s="102" t="str">
        <f>IF(Tabelle1[[#This Row],[Grüne ES 2021]]="","",Tabelle1[[#This Row],[Grüne ES 2021]]/Tabelle1[[#This Row],[Grüne ZS 2021]])</f>
        <v/>
      </c>
      <c r="AP721" s="104"/>
      <c r="AQ721" s="105"/>
      <c r="AR721" s="215" t="str">
        <f>IF(Tabelle1[[#This Row],[FDP ES 2021]]="","",Tabelle1[[#This Row],[FDP ES 2021]]/Tabelle1[[#This Row],[FDP ZS 2021]])</f>
        <v/>
      </c>
      <c r="AS721" s="217"/>
      <c r="AT721" s="196"/>
      <c r="AU721" s="196"/>
      <c r="AV721" s="196"/>
      <c r="AW721" s="196"/>
      <c r="AX721" s="196"/>
      <c r="AY721" s="197"/>
      <c r="AZ721" s="114" t="s">
        <v>1879</v>
      </c>
      <c r="BA721" s="6"/>
      <c r="BB721" s="6"/>
      <c r="BC721" s="6"/>
      <c r="BD721" s="6"/>
      <c r="BE721" s="6"/>
      <c r="BF721" s="6"/>
      <c r="BG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</row>
    <row r="722" spans="1:84">
      <c r="A722" s="90">
        <f>SUBTOTAL(103,$B$2:$B722)</f>
        <v>721</v>
      </c>
      <c r="B722" s="47" t="s">
        <v>751</v>
      </c>
      <c r="C722" s="205" t="s">
        <v>1019</v>
      </c>
      <c r="D722" s="199" t="s">
        <v>3</v>
      </c>
      <c r="E722" s="195" t="s">
        <v>1335</v>
      </c>
      <c r="F722" s="197" t="s">
        <v>1337</v>
      </c>
      <c r="G722" s="219" t="str">
        <f>""</f>
        <v/>
      </c>
      <c r="H722" s="8"/>
      <c r="I722" s="8"/>
      <c r="J722" s="8" t="s">
        <v>927</v>
      </c>
      <c r="K722" s="11"/>
      <c r="L722" s="11" t="s">
        <v>922</v>
      </c>
      <c r="M722" s="53"/>
      <c r="N722" s="53"/>
      <c r="O722" s="9"/>
      <c r="P722" s="54"/>
      <c r="Q722" s="121" t="str">
        <f>""</f>
        <v/>
      </c>
      <c r="R722" s="55"/>
      <c r="S722" s="57"/>
      <c r="T722" s="147"/>
      <c r="U722" s="148"/>
      <c r="V722" s="148"/>
      <c r="W722" s="148"/>
      <c r="X722" s="148"/>
      <c r="Y722" s="148"/>
      <c r="Z722" s="234"/>
      <c r="AA722" s="236"/>
      <c r="AB722" s="93"/>
      <c r="AC722" s="95" t="str">
        <f>IF(Tabelle1[[#This Row],[CDU ES 2021]]="","",Tabelle1[[#This Row],[CDU ES 2021]]/Tabelle1[[#This Row],[CDU ZS 2021]])</f>
        <v/>
      </c>
      <c r="AD722" s="97"/>
      <c r="AE722" s="106"/>
      <c r="AF722" s="96" t="str">
        <f>IF(Tabelle1[[#This Row],[SPD ES 2021]]="","",Tabelle1[[#This Row],[SPD ES 2021]]/Tabelle1[[#This Row],[SPD ZS 2021]])</f>
        <v/>
      </c>
      <c r="AG722" s="99"/>
      <c r="AH722" s="107"/>
      <c r="AI722" s="98" t="str">
        <f>IF(Tabelle1[[#This Row],[AfD ES 2021]]="","",Tabelle1[[#This Row],[AfD ES 2021]]/Tabelle1[[#This Row],[AfD ZS 2021]])</f>
        <v/>
      </c>
      <c r="AJ722" s="100"/>
      <c r="AK722" s="108"/>
      <c r="AL722" s="101" t="str">
        <f>IF(Tabelle1[[#This Row],[Linke ES 2021]]="","",Tabelle1[[#This Row],[Linke ES 2021]]/Tabelle1[[#This Row],[Linke ZS 2021]])</f>
        <v/>
      </c>
      <c r="AM722" s="103"/>
      <c r="AN722" s="109"/>
      <c r="AO722" s="102" t="str">
        <f>IF(Tabelle1[[#This Row],[Grüne ES 2021]]="","",Tabelle1[[#This Row],[Grüne ES 2021]]/Tabelle1[[#This Row],[Grüne ZS 2021]])</f>
        <v/>
      </c>
      <c r="AP722" s="104"/>
      <c r="AQ722" s="105"/>
      <c r="AR722" s="215" t="str">
        <f>IF(Tabelle1[[#This Row],[FDP ES 2021]]="","",Tabelle1[[#This Row],[FDP ES 2021]]/Tabelle1[[#This Row],[FDP ZS 2021]])</f>
        <v/>
      </c>
      <c r="AS722" s="217"/>
      <c r="AT722" s="196"/>
      <c r="AU722" s="196"/>
      <c r="AV722" s="196"/>
      <c r="AW722" s="196"/>
      <c r="AX722" s="196"/>
      <c r="AY722" s="197"/>
      <c r="AZ722" s="114" t="s">
        <v>2059</v>
      </c>
      <c r="BA722" s="6"/>
      <c r="BB722" s="6"/>
      <c r="BC722" s="6"/>
      <c r="BD722" s="6"/>
      <c r="BE722" s="6"/>
      <c r="BF722" s="6"/>
      <c r="BG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</row>
    <row r="723" spans="1:84">
      <c r="T723"/>
      <c r="U723" s="7"/>
      <c r="V723" s="7"/>
    </row>
    <row r="724" spans="1:84">
      <c r="T724"/>
      <c r="U724" s="7"/>
      <c r="V724" s="7"/>
    </row>
    <row r="725" spans="1:84">
      <c r="T725"/>
      <c r="U725" s="7"/>
      <c r="V725" s="7"/>
    </row>
    <row r="726" spans="1:84">
      <c r="T726"/>
      <c r="U726" s="7"/>
      <c r="V726" s="7"/>
    </row>
    <row r="727" spans="1:84">
      <c r="T727"/>
      <c r="U727" s="7"/>
      <c r="V727" s="7"/>
    </row>
    <row r="728" spans="1:84">
      <c r="T728"/>
      <c r="U728" s="7"/>
      <c r="V728" s="7"/>
    </row>
    <row r="729" spans="1:84">
      <c r="T729"/>
      <c r="U729" s="7"/>
      <c r="V729" s="7"/>
    </row>
    <row r="730" spans="1:84">
      <c r="T730"/>
      <c r="U730" s="7"/>
      <c r="V730" s="7"/>
    </row>
    <row r="731" spans="1:84">
      <c r="T731"/>
      <c r="U731" s="7"/>
      <c r="V731" s="7"/>
    </row>
    <row r="732" spans="1:84">
      <c r="T732"/>
      <c r="U732" s="7"/>
      <c r="V732" s="7"/>
    </row>
    <row r="733" spans="1:84">
      <c r="T733"/>
      <c r="U733" s="7"/>
      <c r="V733" s="7"/>
    </row>
    <row r="734" spans="1:84">
      <c r="T734"/>
      <c r="U734" s="7"/>
      <c r="V734" s="7"/>
    </row>
    <row r="735" spans="1:84">
      <c r="T735"/>
      <c r="U735" s="7"/>
      <c r="V735" s="7"/>
    </row>
    <row r="736" spans="1:84">
      <c r="T736"/>
      <c r="U736" s="7"/>
      <c r="V736" s="7"/>
    </row>
    <row r="737" spans="20:22">
      <c r="T737"/>
      <c r="U737" s="7"/>
      <c r="V737" s="7"/>
    </row>
    <row r="738" spans="20:22">
      <c r="T738"/>
      <c r="U738" s="7"/>
      <c r="V738" s="7"/>
    </row>
    <row r="739" spans="20:22">
      <c r="T739"/>
      <c r="U739" s="7"/>
      <c r="V739" s="7"/>
    </row>
    <row r="740" spans="20:22">
      <c r="T740"/>
      <c r="U740" s="7"/>
      <c r="V740" s="7"/>
    </row>
    <row r="741" spans="20:22">
      <c r="T741"/>
      <c r="U741" s="7"/>
      <c r="V741" s="7"/>
    </row>
    <row r="742" spans="20:22">
      <c r="T742"/>
      <c r="U742" s="7"/>
      <c r="V742" s="7"/>
    </row>
    <row r="743" spans="20:22">
      <c r="T743"/>
      <c r="U743" s="7"/>
      <c r="V743" s="7"/>
    </row>
    <row r="744" spans="20:22">
      <c r="T744"/>
      <c r="U744" s="7"/>
      <c r="V744" s="7"/>
    </row>
    <row r="745" spans="20:22">
      <c r="T745"/>
      <c r="U745" s="7"/>
      <c r="V745" s="7"/>
    </row>
    <row r="746" spans="20:22">
      <c r="T746"/>
      <c r="U746" s="7"/>
      <c r="V746" s="7"/>
    </row>
    <row r="747" spans="20:22">
      <c r="T747"/>
      <c r="U747" s="7"/>
      <c r="V747" s="7"/>
    </row>
    <row r="748" spans="20:22">
      <c r="T748"/>
      <c r="U748" s="7"/>
      <c r="V748" s="7"/>
    </row>
    <row r="749" spans="20:22">
      <c r="T749"/>
      <c r="U749" s="7"/>
      <c r="V749" s="7"/>
    </row>
    <row r="750" spans="20:22">
      <c r="T750"/>
      <c r="U750" s="7"/>
      <c r="V750" s="7"/>
    </row>
    <row r="751" spans="20:22">
      <c r="T751"/>
      <c r="U751" s="7"/>
      <c r="V751" s="7"/>
    </row>
    <row r="752" spans="20:22">
      <c r="T752"/>
      <c r="U752" s="7"/>
      <c r="V752" s="7"/>
    </row>
    <row r="753" spans="20:22">
      <c r="T753"/>
      <c r="U753" s="7"/>
      <c r="V753" s="7"/>
    </row>
    <row r="754" spans="20:22">
      <c r="T754"/>
      <c r="U754" s="7"/>
      <c r="V754" s="7"/>
    </row>
    <row r="755" spans="20:22">
      <c r="T755"/>
      <c r="U755" s="7"/>
      <c r="V755" s="7"/>
    </row>
    <row r="756" spans="20:22">
      <c r="T756"/>
      <c r="U756" s="7"/>
      <c r="V756" s="7"/>
    </row>
    <row r="757" spans="20:22">
      <c r="T757"/>
      <c r="U757" s="7"/>
      <c r="V757" s="7"/>
    </row>
    <row r="758" spans="20:22">
      <c r="T758"/>
      <c r="U758" s="7"/>
      <c r="V758" s="7"/>
    </row>
    <row r="759" spans="20:22">
      <c r="T759"/>
      <c r="U759" s="7"/>
      <c r="V759" s="7"/>
    </row>
    <row r="760" spans="20:22">
      <c r="T760"/>
      <c r="U760" s="7"/>
      <c r="V760" s="7"/>
    </row>
    <row r="761" spans="20:22">
      <c r="T761"/>
      <c r="U761" s="7"/>
      <c r="V761" s="7"/>
    </row>
    <row r="762" spans="20:22">
      <c r="T762"/>
      <c r="U762" s="7"/>
      <c r="V762" s="7"/>
    </row>
    <row r="763" spans="20:22">
      <c r="T763"/>
      <c r="U763" s="7"/>
      <c r="V763" s="7"/>
    </row>
    <row r="764" spans="20:22">
      <c r="T764"/>
      <c r="U764" s="7"/>
      <c r="V764" s="7"/>
    </row>
    <row r="765" spans="20:22">
      <c r="T765"/>
      <c r="U765" s="7"/>
      <c r="V765" s="7"/>
    </row>
    <row r="766" spans="20:22">
      <c r="T766"/>
      <c r="U766" s="7"/>
      <c r="V766" s="7"/>
    </row>
    <row r="767" spans="20:22">
      <c r="T767"/>
      <c r="U767" s="7"/>
      <c r="V767" s="7"/>
    </row>
    <row r="768" spans="20:22">
      <c r="T768"/>
      <c r="U768" s="7"/>
      <c r="V768" s="7"/>
    </row>
    <row r="769" spans="20:22">
      <c r="T769"/>
      <c r="U769" s="7"/>
      <c r="V769" s="7"/>
    </row>
    <row r="770" spans="20:22">
      <c r="T770"/>
      <c r="U770" s="7"/>
      <c r="V770" s="7"/>
    </row>
    <row r="771" spans="20:22">
      <c r="T771"/>
      <c r="U771" s="7"/>
      <c r="V771" s="7"/>
    </row>
    <row r="772" spans="20:22">
      <c r="T772"/>
      <c r="U772" s="7"/>
      <c r="V772" s="7"/>
    </row>
    <row r="773" spans="20:22">
      <c r="T773"/>
      <c r="U773" s="7"/>
      <c r="V773" s="7"/>
    </row>
    <row r="774" spans="20:22">
      <c r="T774"/>
      <c r="U774" s="7"/>
      <c r="V774" s="7"/>
    </row>
    <row r="775" spans="20:22">
      <c r="T775"/>
      <c r="U775" s="7"/>
      <c r="V775" s="7"/>
    </row>
    <row r="776" spans="20:22">
      <c r="T776"/>
      <c r="U776" s="7"/>
      <c r="V776" s="7"/>
    </row>
    <row r="777" spans="20:22">
      <c r="T777"/>
      <c r="U777" s="7"/>
      <c r="V777" s="7"/>
    </row>
    <row r="778" spans="20:22">
      <c r="T778"/>
      <c r="U778" s="7"/>
      <c r="V778" s="7"/>
    </row>
    <row r="779" spans="20:22">
      <c r="T779"/>
      <c r="U779" s="7"/>
      <c r="V779" s="7"/>
    </row>
    <row r="780" spans="20:22">
      <c r="T780"/>
      <c r="U780" s="7"/>
      <c r="V780" s="7"/>
    </row>
    <row r="781" spans="20:22">
      <c r="T781"/>
      <c r="U781" s="7"/>
      <c r="V781" s="7"/>
    </row>
    <row r="782" spans="20:22">
      <c r="T782"/>
      <c r="U782" s="7"/>
      <c r="V782" s="7"/>
    </row>
    <row r="783" spans="20:22">
      <c r="T783"/>
      <c r="U783" s="7"/>
      <c r="V783" s="7"/>
    </row>
    <row r="784" spans="20:22">
      <c r="T784"/>
      <c r="U784" s="7"/>
      <c r="V784" s="7"/>
    </row>
    <row r="785" spans="20:22">
      <c r="T785"/>
      <c r="U785" s="7"/>
      <c r="V785" s="7"/>
    </row>
    <row r="786" spans="20:22">
      <c r="T786"/>
      <c r="U786" s="7"/>
      <c r="V786" s="7"/>
    </row>
    <row r="787" spans="20:22">
      <c r="T787"/>
      <c r="U787" s="7"/>
      <c r="V787" s="7"/>
    </row>
    <row r="788" spans="20:22">
      <c r="T788"/>
      <c r="U788" s="7"/>
      <c r="V788" s="7"/>
    </row>
    <row r="789" spans="20:22">
      <c r="T789"/>
      <c r="U789" s="7"/>
      <c r="V789" s="7"/>
    </row>
    <row r="790" spans="20:22">
      <c r="T790"/>
      <c r="U790" s="7"/>
      <c r="V790" s="7"/>
    </row>
    <row r="791" spans="20:22">
      <c r="T791"/>
      <c r="U791" s="7"/>
      <c r="V791" s="7"/>
    </row>
    <row r="792" spans="20:22">
      <c r="T792"/>
      <c r="U792" s="7"/>
      <c r="V792" s="7"/>
    </row>
    <row r="793" spans="20:22">
      <c r="T793"/>
      <c r="U793" s="7"/>
      <c r="V793" s="7"/>
    </row>
    <row r="794" spans="20:22">
      <c r="T794"/>
      <c r="U794" s="7"/>
      <c r="V794" s="7"/>
    </row>
    <row r="795" spans="20:22">
      <c r="T795"/>
      <c r="U795" s="7"/>
      <c r="V795" s="7"/>
    </row>
    <row r="796" spans="20:22">
      <c r="T796"/>
      <c r="U796" s="7"/>
      <c r="V796" s="7"/>
    </row>
    <row r="797" spans="20:22">
      <c r="T797"/>
      <c r="U797" s="7"/>
      <c r="V797" s="7"/>
    </row>
    <row r="798" spans="20:22">
      <c r="T798"/>
      <c r="U798" s="7"/>
      <c r="V798" s="7"/>
    </row>
    <row r="799" spans="20:22">
      <c r="T799"/>
      <c r="U799" s="7"/>
      <c r="V799" s="7"/>
    </row>
    <row r="800" spans="20:22">
      <c r="T800"/>
      <c r="U800" s="7"/>
      <c r="V800" s="7"/>
    </row>
    <row r="801" spans="20:22">
      <c r="T801"/>
      <c r="U801" s="7"/>
      <c r="V801" s="7"/>
    </row>
    <row r="802" spans="20:22">
      <c r="T802"/>
      <c r="U802" s="7"/>
      <c r="V802" s="7"/>
    </row>
    <row r="803" spans="20:22">
      <c r="T803"/>
      <c r="U803" s="7"/>
      <c r="V803" s="7"/>
    </row>
    <row r="804" spans="20:22">
      <c r="T804"/>
      <c r="U804" s="7"/>
      <c r="V804" s="7"/>
    </row>
    <row r="805" spans="20:22">
      <c r="T805"/>
      <c r="U805" s="7"/>
      <c r="V805" s="7"/>
    </row>
    <row r="806" spans="20:22">
      <c r="T806"/>
      <c r="U806" s="7"/>
      <c r="V806" s="7"/>
    </row>
    <row r="807" spans="20:22">
      <c r="T807"/>
      <c r="U807" s="7"/>
      <c r="V807" s="7"/>
    </row>
    <row r="808" spans="20:22">
      <c r="T808"/>
      <c r="U808" s="7"/>
      <c r="V808" s="7"/>
    </row>
    <row r="809" spans="20:22">
      <c r="T809"/>
      <c r="U809" s="7"/>
      <c r="V809" s="7"/>
    </row>
    <row r="810" spans="20:22">
      <c r="T810"/>
      <c r="U810" s="7"/>
      <c r="V810" s="7"/>
    </row>
    <row r="811" spans="20:22">
      <c r="T811"/>
      <c r="U811" s="7"/>
      <c r="V811" s="7"/>
    </row>
    <row r="812" spans="20:22">
      <c r="T812"/>
      <c r="U812" s="7"/>
      <c r="V812" s="7"/>
    </row>
    <row r="813" spans="20:22">
      <c r="T813"/>
      <c r="U813" s="7"/>
      <c r="V813" s="7"/>
    </row>
    <row r="814" spans="20:22">
      <c r="T814"/>
      <c r="U814" s="7"/>
      <c r="V814" s="7"/>
    </row>
    <row r="815" spans="20:22">
      <c r="T815"/>
      <c r="U815" s="7"/>
      <c r="V815" s="7"/>
    </row>
    <row r="816" spans="20:22">
      <c r="T816"/>
      <c r="U816" s="7"/>
      <c r="V816" s="7"/>
    </row>
    <row r="817" spans="20:22">
      <c r="T817"/>
      <c r="U817" s="7"/>
      <c r="V817" s="7"/>
    </row>
    <row r="818" spans="20:22">
      <c r="T818"/>
      <c r="U818" s="7"/>
      <c r="V818" s="7"/>
    </row>
    <row r="819" spans="20:22">
      <c r="T819"/>
      <c r="U819" s="7"/>
      <c r="V819" s="7"/>
    </row>
    <row r="820" spans="20:22">
      <c r="T820"/>
      <c r="U820" s="7"/>
      <c r="V820" s="7"/>
    </row>
    <row r="821" spans="20:22">
      <c r="T821"/>
      <c r="U821" s="7"/>
      <c r="V821" s="7"/>
    </row>
    <row r="822" spans="20:22">
      <c r="T822"/>
      <c r="U822" s="7"/>
      <c r="V822" s="7"/>
    </row>
    <row r="823" spans="20:22">
      <c r="T823"/>
      <c r="U823" s="7"/>
      <c r="V823" s="7"/>
    </row>
    <row r="824" spans="20:22">
      <c r="T824"/>
      <c r="U824" s="7"/>
      <c r="V824" s="7"/>
    </row>
    <row r="825" spans="20:22">
      <c r="T825"/>
      <c r="U825" s="7"/>
      <c r="V825" s="7"/>
    </row>
    <row r="826" spans="20:22">
      <c r="T826"/>
      <c r="U826" s="7"/>
      <c r="V826" s="7"/>
    </row>
    <row r="827" spans="20:22">
      <c r="T827"/>
      <c r="U827" s="7"/>
      <c r="V827" s="7"/>
    </row>
    <row r="828" spans="20:22">
      <c r="T828"/>
      <c r="U828" s="7"/>
      <c r="V828" s="7"/>
    </row>
    <row r="829" spans="20:22">
      <c r="T829"/>
      <c r="U829" s="7"/>
      <c r="V829" s="7"/>
    </row>
    <row r="830" spans="20:22">
      <c r="T830"/>
      <c r="U830" s="7"/>
      <c r="V830" s="7"/>
    </row>
    <row r="831" spans="20:22">
      <c r="T831"/>
      <c r="U831" s="7"/>
      <c r="V831" s="7"/>
    </row>
    <row r="832" spans="20:22">
      <c r="T832"/>
      <c r="U832" s="7"/>
      <c r="V832" s="7"/>
    </row>
    <row r="833" spans="20:22">
      <c r="T833"/>
      <c r="U833" s="7"/>
      <c r="V833" s="7"/>
    </row>
    <row r="834" spans="20:22">
      <c r="T834"/>
      <c r="U834" s="7"/>
      <c r="V834" s="7"/>
    </row>
    <row r="835" spans="20:22">
      <c r="T835"/>
      <c r="U835" s="7"/>
      <c r="V835" s="7"/>
    </row>
    <row r="836" spans="20:22">
      <c r="T836"/>
      <c r="U836" s="7"/>
      <c r="V836" s="7"/>
    </row>
    <row r="837" spans="20:22">
      <c r="T837"/>
      <c r="U837" s="7"/>
      <c r="V837" s="7"/>
    </row>
    <row r="838" spans="20:22">
      <c r="T838"/>
      <c r="U838" s="7"/>
      <c r="V838" s="7"/>
    </row>
    <row r="839" spans="20:22">
      <c r="T839"/>
      <c r="U839" s="7"/>
      <c r="V839" s="7"/>
    </row>
    <row r="840" spans="20:22">
      <c r="T840"/>
      <c r="U840" s="7"/>
      <c r="V840" s="7"/>
    </row>
    <row r="841" spans="20:22">
      <c r="T841"/>
      <c r="U841" s="7"/>
      <c r="V841" s="7"/>
    </row>
    <row r="842" spans="20:22">
      <c r="T842"/>
      <c r="U842" s="7"/>
      <c r="V842" s="7"/>
    </row>
    <row r="843" spans="20:22">
      <c r="T843"/>
      <c r="U843" s="7"/>
      <c r="V843" s="7"/>
    </row>
    <row r="844" spans="20:22">
      <c r="T844"/>
      <c r="U844" s="7"/>
      <c r="V844" s="7"/>
    </row>
    <row r="845" spans="20:22">
      <c r="T845"/>
      <c r="U845" s="7"/>
      <c r="V845" s="7"/>
    </row>
    <row r="846" spans="20:22">
      <c r="T846"/>
      <c r="U846" s="7"/>
      <c r="V846" s="7"/>
    </row>
    <row r="847" spans="20:22">
      <c r="T847"/>
      <c r="U847" s="7"/>
      <c r="V847" s="7"/>
    </row>
    <row r="848" spans="20:22">
      <c r="T848"/>
      <c r="U848" s="7"/>
      <c r="V848" s="7"/>
    </row>
    <row r="849" spans="20:22">
      <c r="T849"/>
      <c r="U849" s="7"/>
      <c r="V849" s="7"/>
    </row>
    <row r="850" spans="20:22">
      <c r="T850"/>
      <c r="U850" s="7"/>
      <c r="V850" s="7"/>
    </row>
    <row r="851" spans="20:22">
      <c r="T851"/>
      <c r="U851" s="7"/>
      <c r="V851" s="7"/>
    </row>
    <row r="852" spans="20:22">
      <c r="T852"/>
      <c r="U852" s="7"/>
      <c r="V852" s="7"/>
    </row>
    <row r="853" spans="20:22">
      <c r="T853"/>
      <c r="U853" s="7"/>
      <c r="V853" s="7"/>
    </row>
    <row r="854" spans="20:22">
      <c r="T854"/>
      <c r="U854" s="7"/>
      <c r="V854" s="7"/>
    </row>
    <row r="855" spans="20:22">
      <c r="T855"/>
      <c r="U855" s="7"/>
      <c r="V855" s="7"/>
    </row>
    <row r="856" spans="20:22">
      <c r="T856"/>
      <c r="U856" s="7"/>
      <c r="V856" s="7"/>
    </row>
    <row r="857" spans="20:22">
      <c r="T857"/>
      <c r="U857" s="7"/>
      <c r="V857" s="7"/>
    </row>
    <row r="858" spans="20:22">
      <c r="T858"/>
      <c r="U858" s="7"/>
      <c r="V858" s="7"/>
    </row>
    <row r="859" spans="20:22">
      <c r="T859"/>
      <c r="U859" s="7"/>
      <c r="V859" s="7"/>
    </row>
    <row r="860" spans="20:22">
      <c r="T860"/>
      <c r="U860" s="7"/>
      <c r="V860" s="7"/>
    </row>
    <row r="861" spans="20:22">
      <c r="T861"/>
      <c r="U861" s="7"/>
      <c r="V861" s="7"/>
    </row>
    <row r="862" spans="20:22">
      <c r="T862"/>
      <c r="U862" s="7"/>
      <c r="V862" s="7"/>
    </row>
    <row r="863" spans="20:22">
      <c r="T863"/>
      <c r="U863" s="7"/>
      <c r="V863" s="7"/>
    </row>
    <row r="864" spans="20:22">
      <c r="T864"/>
      <c r="U864" s="7"/>
      <c r="V864" s="7"/>
    </row>
    <row r="865" spans="20:22">
      <c r="T865"/>
      <c r="U865" s="7"/>
      <c r="V865" s="7"/>
    </row>
    <row r="866" spans="20:22">
      <c r="T866"/>
      <c r="U866" s="7"/>
      <c r="V866" s="7"/>
    </row>
    <row r="867" spans="20:22">
      <c r="T867"/>
      <c r="U867" s="7"/>
      <c r="V867" s="7"/>
    </row>
    <row r="868" spans="20:22">
      <c r="T868"/>
      <c r="U868" s="7"/>
      <c r="V868" s="7"/>
    </row>
    <row r="869" spans="20:22">
      <c r="T869"/>
      <c r="U869" s="7"/>
      <c r="V869" s="7"/>
    </row>
    <row r="870" spans="20:22">
      <c r="T870"/>
      <c r="U870" s="7"/>
      <c r="V870" s="7"/>
    </row>
    <row r="871" spans="20:22">
      <c r="T871"/>
      <c r="U871" s="7"/>
      <c r="V871" s="7"/>
    </row>
    <row r="872" spans="20:22">
      <c r="T872"/>
      <c r="U872" s="7"/>
      <c r="V872" s="7"/>
    </row>
    <row r="873" spans="20:22">
      <c r="T873"/>
      <c r="U873" s="7"/>
      <c r="V873" s="7"/>
    </row>
    <row r="874" spans="20:22">
      <c r="T874"/>
      <c r="U874" s="7"/>
      <c r="V874" s="7"/>
    </row>
    <row r="875" spans="20:22">
      <c r="T875"/>
      <c r="U875" s="7"/>
      <c r="V875" s="7"/>
    </row>
    <row r="876" spans="20:22">
      <c r="T876"/>
      <c r="U876" s="7"/>
      <c r="V876" s="7"/>
    </row>
    <row r="877" spans="20:22">
      <c r="T877"/>
      <c r="U877" s="7"/>
      <c r="V877" s="7"/>
    </row>
    <row r="878" spans="20:22">
      <c r="T878"/>
      <c r="U878" s="7"/>
      <c r="V878" s="7"/>
    </row>
    <row r="879" spans="20:22">
      <c r="T879"/>
      <c r="U879" s="7"/>
      <c r="V879" s="7"/>
    </row>
    <row r="880" spans="20:22">
      <c r="T880"/>
      <c r="U880" s="7"/>
      <c r="V880" s="7"/>
    </row>
    <row r="881" spans="20:22">
      <c r="T881"/>
      <c r="U881" s="7"/>
      <c r="V881" s="7"/>
    </row>
    <row r="882" spans="20:22">
      <c r="T882"/>
      <c r="U882" s="7"/>
      <c r="V882" s="7"/>
    </row>
    <row r="883" spans="20:22">
      <c r="T883"/>
      <c r="U883" s="7"/>
      <c r="V883" s="7"/>
    </row>
    <row r="884" spans="20:22">
      <c r="T884"/>
      <c r="U884" s="7"/>
      <c r="V884" s="7"/>
    </row>
    <row r="885" spans="20:22">
      <c r="T885"/>
      <c r="U885" s="7"/>
      <c r="V885" s="7"/>
    </row>
    <row r="886" spans="20:22">
      <c r="T886"/>
      <c r="U886" s="7"/>
      <c r="V886" s="7"/>
    </row>
    <row r="887" spans="20:22">
      <c r="T887"/>
      <c r="U887" s="7"/>
      <c r="V887" s="7"/>
    </row>
    <row r="888" spans="20:22">
      <c r="T888"/>
      <c r="U888" s="7"/>
      <c r="V888" s="7"/>
    </row>
    <row r="889" spans="20:22">
      <c r="T889"/>
      <c r="U889" s="7"/>
      <c r="V889" s="7"/>
    </row>
    <row r="890" spans="20:22">
      <c r="T890"/>
      <c r="U890" s="7"/>
      <c r="V890" s="7"/>
    </row>
    <row r="891" spans="20:22">
      <c r="T891"/>
      <c r="U891" s="7"/>
      <c r="V891" s="7"/>
    </row>
    <row r="892" spans="20:22">
      <c r="T892"/>
      <c r="U892" s="7"/>
      <c r="V892" s="7"/>
    </row>
    <row r="893" spans="20:22">
      <c r="T893"/>
      <c r="U893" s="7"/>
      <c r="V893" s="7"/>
    </row>
    <row r="894" spans="20:22">
      <c r="T894"/>
      <c r="U894" s="7"/>
      <c r="V894" s="7"/>
    </row>
    <row r="895" spans="20:22">
      <c r="T895"/>
      <c r="U895" s="7"/>
      <c r="V895" s="7"/>
    </row>
    <row r="896" spans="20:22">
      <c r="T896"/>
      <c r="U896" s="7"/>
      <c r="V896" s="7"/>
    </row>
    <row r="897" spans="20:22">
      <c r="T897"/>
      <c r="U897" s="7"/>
      <c r="V897" s="7"/>
    </row>
    <row r="898" spans="20:22">
      <c r="T898"/>
      <c r="U898" s="7"/>
      <c r="V898" s="7"/>
    </row>
    <row r="899" spans="20:22">
      <c r="T899"/>
      <c r="U899" s="7"/>
      <c r="V899" s="7"/>
    </row>
    <row r="900" spans="20:22">
      <c r="T900"/>
      <c r="U900" s="7"/>
      <c r="V900" s="7"/>
    </row>
    <row r="901" spans="20:22">
      <c r="T901"/>
      <c r="U901" s="7"/>
      <c r="V901" s="7"/>
    </row>
    <row r="902" spans="20:22">
      <c r="T902"/>
      <c r="U902" s="7"/>
      <c r="V902" s="7"/>
    </row>
    <row r="903" spans="20:22">
      <c r="T903"/>
      <c r="U903" s="7"/>
      <c r="V903" s="7"/>
    </row>
    <row r="904" spans="20:22">
      <c r="T904"/>
      <c r="U904" s="7"/>
      <c r="V904" s="7"/>
    </row>
    <row r="905" spans="20:22">
      <c r="T905"/>
      <c r="U905" s="7"/>
      <c r="V905" s="7"/>
    </row>
    <row r="906" spans="20:22">
      <c r="T906"/>
      <c r="U906" s="7"/>
      <c r="V906" s="7"/>
    </row>
    <row r="907" spans="20:22">
      <c r="T907"/>
      <c r="U907" s="7"/>
      <c r="V907" s="7"/>
    </row>
    <row r="908" spans="20:22">
      <c r="T908"/>
      <c r="U908" s="7"/>
      <c r="V908" s="7"/>
    </row>
    <row r="909" spans="20:22">
      <c r="T909"/>
      <c r="U909" s="7"/>
      <c r="V909" s="7"/>
    </row>
    <row r="910" spans="20:22">
      <c r="T910"/>
      <c r="U910" s="7"/>
      <c r="V910" s="7"/>
    </row>
    <row r="911" spans="20:22">
      <c r="T911"/>
      <c r="U911" s="7"/>
      <c r="V911" s="7"/>
    </row>
    <row r="912" spans="20:22">
      <c r="T912"/>
      <c r="U912" s="7"/>
      <c r="V912" s="7"/>
    </row>
    <row r="913" spans="20:22">
      <c r="T913"/>
      <c r="U913" s="7"/>
      <c r="V913" s="7"/>
    </row>
    <row r="914" spans="20:22">
      <c r="T914"/>
      <c r="U914" s="7"/>
      <c r="V914" s="7"/>
    </row>
    <row r="915" spans="20:22">
      <c r="T915"/>
      <c r="U915" s="7"/>
      <c r="V915" s="7"/>
    </row>
    <row r="916" spans="20:22">
      <c r="T916"/>
      <c r="U916" s="7"/>
      <c r="V916" s="7"/>
    </row>
    <row r="917" spans="20:22">
      <c r="T917"/>
      <c r="U917" s="7"/>
      <c r="V917" s="7"/>
    </row>
    <row r="918" spans="20:22">
      <c r="T918"/>
      <c r="U918" s="7"/>
      <c r="V918" s="7"/>
    </row>
    <row r="919" spans="20:22">
      <c r="T919"/>
      <c r="U919" s="7"/>
      <c r="V919" s="7"/>
    </row>
    <row r="920" spans="20:22">
      <c r="T920"/>
      <c r="U920" s="7"/>
      <c r="V920" s="7"/>
    </row>
    <row r="921" spans="20:22">
      <c r="T921"/>
      <c r="U921" s="7"/>
      <c r="V921" s="7"/>
    </row>
    <row r="922" spans="20:22">
      <c r="T922"/>
      <c r="U922" s="7"/>
      <c r="V922" s="7"/>
    </row>
    <row r="923" spans="20:22">
      <c r="T923"/>
      <c r="U923" s="7"/>
      <c r="V923" s="7"/>
    </row>
    <row r="924" spans="20:22">
      <c r="T924"/>
      <c r="U924" s="7"/>
      <c r="V924" s="7"/>
    </row>
    <row r="925" spans="20:22">
      <c r="T925"/>
      <c r="U925" s="7"/>
      <c r="V925" s="7"/>
    </row>
    <row r="926" spans="20:22">
      <c r="T926"/>
      <c r="U926" s="7"/>
      <c r="V926" s="7"/>
    </row>
    <row r="927" spans="20:22">
      <c r="T927"/>
      <c r="U927" s="7"/>
      <c r="V927" s="7"/>
    </row>
    <row r="928" spans="20:22">
      <c r="T928"/>
      <c r="U928" s="7"/>
      <c r="V928" s="7"/>
    </row>
    <row r="929" spans="20:22">
      <c r="T929"/>
      <c r="U929" s="7"/>
      <c r="V929" s="7"/>
    </row>
    <row r="930" spans="20:22">
      <c r="T930"/>
      <c r="U930" s="7"/>
      <c r="V930" s="7"/>
    </row>
    <row r="931" spans="20:22">
      <c r="T931"/>
      <c r="U931" s="7"/>
      <c r="V931" s="7"/>
    </row>
    <row r="932" spans="20:22">
      <c r="T932"/>
      <c r="U932" s="7"/>
      <c r="V932" s="7"/>
    </row>
    <row r="933" spans="20:22">
      <c r="T933"/>
      <c r="U933" s="7"/>
      <c r="V933" s="7"/>
    </row>
    <row r="934" spans="20:22">
      <c r="T934"/>
      <c r="U934" s="7"/>
      <c r="V934" s="7"/>
    </row>
    <row r="935" spans="20:22">
      <c r="T935"/>
      <c r="U935" s="7"/>
      <c r="V935" s="7"/>
    </row>
    <row r="936" spans="20:22">
      <c r="T936"/>
      <c r="U936" s="7"/>
      <c r="V936" s="7"/>
    </row>
    <row r="937" spans="20:22">
      <c r="T937"/>
      <c r="U937" s="7"/>
      <c r="V937" s="7"/>
    </row>
    <row r="938" spans="20:22">
      <c r="T938"/>
      <c r="U938" s="7"/>
      <c r="V938" s="7"/>
    </row>
    <row r="939" spans="20:22">
      <c r="T939"/>
      <c r="U939" s="7"/>
      <c r="V939" s="7"/>
    </row>
    <row r="940" spans="20:22">
      <c r="T940"/>
      <c r="U940" s="7"/>
      <c r="V940" s="7"/>
    </row>
    <row r="941" spans="20:22">
      <c r="T941"/>
      <c r="U941" s="7"/>
      <c r="V941" s="7"/>
    </row>
    <row r="942" spans="20:22">
      <c r="T942"/>
      <c r="U942" s="7"/>
      <c r="V942" s="7"/>
    </row>
    <row r="943" spans="20:22">
      <c r="T943"/>
      <c r="U943" s="7"/>
      <c r="V943" s="7"/>
    </row>
    <row r="944" spans="20:22">
      <c r="T944"/>
      <c r="U944" s="7"/>
      <c r="V944" s="7"/>
    </row>
    <row r="945" spans="20:22">
      <c r="T945"/>
      <c r="U945" s="7"/>
      <c r="V945" s="7"/>
    </row>
    <row r="946" spans="20:22">
      <c r="T946"/>
      <c r="U946" s="7"/>
      <c r="V946" s="7"/>
    </row>
    <row r="947" spans="20:22">
      <c r="T947"/>
      <c r="U947" s="7"/>
      <c r="V947" s="7"/>
    </row>
    <row r="948" spans="20:22">
      <c r="T948"/>
      <c r="U948" s="7"/>
      <c r="V948" s="7"/>
    </row>
    <row r="949" spans="20:22">
      <c r="T949"/>
      <c r="U949" s="7"/>
      <c r="V949" s="7"/>
    </row>
    <row r="950" spans="20:22">
      <c r="T950"/>
      <c r="U950" s="7"/>
      <c r="V950" s="7"/>
    </row>
    <row r="951" spans="20:22">
      <c r="T951"/>
      <c r="U951" s="7"/>
      <c r="V951" s="7"/>
    </row>
    <row r="952" spans="20:22">
      <c r="T952"/>
      <c r="U952" s="7"/>
      <c r="V952" s="7"/>
    </row>
    <row r="953" spans="20:22">
      <c r="T953"/>
      <c r="U953" s="7"/>
      <c r="V953" s="7"/>
    </row>
    <row r="954" spans="20:22">
      <c r="T954"/>
      <c r="U954" s="7"/>
      <c r="V954" s="7"/>
    </row>
    <row r="955" spans="20:22">
      <c r="T955"/>
      <c r="U955" s="7"/>
      <c r="V955" s="7"/>
    </row>
    <row r="956" spans="20:22">
      <c r="T956"/>
      <c r="U956" s="7"/>
      <c r="V956" s="7"/>
    </row>
    <row r="957" spans="20:22">
      <c r="T957"/>
      <c r="U957" s="7"/>
      <c r="V957" s="7"/>
    </row>
    <row r="958" spans="20:22">
      <c r="T958"/>
      <c r="U958" s="7"/>
      <c r="V958" s="7"/>
    </row>
    <row r="959" spans="20:22">
      <c r="T959"/>
      <c r="U959" s="7"/>
      <c r="V959" s="7"/>
    </row>
    <row r="960" spans="20:22">
      <c r="T960"/>
      <c r="U960" s="7"/>
      <c r="V960" s="7"/>
    </row>
    <row r="961" spans="20:22">
      <c r="T961"/>
      <c r="U961" s="7"/>
      <c r="V961" s="7"/>
    </row>
    <row r="962" spans="20:22">
      <c r="T962"/>
      <c r="U962" s="7"/>
      <c r="V962" s="7"/>
    </row>
    <row r="963" spans="20:22">
      <c r="T963"/>
      <c r="U963" s="7"/>
      <c r="V963" s="7"/>
    </row>
    <row r="964" spans="20:22">
      <c r="T964"/>
      <c r="U964" s="7"/>
      <c r="V964" s="7"/>
    </row>
    <row r="965" spans="20:22">
      <c r="T965"/>
      <c r="U965" s="7"/>
      <c r="V965" s="7"/>
    </row>
    <row r="966" spans="20:22">
      <c r="T966"/>
      <c r="U966" s="7"/>
      <c r="V966" s="7"/>
    </row>
    <row r="967" spans="20:22">
      <c r="T967"/>
      <c r="U967" s="7"/>
      <c r="V967" s="7"/>
    </row>
    <row r="968" spans="20:22">
      <c r="T968"/>
      <c r="U968" s="7"/>
      <c r="V968" s="7"/>
    </row>
    <row r="969" spans="20:22">
      <c r="T969"/>
      <c r="U969" s="7"/>
      <c r="V969" s="7"/>
    </row>
    <row r="970" spans="20:22">
      <c r="T970"/>
      <c r="U970" s="7"/>
      <c r="V970" s="7"/>
    </row>
    <row r="971" spans="20:22">
      <c r="T971"/>
      <c r="U971" s="7"/>
      <c r="V971" s="7"/>
    </row>
    <row r="972" spans="20:22">
      <c r="T972"/>
      <c r="U972" s="7"/>
      <c r="V972" s="7"/>
    </row>
    <row r="973" spans="20:22">
      <c r="T973"/>
      <c r="U973" s="7"/>
      <c r="V973" s="7"/>
    </row>
    <row r="974" spans="20:22">
      <c r="T974"/>
      <c r="U974" s="7"/>
      <c r="V974" s="7"/>
    </row>
    <row r="975" spans="20:22">
      <c r="T975"/>
      <c r="U975" s="7"/>
      <c r="V975" s="7"/>
    </row>
    <row r="976" spans="20:22">
      <c r="T976"/>
      <c r="U976" s="7"/>
      <c r="V976" s="7"/>
    </row>
    <row r="977" spans="20:22">
      <c r="T977"/>
      <c r="U977" s="7"/>
      <c r="V977" s="7"/>
    </row>
    <row r="978" spans="20:22">
      <c r="T978"/>
      <c r="U978" s="7"/>
      <c r="V978" s="7"/>
    </row>
    <row r="979" spans="20:22">
      <c r="T979"/>
      <c r="U979" s="7"/>
      <c r="V979" s="7"/>
    </row>
    <row r="980" spans="20:22">
      <c r="T980"/>
      <c r="U980" s="7"/>
      <c r="V980" s="7"/>
    </row>
    <row r="981" spans="20:22">
      <c r="T981"/>
      <c r="U981" s="7"/>
      <c r="V981" s="7"/>
    </row>
    <row r="982" spans="20:22">
      <c r="T982"/>
      <c r="U982" s="7"/>
      <c r="V982" s="7"/>
    </row>
    <row r="983" spans="20:22">
      <c r="T983"/>
      <c r="U983" s="7"/>
      <c r="V983" s="7"/>
    </row>
    <row r="984" spans="20:22">
      <c r="T984"/>
      <c r="U984" s="7"/>
      <c r="V984" s="7"/>
    </row>
    <row r="985" spans="20:22">
      <c r="T985"/>
      <c r="U985" s="7"/>
      <c r="V985" s="7"/>
    </row>
    <row r="986" spans="20:22">
      <c r="T986"/>
      <c r="U986" s="7"/>
      <c r="V986" s="7"/>
    </row>
    <row r="987" spans="20:22">
      <c r="T987"/>
      <c r="U987" s="7"/>
      <c r="V987" s="7"/>
    </row>
    <row r="988" spans="20:22">
      <c r="T988"/>
      <c r="U988" s="7"/>
      <c r="V988" s="7"/>
    </row>
    <row r="989" spans="20:22">
      <c r="T989"/>
      <c r="U989" s="7"/>
      <c r="V989" s="7"/>
    </row>
    <row r="990" spans="20:22">
      <c r="T990"/>
      <c r="U990" s="7"/>
      <c r="V990" s="7"/>
    </row>
    <row r="991" spans="20:22">
      <c r="T991"/>
      <c r="U991" s="7"/>
      <c r="V991" s="7"/>
    </row>
    <row r="992" spans="20:22">
      <c r="T992"/>
      <c r="U992" s="7"/>
      <c r="V992" s="7"/>
    </row>
    <row r="993" spans="20:22">
      <c r="T993"/>
      <c r="U993" s="7"/>
      <c r="V993" s="7"/>
    </row>
    <row r="994" spans="20:22">
      <c r="T994"/>
      <c r="U994" s="7"/>
      <c r="V994" s="7"/>
    </row>
    <row r="995" spans="20:22">
      <c r="T995"/>
      <c r="U995" s="7"/>
      <c r="V995" s="7"/>
    </row>
    <row r="996" spans="20:22">
      <c r="T996"/>
      <c r="U996" s="7"/>
      <c r="V996" s="7"/>
    </row>
    <row r="997" spans="20:22">
      <c r="T997"/>
      <c r="U997" s="7"/>
      <c r="V997" s="7"/>
    </row>
    <row r="998" spans="20:22">
      <c r="T998"/>
      <c r="U998" s="7"/>
      <c r="V998" s="7"/>
    </row>
    <row r="999" spans="20:22">
      <c r="T999"/>
      <c r="U999" s="7"/>
      <c r="V999" s="7"/>
    </row>
    <row r="1000" spans="20:22">
      <c r="T1000"/>
      <c r="U1000" s="7"/>
      <c r="V1000" s="7"/>
    </row>
    <row r="1001" spans="20:22">
      <c r="T1001"/>
      <c r="U1001" s="7"/>
      <c r="V1001" s="7"/>
    </row>
    <row r="1002" spans="20:22">
      <c r="T1002"/>
      <c r="U1002" s="7"/>
      <c r="V1002" s="7"/>
    </row>
    <row r="1003" spans="20:22">
      <c r="T1003"/>
      <c r="U1003" s="7"/>
      <c r="V1003" s="7"/>
    </row>
    <row r="1004" spans="20:22">
      <c r="T1004"/>
      <c r="U1004" s="7"/>
      <c r="V1004" s="7"/>
    </row>
    <row r="1005" spans="20:22">
      <c r="T1005"/>
      <c r="U1005" s="7"/>
      <c r="V1005" s="7"/>
    </row>
    <row r="1006" spans="20:22">
      <c r="T1006"/>
      <c r="U1006" s="7"/>
      <c r="V1006" s="7"/>
    </row>
    <row r="1007" spans="20:22">
      <c r="T1007"/>
      <c r="U1007" s="7"/>
      <c r="V1007" s="7"/>
    </row>
    <row r="1008" spans="20:22">
      <c r="T1008"/>
      <c r="U1008" s="7"/>
      <c r="V1008" s="7"/>
    </row>
    <row r="1009" spans="20:22">
      <c r="T1009"/>
      <c r="U1009" s="7"/>
      <c r="V1009" s="7"/>
    </row>
    <row r="1010" spans="20:22">
      <c r="T1010"/>
      <c r="U1010" s="7"/>
      <c r="V1010" s="7"/>
    </row>
    <row r="1011" spans="20:22">
      <c r="T1011"/>
      <c r="U1011" s="7"/>
      <c r="V1011" s="7"/>
    </row>
    <row r="1012" spans="20:22">
      <c r="T1012"/>
      <c r="U1012" s="7"/>
      <c r="V1012" s="7"/>
    </row>
    <row r="1013" spans="20:22">
      <c r="T1013"/>
      <c r="U1013" s="7"/>
      <c r="V1013" s="7"/>
    </row>
    <row r="1014" spans="20:22">
      <c r="T1014"/>
      <c r="U1014" s="7"/>
      <c r="V1014" s="7"/>
    </row>
    <row r="1015" spans="20:22">
      <c r="T1015"/>
      <c r="U1015" s="7"/>
      <c r="V1015" s="7"/>
    </row>
    <row r="1016" spans="20:22">
      <c r="T1016"/>
      <c r="U1016" s="7"/>
      <c r="V1016" s="7"/>
    </row>
    <row r="1017" spans="20:22">
      <c r="T1017"/>
      <c r="U1017" s="7"/>
      <c r="V1017" s="7"/>
    </row>
    <row r="1018" spans="20:22">
      <c r="T1018"/>
      <c r="U1018" s="7"/>
      <c r="V1018" s="7"/>
    </row>
    <row r="1019" spans="20:22">
      <c r="T1019"/>
      <c r="U1019" s="7"/>
      <c r="V1019" s="7"/>
    </row>
    <row r="1020" spans="20:22">
      <c r="T1020"/>
      <c r="U1020" s="7"/>
      <c r="V1020" s="7"/>
    </row>
    <row r="1021" spans="20:22">
      <c r="T1021"/>
      <c r="U1021" s="7"/>
      <c r="V1021" s="7"/>
    </row>
    <row r="1022" spans="20:22">
      <c r="T1022"/>
      <c r="U1022" s="7"/>
      <c r="V1022" s="7"/>
    </row>
    <row r="1023" spans="20:22">
      <c r="T1023"/>
      <c r="U1023" s="7"/>
      <c r="V1023" s="7"/>
    </row>
    <row r="1024" spans="20:22">
      <c r="T1024"/>
      <c r="U1024" s="7"/>
      <c r="V1024" s="7"/>
    </row>
    <row r="1025" spans="20:22">
      <c r="T1025"/>
      <c r="U1025" s="7"/>
      <c r="V1025" s="7"/>
    </row>
    <row r="1026" spans="20:22">
      <c r="T1026"/>
      <c r="U1026" s="7"/>
      <c r="V1026" s="7"/>
    </row>
    <row r="1027" spans="20:22">
      <c r="T1027"/>
      <c r="U1027" s="7"/>
      <c r="V1027" s="7"/>
    </row>
    <row r="1028" spans="20:22">
      <c r="T1028"/>
      <c r="U1028" s="7"/>
      <c r="V1028" s="7"/>
    </row>
    <row r="1029" spans="20:22">
      <c r="T1029"/>
      <c r="U1029" s="7"/>
      <c r="V1029" s="7"/>
    </row>
    <row r="1030" spans="20:22">
      <c r="T1030"/>
      <c r="U1030" s="7"/>
      <c r="V1030" s="7"/>
    </row>
    <row r="1031" spans="20:22">
      <c r="T1031"/>
      <c r="U1031" s="7"/>
      <c r="V1031" s="7"/>
    </row>
    <row r="1032" spans="20:22">
      <c r="T1032"/>
      <c r="U1032" s="7"/>
      <c r="V1032" s="7"/>
    </row>
    <row r="1033" spans="20:22">
      <c r="T1033"/>
      <c r="U1033" s="7"/>
      <c r="V1033" s="7"/>
    </row>
    <row r="1034" spans="20:22">
      <c r="T1034"/>
      <c r="U1034" s="7"/>
      <c r="V1034" s="7"/>
    </row>
    <row r="1035" spans="20:22">
      <c r="T1035"/>
      <c r="U1035" s="7"/>
      <c r="V1035" s="7"/>
    </row>
    <row r="1036" spans="20:22">
      <c r="T1036"/>
      <c r="U1036" s="7"/>
      <c r="V1036" s="7"/>
    </row>
    <row r="1037" spans="20:22">
      <c r="T1037"/>
      <c r="U1037" s="7"/>
      <c r="V1037" s="7"/>
    </row>
    <row r="1038" spans="20:22">
      <c r="T1038"/>
      <c r="U1038" s="7"/>
      <c r="V1038" s="7"/>
    </row>
    <row r="1039" spans="20:22">
      <c r="T1039"/>
      <c r="U1039" s="7"/>
      <c r="V1039" s="7"/>
    </row>
    <row r="1040" spans="20:22">
      <c r="T1040"/>
      <c r="U1040" s="7"/>
      <c r="V1040" s="7"/>
    </row>
    <row r="1041" spans="20:22">
      <c r="T1041"/>
      <c r="U1041" s="7"/>
      <c r="V1041" s="7"/>
    </row>
    <row r="1042" spans="20:22">
      <c r="T1042"/>
      <c r="U1042" s="7"/>
      <c r="V1042" s="7"/>
    </row>
    <row r="1043" spans="20:22">
      <c r="T1043"/>
      <c r="U1043" s="7"/>
      <c r="V1043" s="7"/>
    </row>
    <row r="1044" spans="20:22">
      <c r="T1044"/>
      <c r="U1044" s="7"/>
      <c r="V1044" s="7"/>
    </row>
    <row r="1045" spans="20:22">
      <c r="T1045"/>
      <c r="U1045" s="7"/>
      <c r="V1045" s="7"/>
    </row>
    <row r="1046" spans="20:22">
      <c r="T1046"/>
      <c r="U1046" s="7"/>
      <c r="V1046" s="7"/>
    </row>
    <row r="1047" spans="20:22">
      <c r="T1047"/>
      <c r="U1047" s="7"/>
      <c r="V1047" s="7"/>
    </row>
    <row r="1048" spans="20:22">
      <c r="T1048"/>
      <c r="U1048" s="7"/>
      <c r="V1048" s="7"/>
    </row>
    <row r="1049" spans="20:22">
      <c r="T1049"/>
      <c r="U1049" s="7"/>
      <c r="V1049" s="7"/>
    </row>
    <row r="1050" spans="20:22">
      <c r="T1050"/>
      <c r="U1050" s="7"/>
      <c r="V1050" s="7"/>
    </row>
    <row r="1051" spans="20:22">
      <c r="T1051"/>
      <c r="U1051" s="7"/>
      <c r="V1051" s="7"/>
    </row>
    <row r="1052" spans="20:22">
      <c r="T1052"/>
      <c r="U1052" s="7"/>
      <c r="V1052" s="7"/>
    </row>
    <row r="1053" spans="20:22">
      <c r="T1053"/>
      <c r="U1053" s="7"/>
      <c r="V1053" s="7"/>
    </row>
    <row r="1054" spans="20:22">
      <c r="T1054"/>
      <c r="U1054" s="7"/>
      <c r="V1054" s="7"/>
    </row>
    <row r="1055" spans="20:22">
      <c r="T1055"/>
      <c r="U1055" s="7"/>
      <c r="V1055" s="7"/>
    </row>
    <row r="1056" spans="20:22">
      <c r="T1056"/>
      <c r="U1056" s="7"/>
      <c r="V1056" s="7"/>
    </row>
    <row r="1057" spans="20:22">
      <c r="T1057"/>
      <c r="U1057" s="7"/>
      <c r="V1057" s="7"/>
    </row>
    <row r="1058" spans="20:22">
      <c r="T1058"/>
      <c r="U1058" s="7"/>
      <c r="V1058" s="7"/>
    </row>
    <row r="1059" spans="20:22">
      <c r="T1059"/>
      <c r="U1059" s="7"/>
      <c r="V1059" s="7"/>
    </row>
    <row r="1060" spans="20:22">
      <c r="T1060"/>
      <c r="U1060" s="7"/>
      <c r="V1060" s="7"/>
    </row>
    <row r="1061" spans="20:22">
      <c r="T1061"/>
      <c r="U1061" s="7"/>
      <c r="V1061" s="7"/>
    </row>
    <row r="1062" spans="20:22">
      <c r="T1062"/>
      <c r="U1062" s="7"/>
      <c r="V1062" s="7"/>
    </row>
    <row r="1063" spans="20:22">
      <c r="T1063"/>
      <c r="U1063" s="7"/>
      <c r="V1063" s="7"/>
    </row>
    <row r="1064" spans="20:22">
      <c r="T1064"/>
      <c r="U1064" s="7"/>
      <c r="V1064" s="7"/>
    </row>
    <row r="1065" spans="20:22">
      <c r="T1065"/>
      <c r="U1065" s="7"/>
      <c r="V1065" s="7"/>
    </row>
    <row r="1066" spans="20:22">
      <c r="T1066"/>
      <c r="U1066" s="7"/>
      <c r="V1066" s="7"/>
    </row>
    <row r="1067" spans="20:22">
      <c r="T1067"/>
      <c r="U1067" s="7"/>
      <c r="V1067" s="7"/>
    </row>
    <row r="1068" spans="20:22">
      <c r="T1068"/>
      <c r="U1068" s="7"/>
      <c r="V1068" s="7"/>
    </row>
    <row r="1069" spans="20:22">
      <c r="T1069"/>
      <c r="U1069" s="7"/>
      <c r="V1069" s="7"/>
    </row>
    <row r="1070" spans="20:22">
      <c r="T1070"/>
      <c r="U1070" s="7"/>
      <c r="V1070" s="7"/>
    </row>
    <row r="1071" spans="20:22">
      <c r="T1071"/>
      <c r="U1071" s="7"/>
      <c r="V1071" s="7"/>
    </row>
    <row r="1072" spans="20:22">
      <c r="T1072"/>
      <c r="U1072" s="7"/>
      <c r="V1072" s="7"/>
    </row>
    <row r="1073" spans="20:22">
      <c r="T1073"/>
      <c r="U1073" s="7"/>
      <c r="V1073" s="7"/>
    </row>
    <row r="1074" spans="20:22">
      <c r="T1074"/>
      <c r="U1074" s="7"/>
      <c r="V1074" s="7"/>
    </row>
    <row r="1075" spans="20:22">
      <c r="T1075"/>
      <c r="U1075" s="7"/>
      <c r="V1075" s="7"/>
    </row>
    <row r="1076" spans="20:22">
      <c r="T1076"/>
      <c r="U1076" s="7"/>
      <c r="V1076" s="7"/>
    </row>
    <row r="1077" spans="20:22">
      <c r="T1077"/>
      <c r="U1077" s="7"/>
      <c r="V1077" s="7"/>
    </row>
    <row r="1078" spans="20:22">
      <c r="T1078"/>
      <c r="U1078" s="7"/>
      <c r="V1078" s="7"/>
    </row>
    <row r="1079" spans="20:22">
      <c r="T1079"/>
      <c r="U1079" s="7"/>
      <c r="V1079" s="7"/>
    </row>
    <row r="1080" spans="20:22">
      <c r="T1080"/>
      <c r="U1080" s="7"/>
      <c r="V1080" s="7"/>
    </row>
    <row r="1081" spans="20:22">
      <c r="T1081"/>
      <c r="U1081" s="7"/>
      <c r="V1081" s="7"/>
    </row>
    <row r="1082" spans="20:22">
      <c r="T1082"/>
      <c r="U1082" s="7"/>
      <c r="V1082" s="7"/>
    </row>
    <row r="1083" spans="20:22">
      <c r="T1083"/>
      <c r="U1083" s="7"/>
      <c r="V1083" s="7"/>
    </row>
    <row r="1084" spans="20:22">
      <c r="T1084"/>
      <c r="U1084" s="7"/>
      <c r="V1084" s="7"/>
    </row>
    <row r="1085" spans="20:22">
      <c r="T1085"/>
      <c r="U1085" s="7"/>
      <c r="V1085" s="7"/>
    </row>
    <row r="1086" spans="20:22">
      <c r="T1086"/>
      <c r="U1086" s="7"/>
      <c r="V1086" s="7"/>
    </row>
    <row r="1087" spans="20:22">
      <c r="T1087"/>
      <c r="U1087" s="7"/>
      <c r="V1087" s="7"/>
    </row>
    <row r="1088" spans="20:22">
      <c r="T1088"/>
      <c r="U1088" s="7"/>
      <c r="V1088" s="7"/>
    </row>
    <row r="1089" spans="20:22">
      <c r="T1089"/>
      <c r="U1089" s="7"/>
      <c r="V1089" s="7"/>
    </row>
    <row r="1090" spans="20:22">
      <c r="T1090"/>
      <c r="U1090" s="7"/>
      <c r="V1090" s="7"/>
    </row>
    <row r="1091" spans="20:22">
      <c r="T1091"/>
      <c r="U1091" s="7"/>
      <c r="V1091" s="7"/>
    </row>
    <row r="1092" spans="20:22">
      <c r="T1092"/>
      <c r="U1092" s="7"/>
      <c r="V1092" s="7"/>
    </row>
    <row r="1093" spans="20:22">
      <c r="T1093"/>
      <c r="U1093" s="7"/>
      <c r="V1093" s="7"/>
    </row>
    <row r="1094" spans="20:22">
      <c r="T1094"/>
      <c r="U1094" s="7"/>
      <c r="V1094" s="7"/>
    </row>
    <row r="1095" spans="20:22">
      <c r="T1095"/>
      <c r="U1095" s="7"/>
      <c r="V1095" s="7"/>
    </row>
    <row r="1096" spans="20:22">
      <c r="T1096"/>
      <c r="U1096" s="7"/>
      <c r="V1096" s="7"/>
    </row>
    <row r="1097" spans="20:22">
      <c r="T1097"/>
      <c r="U1097" s="7"/>
      <c r="V1097" s="7"/>
    </row>
    <row r="1098" spans="20:22">
      <c r="T1098"/>
      <c r="U1098" s="7"/>
      <c r="V1098" s="7"/>
    </row>
    <row r="1099" spans="20:22">
      <c r="T1099"/>
      <c r="U1099" s="7"/>
      <c r="V1099" s="7"/>
    </row>
    <row r="1100" spans="20:22">
      <c r="T1100"/>
      <c r="U1100" s="7"/>
      <c r="V1100" s="7"/>
    </row>
    <row r="1101" spans="20:22">
      <c r="T1101"/>
      <c r="U1101" s="7"/>
      <c r="V1101" s="7"/>
    </row>
    <row r="1102" spans="20:22">
      <c r="T1102"/>
      <c r="U1102" s="7"/>
      <c r="V1102" s="7"/>
    </row>
    <row r="1103" spans="20:22">
      <c r="T1103"/>
      <c r="U1103" s="7"/>
      <c r="V1103" s="7"/>
    </row>
    <row r="1104" spans="20:22">
      <c r="T1104"/>
      <c r="U1104" s="7"/>
      <c r="V1104" s="7"/>
    </row>
    <row r="1105" spans="20:22">
      <c r="T1105"/>
      <c r="U1105" s="7"/>
      <c r="V1105" s="7"/>
    </row>
    <row r="1106" spans="20:22">
      <c r="T1106"/>
      <c r="U1106" s="7"/>
      <c r="V1106" s="7"/>
    </row>
    <row r="1107" spans="20:22">
      <c r="T1107"/>
      <c r="U1107" s="7"/>
      <c r="V1107" s="7"/>
    </row>
    <row r="1108" spans="20:22">
      <c r="T1108"/>
      <c r="U1108" s="7"/>
      <c r="V1108" s="7"/>
    </row>
    <row r="1109" spans="20:22">
      <c r="T1109"/>
      <c r="U1109" s="7"/>
      <c r="V1109" s="7"/>
    </row>
    <row r="1110" spans="20:22">
      <c r="T1110"/>
      <c r="U1110" s="7"/>
      <c r="V1110" s="7"/>
    </row>
    <row r="1111" spans="20:22">
      <c r="T1111"/>
      <c r="U1111" s="7"/>
      <c r="V1111" s="7"/>
    </row>
    <row r="1112" spans="20:22">
      <c r="T1112"/>
      <c r="U1112" s="7"/>
      <c r="V1112" s="7"/>
    </row>
    <row r="1113" spans="20:22">
      <c r="T1113"/>
      <c r="U1113" s="7"/>
      <c r="V1113" s="7"/>
    </row>
    <row r="1114" spans="20:22">
      <c r="T1114"/>
      <c r="U1114" s="7"/>
      <c r="V1114" s="7"/>
    </row>
    <row r="1115" spans="20:22">
      <c r="T1115"/>
      <c r="U1115" s="7"/>
      <c r="V1115" s="7"/>
    </row>
    <row r="1116" spans="20:22">
      <c r="T1116"/>
      <c r="U1116" s="7"/>
      <c r="V1116" s="7"/>
    </row>
    <row r="1117" spans="20:22">
      <c r="T1117"/>
      <c r="U1117" s="7"/>
      <c r="V1117" s="7"/>
    </row>
    <row r="1118" spans="20:22">
      <c r="T1118"/>
      <c r="U1118" s="7"/>
      <c r="V1118" s="7"/>
    </row>
    <row r="1119" spans="20:22">
      <c r="T1119"/>
      <c r="U1119" s="7"/>
      <c r="V1119" s="7"/>
    </row>
    <row r="1120" spans="20:22">
      <c r="T1120"/>
      <c r="U1120" s="7"/>
      <c r="V1120" s="7"/>
    </row>
    <row r="1121" spans="20:22">
      <c r="T1121"/>
      <c r="U1121" s="7"/>
      <c r="V1121" s="7"/>
    </row>
    <row r="1122" spans="20:22">
      <c r="T1122"/>
      <c r="U1122" s="7"/>
      <c r="V1122" s="7"/>
    </row>
    <row r="1123" spans="20:22">
      <c r="T1123"/>
      <c r="U1123" s="7"/>
      <c r="V1123" s="7"/>
    </row>
    <row r="1124" spans="20:22">
      <c r="T1124"/>
      <c r="U1124" s="7"/>
      <c r="V1124" s="7"/>
    </row>
    <row r="1125" spans="20:22">
      <c r="T1125"/>
      <c r="U1125" s="7"/>
      <c r="V1125" s="7"/>
    </row>
    <row r="1126" spans="20:22">
      <c r="T1126"/>
      <c r="U1126" s="7"/>
      <c r="V1126" s="7"/>
    </row>
    <row r="1127" spans="20:22">
      <c r="T1127"/>
      <c r="U1127" s="7"/>
      <c r="V1127" s="7"/>
    </row>
    <row r="1128" spans="20:22">
      <c r="T1128"/>
      <c r="U1128" s="7"/>
      <c r="V1128" s="7"/>
    </row>
    <row r="1129" spans="20:22">
      <c r="T1129"/>
      <c r="U1129" s="7"/>
      <c r="V1129" s="7"/>
    </row>
    <row r="1130" spans="20:22">
      <c r="T1130"/>
      <c r="U1130" s="7"/>
      <c r="V1130" s="7"/>
    </row>
    <row r="1131" spans="20:22">
      <c r="T1131"/>
      <c r="U1131" s="7"/>
      <c r="V1131" s="7"/>
    </row>
    <row r="1132" spans="20:22">
      <c r="T1132"/>
      <c r="U1132" s="7"/>
      <c r="V1132" s="7"/>
    </row>
    <row r="1133" spans="20:22">
      <c r="T1133"/>
      <c r="U1133" s="7"/>
      <c r="V1133" s="7"/>
    </row>
  </sheetData>
  <phoneticPr fontId="2" type="noConversion"/>
  <conditionalFormatting sqref="T2:Z722">
    <cfRule type="cellIs" dxfId="10" priority="26" operator="greaterThanOrEqual">
      <formula>0.8</formula>
    </cfRule>
  </conditionalFormatting>
  <conditionalFormatting sqref="T2:Z722">
    <cfRule type="cellIs" dxfId="9" priority="14" operator="greaterThan">
      <formula>0</formula>
    </cfRule>
    <cfRule type="cellIs" dxfId="8" priority="15" operator="lessThan">
      <formula>0</formula>
    </cfRule>
  </conditionalFormatting>
  <conditionalFormatting sqref="T2:W722">
    <cfRule type="containsText" dxfId="7" priority="19" operator="containsText" text="Linke">
      <formula>NOT(ISERROR(SEARCH("Linke",T2)))</formula>
    </cfRule>
  </conditionalFormatting>
  <conditionalFormatting sqref="T2:W722">
    <cfRule type="containsText" dxfId="6" priority="2" operator="containsText" text="FDP">
      <formula>NOT(ISERROR(SEARCH("FDP",T2)))</formula>
    </cfRule>
    <cfRule type="containsText" dxfId="5" priority="3" operator="containsText" text="Grüne">
      <formula>NOT(ISERROR(SEARCH("Grüne",T2)))</formula>
    </cfRule>
    <cfRule type="containsText" dxfId="4" priority="4" operator="containsText" text="Linke">
      <formula>NOT(ISERROR(SEARCH("Linke",T2)))</formula>
    </cfRule>
    <cfRule type="containsText" dxfId="3" priority="5" operator="containsText" text="AfD">
      <formula>NOT(ISERROR(SEARCH("AfD",T2)))</formula>
    </cfRule>
    <cfRule type="containsText" dxfId="2" priority="6" operator="containsText" text="SPD">
      <formula>NOT(ISERROR(SEARCH("SPD",T2)))</formula>
    </cfRule>
    <cfRule type="beginsWith" dxfId="1" priority="7" operator="beginsWith" text="C">
      <formula>LEFT(T2,LEN("C"))="C"</formula>
    </cfRule>
  </conditionalFormatting>
  <conditionalFormatting sqref="X2:Z722">
    <cfRule type="cellIs" dxfId="0" priority="1" operator="lessThanOrEqual">
      <formula>0.1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4168D-22EC-7348-9A2A-D9148BC9F9BB}">
  <sheetPr>
    <pageSetUpPr fitToPage="1"/>
  </sheetPr>
  <dimension ref="A1:BD305"/>
  <sheetViews>
    <sheetView showGridLines="0" workbookViewId="0">
      <selection activeCell="A6" sqref="A6"/>
    </sheetView>
  </sheetViews>
  <sheetFormatPr baseColWidth="10" defaultColWidth="8.375" defaultRowHeight="20.25" customHeight="1"/>
  <cols>
    <col min="1" max="1" width="19.875" style="19" customWidth="1"/>
    <col min="2" max="2" width="55" style="19" customWidth="1"/>
    <col min="3" max="3" width="8.5" style="19" customWidth="1"/>
    <col min="4" max="4" width="13.5" style="19" customWidth="1"/>
    <col min="5" max="5" width="9.5" style="19" customWidth="1"/>
    <col min="6" max="6" width="12" style="19" customWidth="1"/>
    <col min="7" max="7" width="9.5" style="19" customWidth="1"/>
    <col min="8" max="8" width="10.875" style="19" customWidth="1"/>
    <col min="9" max="9" width="9.5" style="19" customWidth="1"/>
    <col min="10" max="10" width="12" style="19" customWidth="1"/>
    <col min="11" max="11" width="9.5" style="19" customWidth="1"/>
    <col min="12" max="12" width="15.5" style="19" customWidth="1"/>
    <col min="13" max="13" width="9.5" style="19" customWidth="1"/>
    <col min="14" max="14" width="12" style="19" customWidth="1"/>
    <col min="15" max="15" width="9.5" style="19" customWidth="1"/>
    <col min="16" max="16" width="13.875" style="19" customWidth="1"/>
    <col min="17" max="17" width="9.5" style="19" customWidth="1"/>
    <col min="18" max="18" width="12" style="40" customWidth="1"/>
    <col min="19" max="19" width="9.5" style="19" customWidth="1"/>
    <col min="20" max="20" width="35.5" style="19" customWidth="1"/>
    <col min="21" max="21" width="35.5" style="41" customWidth="1"/>
    <col min="22" max="22" width="9.5" style="19" customWidth="1"/>
    <col min="23" max="23" width="12" style="19" customWidth="1"/>
    <col min="24" max="24" width="12" style="41" customWidth="1"/>
    <col min="25" max="25" width="9.5" style="19" customWidth="1"/>
    <col min="26" max="26" width="32.375" style="19" customWidth="1"/>
    <col min="27" max="27" width="32.375" style="41" customWidth="1"/>
    <col min="28" max="28" width="9.5" style="19" customWidth="1"/>
    <col min="29" max="29" width="12" style="19" customWidth="1"/>
    <col min="30" max="30" width="12" style="41" customWidth="1"/>
    <col min="31" max="31" width="9.5" style="19" customWidth="1"/>
    <col min="32" max="32" width="21.5" style="19" customWidth="1"/>
    <col min="33" max="33" width="21.5" style="41" customWidth="1"/>
    <col min="34" max="34" width="9.5" style="19" customWidth="1"/>
    <col min="35" max="35" width="12" style="19" customWidth="1"/>
    <col min="36" max="36" width="12" style="41" customWidth="1"/>
    <col min="37" max="37" width="9.5" style="19" customWidth="1"/>
    <col min="38" max="38" width="21.5" style="19" customWidth="1"/>
    <col min="39" max="39" width="21.5" style="41" customWidth="1"/>
    <col min="40" max="40" width="9.5" style="19" customWidth="1"/>
    <col min="41" max="41" width="12" style="19" customWidth="1"/>
    <col min="42" max="42" width="12" style="41" customWidth="1"/>
    <col min="43" max="43" width="9.5" style="19" customWidth="1"/>
    <col min="44" max="44" width="10.875" style="19" customWidth="1"/>
    <col min="45" max="45" width="10.875" style="41" customWidth="1"/>
    <col min="46" max="46" width="9.5" style="19" customWidth="1"/>
    <col min="47" max="47" width="12" style="19" customWidth="1"/>
    <col min="48" max="48" width="12" style="41" customWidth="1"/>
    <col min="49" max="49" width="9.5" style="19" customWidth="1"/>
    <col min="50" max="50" width="21.875" style="19" customWidth="1"/>
    <col min="51" max="51" width="21.875" style="41" customWidth="1"/>
    <col min="52" max="52" width="9.5" style="19" customWidth="1"/>
    <col min="53" max="53" width="12" style="19" customWidth="1"/>
    <col min="54" max="54" width="12" style="41" customWidth="1"/>
    <col min="55" max="55" width="9.5" style="19" customWidth="1"/>
    <col min="56" max="57" width="8.375" style="19" customWidth="1"/>
    <col min="58" max="16384" width="8.375" style="19"/>
  </cols>
  <sheetData>
    <row r="1" spans="1:56" ht="27.75" customHeight="1">
      <c r="A1" s="247" t="s">
        <v>1382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</row>
    <row r="2" spans="1:56" ht="20.25" customHeight="1">
      <c r="A2" s="20" t="s">
        <v>1383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</row>
    <row r="3" spans="1:56" ht="20.25" customHeight="1">
      <c r="A3" s="23" t="s">
        <v>1384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5"/>
      <c r="T3" s="25"/>
      <c r="U3" s="27"/>
      <c r="V3" s="25"/>
      <c r="W3" s="25"/>
      <c r="X3" s="27"/>
      <c r="Y3" s="25"/>
      <c r="Z3" s="25"/>
      <c r="AA3" s="27"/>
      <c r="AB3" s="25"/>
      <c r="AC3" s="25"/>
      <c r="AD3" s="27"/>
      <c r="AE3" s="25"/>
      <c r="AF3" s="25"/>
      <c r="AG3" s="27"/>
      <c r="AH3" s="25"/>
      <c r="AI3" s="25"/>
      <c r="AJ3" s="27"/>
      <c r="AK3" s="25"/>
      <c r="AL3" s="25"/>
      <c r="AM3" s="27"/>
      <c r="AN3" s="25"/>
      <c r="AO3" s="25"/>
      <c r="AP3" s="27"/>
      <c r="AQ3" s="25"/>
      <c r="AR3" s="25"/>
      <c r="AS3" s="27"/>
      <c r="AT3" s="25"/>
      <c r="AU3" s="25"/>
      <c r="AV3" s="27"/>
      <c r="AW3" s="25"/>
      <c r="AX3" s="25"/>
      <c r="AY3" s="27"/>
      <c r="AZ3" s="25"/>
      <c r="BA3" s="25"/>
      <c r="BB3" s="27"/>
      <c r="BC3" s="25"/>
      <c r="BD3" s="25"/>
    </row>
    <row r="4" spans="1:56" ht="20.25" customHeight="1">
      <c r="A4" s="28" t="s">
        <v>1385</v>
      </c>
      <c r="B4" s="29" t="s">
        <v>1386</v>
      </c>
      <c r="C4" s="30" t="s">
        <v>1387</v>
      </c>
      <c r="D4" s="30" t="s">
        <v>1388</v>
      </c>
      <c r="E4" s="31"/>
      <c r="F4" s="31"/>
      <c r="G4" s="31"/>
      <c r="H4" s="30" t="s">
        <v>1389</v>
      </c>
      <c r="I4" s="31"/>
      <c r="J4" s="31"/>
      <c r="K4" s="31"/>
      <c r="L4" s="30" t="s">
        <v>1390</v>
      </c>
      <c r="M4" s="31"/>
      <c r="N4" s="31"/>
      <c r="O4" s="31"/>
      <c r="P4" s="32" t="s">
        <v>1391</v>
      </c>
      <c r="Q4" s="31"/>
      <c r="R4" s="33"/>
      <c r="S4" s="31"/>
      <c r="T4" s="30" t="s">
        <v>1392</v>
      </c>
      <c r="U4" s="34"/>
      <c r="V4" s="31"/>
      <c r="W4" s="31"/>
      <c r="X4" s="34"/>
      <c r="Y4" s="31"/>
      <c r="Z4" s="30" t="s">
        <v>1393</v>
      </c>
      <c r="AA4" s="34"/>
      <c r="AB4" s="31"/>
      <c r="AC4" s="31"/>
      <c r="AD4" s="34"/>
      <c r="AE4" s="31"/>
      <c r="AF4" s="30" t="s">
        <v>1394</v>
      </c>
      <c r="AG4" s="34"/>
      <c r="AH4" s="31"/>
      <c r="AI4" s="31"/>
      <c r="AJ4" s="34"/>
      <c r="AK4" s="31"/>
      <c r="AL4" s="30" t="s">
        <v>1395</v>
      </c>
      <c r="AM4" s="34"/>
      <c r="AN4" s="31"/>
      <c r="AO4" s="31"/>
      <c r="AP4" s="34"/>
      <c r="AQ4" s="31"/>
      <c r="AR4" s="30" t="s">
        <v>760</v>
      </c>
      <c r="AS4" s="34"/>
      <c r="AT4" s="31"/>
      <c r="AU4" s="31"/>
      <c r="AV4" s="34"/>
      <c r="AW4" s="31"/>
      <c r="AX4" s="30" t="s">
        <v>1396</v>
      </c>
      <c r="AY4" s="34"/>
      <c r="AZ4" s="31"/>
      <c r="BA4" s="31"/>
      <c r="BB4" s="34"/>
      <c r="BC4" s="31"/>
      <c r="BD4" s="31"/>
    </row>
    <row r="5" spans="1:56" ht="20.25" customHeight="1">
      <c r="A5" s="35"/>
      <c r="B5" s="36"/>
      <c r="C5" s="31"/>
      <c r="D5" s="30" t="s">
        <v>1397</v>
      </c>
      <c r="E5" s="31"/>
      <c r="F5" s="30" t="s">
        <v>1398</v>
      </c>
      <c r="G5" s="31"/>
      <c r="H5" s="30" t="s">
        <v>1397</v>
      </c>
      <c r="I5" s="31"/>
      <c r="J5" s="30" t="s">
        <v>1398</v>
      </c>
      <c r="K5" s="31"/>
      <c r="L5" s="30" t="s">
        <v>1397</v>
      </c>
      <c r="M5" s="31"/>
      <c r="N5" s="30" t="s">
        <v>1398</v>
      </c>
      <c r="O5" s="31"/>
      <c r="P5" s="32" t="s">
        <v>1397</v>
      </c>
      <c r="Q5" s="31"/>
      <c r="R5" s="32" t="s">
        <v>1398</v>
      </c>
      <c r="S5" s="31"/>
      <c r="T5" s="30" t="s">
        <v>1397</v>
      </c>
      <c r="U5" s="34"/>
      <c r="V5" s="31"/>
      <c r="W5" s="30" t="s">
        <v>1398</v>
      </c>
      <c r="X5" s="34"/>
      <c r="Y5" s="31"/>
      <c r="Z5" s="30" t="s">
        <v>1397</v>
      </c>
      <c r="AA5" s="34"/>
      <c r="AB5" s="31"/>
      <c r="AC5" s="30" t="s">
        <v>1398</v>
      </c>
      <c r="AD5" s="34"/>
      <c r="AE5" s="31"/>
      <c r="AF5" s="30" t="s">
        <v>1397</v>
      </c>
      <c r="AG5" s="34"/>
      <c r="AH5" s="31"/>
      <c r="AI5" s="30" t="s">
        <v>1398</v>
      </c>
      <c r="AJ5" s="34"/>
      <c r="AK5" s="31"/>
      <c r="AL5" s="30" t="s">
        <v>1397</v>
      </c>
      <c r="AM5" s="34"/>
      <c r="AN5" s="31"/>
      <c r="AO5" s="30" t="s">
        <v>1398</v>
      </c>
      <c r="AP5" s="34"/>
      <c r="AQ5" s="31"/>
      <c r="AR5" s="30" t="s">
        <v>1397</v>
      </c>
      <c r="AS5" s="34"/>
      <c r="AT5" s="31"/>
      <c r="AU5" s="30" t="s">
        <v>1398</v>
      </c>
      <c r="AV5" s="34"/>
      <c r="AW5" s="31"/>
      <c r="AX5" s="30" t="s">
        <v>1397</v>
      </c>
      <c r="AY5" s="34"/>
      <c r="AZ5" s="31"/>
      <c r="BA5" s="30" t="s">
        <v>1398</v>
      </c>
      <c r="BB5" s="34"/>
      <c r="BC5" s="31"/>
      <c r="BD5" s="31"/>
    </row>
    <row r="6" spans="1:56" ht="20.25" customHeight="1">
      <c r="A6" s="35"/>
      <c r="B6" s="36"/>
      <c r="C6" s="31"/>
      <c r="D6" s="30" t="s">
        <v>1399</v>
      </c>
      <c r="E6" s="30" t="s">
        <v>1400</v>
      </c>
      <c r="F6" s="30" t="s">
        <v>1399</v>
      </c>
      <c r="G6" s="30" t="s">
        <v>1400</v>
      </c>
      <c r="H6" s="30" t="s">
        <v>1399</v>
      </c>
      <c r="I6" s="30" t="s">
        <v>1400</v>
      </c>
      <c r="J6" s="30" t="s">
        <v>1399</v>
      </c>
      <c r="K6" s="30" t="s">
        <v>1400</v>
      </c>
      <c r="L6" s="30" t="s">
        <v>1399</v>
      </c>
      <c r="M6" s="30" t="s">
        <v>1400</v>
      </c>
      <c r="N6" s="30" t="s">
        <v>1399</v>
      </c>
      <c r="O6" s="30" t="s">
        <v>1400</v>
      </c>
      <c r="P6" s="32" t="s">
        <v>1399</v>
      </c>
      <c r="Q6" s="30" t="s">
        <v>1400</v>
      </c>
      <c r="R6" s="32" t="s">
        <v>1399</v>
      </c>
      <c r="S6" s="30" t="s">
        <v>1400</v>
      </c>
      <c r="T6" s="30" t="s">
        <v>1399</v>
      </c>
      <c r="U6" s="34"/>
      <c r="V6" s="30" t="s">
        <v>1400</v>
      </c>
      <c r="W6" s="30" t="s">
        <v>1399</v>
      </c>
      <c r="X6" s="34"/>
      <c r="Y6" s="30" t="s">
        <v>1400</v>
      </c>
      <c r="Z6" s="30" t="s">
        <v>1399</v>
      </c>
      <c r="AA6" s="34"/>
      <c r="AB6" s="30" t="s">
        <v>1400</v>
      </c>
      <c r="AC6" s="30" t="s">
        <v>1399</v>
      </c>
      <c r="AD6" s="34"/>
      <c r="AE6" s="30" t="s">
        <v>1400</v>
      </c>
      <c r="AF6" s="30" t="s">
        <v>1399</v>
      </c>
      <c r="AG6" s="34"/>
      <c r="AH6" s="30" t="s">
        <v>1400</v>
      </c>
      <c r="AI6" s="30" t="s">
        <v>1399</v>
      </c>
      <c r="AJ6" s="34"/>
      <c r="AK6" s="30" t="s">
        <v>1400</v>
      </c>
      <c r="AL6" s="30" t="s">
        <v>1399</v>
      </c>
      <c r="AM6" s="34"/>
      <c r="AN6" s="30" t="s">
        <v>1400</v>
      </c>
      <c r="AO6" s="30" t="s">
        <v>1399</v>
      </c>
      <c r="AP6" s="34"/>
      <c r="AQ6" s="30" t="s">
        <v>1400</v>
      </c>
      <c r="AR6" s="30" t="s">
        <v>1399</v>
      </c>
      <c r="AS6" s="34"/>
      <c r="AT6" s="30" t="s">
        <v>1400</v>
      </c>
      <c r="AU6" s="30" t="s">
        <v>1399</v>
      </c>
      <c r="AV6" s="34"/>
      <c r="AW6" s="30" t="s">
        <v>1400</v>
      </c>
      <c r="AX6" s="30" t="s">
        <v>1399</v>
      </c>
      <c r="AY6" s="34"/>
      <c r="AZ6" s="30" t="s">
        <v>1400</v>
      </c>
      <c r="BA6" s="30" t="s">
        <v>1399</v>
      </c>
      <c r="BB6" s="34"/>
      <c r="BC6" s="30" t="s">
        <v>1400</v>
      </c>
      <c r="BD6" s="31"/>
    </row>
    <row r="7" spans="1:56" ht="20.25" customHeight="1">
      <c r="A7" s="37">
        <v>1</v>
      </c>
      <c r="B7" s="29" t="s">
        <v>19</v>
      </c>
      <c r="C7" s="38">
        <v>1</v>
      </c>
      <c r="D7" s="38">
        <v>231536</v>
      </c>
      <c r="E7" s="38">
        <v>228471</v>
      </c>
      <c r="F7" s="38">
        <v>231536</v>
      </c>
      <c r="G7" s="38">
        <v>228471</v>
      </c>
      <c r="H7" s="38">
        <v>180112</v>
      </c>
      <c r="I7" s="38">
        <v>171914</v>
      </c>
      <c r="J7" s="38">
        <v>180112</v>
      </c>
      <c r="K7" s="38">
        <v>171914</v>
      </c>
      <c r="L7" s="38">
        <v>1537</v>
      </c>
      <c r="M7" s="38">
        <v>1596</v>
      </c>
      <c r="N7" s="38">
        <v>1487</v>
      </c>
      <c r="O7" s="38">
        <v>1449</v>
      </c>
      <c r="P7" s="39">
        <v>178575</v>
      </c>
      <c r="Q7" s="38">
        <v>170318</v>
      </c>
      <c r="R7" s="39">
        <v>178625</v>
      </c>
      <c r="S7" s="38">
        <v>170465</v>
      </c>
      <c r="T7" s="38">
        <v>41721</v>
      </c>
      <c r="U7" s="34">
        <f t="shared" ref="U7:U70" si="0">T7/P7</f>
        <v>0.23363292734145316</v>
      </c>
      <c r="V7" s="38">
        <v>68120</v>
      </c>
      <c r="W7" s="38">
        <v>36421</v>
      </c>
      <c r="X7" s="34">
        <f t="shared" ref="X7:X70" si="1">W7/R7</f>
        <v>0.20389643107067879</v>
      </c>
      <c r="Y7" s="38">
        <v>58320</v>
      </c>
      <c r="Z7" s="38">
        <v>38927</v>
      </c>
      <c r="AA7" s="34">
        <f t="shared" ref="AA7:AA70" si="2">Z7/P7</f>
        <v>0.21798684026319473</v>
      </c>
      <c r="AB7" s="38">
        <v>47711</v>
      </c>
      <c r="AC7" s="38">
        <v>45508</v>
      </c>
      <c r="AD7" s="34">
        <f t="shared" ref="AD7:AD70" si="3">AC7/R7</f>
        <v>0.25476836948915327</v>
      </c>
      <c r="AE7" s="38">
        <v>40388</v>
      </c>
      <c r="AF7" s="38">
        <v>9768</v>
      </c>
      <c r="AG7" s="34">
        <f t="shared" ref="AG7:AG70" si="4">AF7/P7</f>
        <v>5.4699706005879881E-2</v>
      </c>
      <c r="AH7" s="38">
        <v>10583</v>
      </c>
      <c r="AI7" s="38">
        <v>10317</v>
      </c>
      <c r="AJ7" s="34">
        <f t="shared" ref="AJ7:AJ70" si="5">AI7/R7</f>
        <v>5.7757872638208536E-2</v>
      </c>
      <c r="AK7" s="38">
        <v>11653</v>
      </c>
      <c r="AL7" s="38">
        <v>12299</v>
      </c>
      <c r="AM7" s="34">
        <f t="shared" ref="AM7:AM70" si="6">AL7/P7</f>
        <v>6.8873022539549203E-2</v>
      </c>
      <c r="AN7" s="38">
        <v>11147</v>
      </c>
      <c r="AO7" s="38">
        <v>19189</v>
      </c>
      <c r="AP7" s="34">
        <f t="shared" ref="AP7:AP70" si="7">AO7/R7</f>
        <v>0.10742617214835549</v>
      </c>
      <c r="AQ7" s="38">
        <v>18955</v>
      </c>
      <c r="AR7" s="38">
        <v>6544</v>
      </c>
      <c r="AS7" s="34">
        <f t="shared" ref="AS7:AS70" si="8">AR7/P7</f>
        <v>3.6645667086658264E-2</v>
      </c>
      <c r="AT7" s="38">
        <v>12144</v>
      </c>
      <c r="AU7" s="38">
        <v>7475</v>
      </c>
      <c r="AV7" s="34">
        <f t="shared" ref="AV7:AV70" si="9">AU7/R7</f>
        <v>4.1847445766270121E-2</v>
      </c>
      <c r="AW7" s="38">
        <v>14002</v>
      </c>
      <c r="AX7" s="38">
        <v>50231</v>
      </c>
      <c r="AY7" s="34">
        <f t="shared" ref="AY7:AY70" si="10">AX7/P7</f>
        <v>0.28128797424051522</v>
      </c>
      <c r="AZ7" s="38">
        <v>17911</v>
      </c>
      <c r="BA7" s="38">
        <v>33300</v>
      </c>
      <c r="BB7" s="34">
        <f t="shared" ref="BB7:BB70" si="11">BA7/R7</f>
        <v>0.18642407277816656</v>
      </c>
      <c r="BC7" s="38">
        <v>22304</v>
      </c>
      <c r="BD7" s="31"/>
    </row>
    <row r="8" spans="1:56" ht="20.25" customHeight="1">
      <c r="A8" s="37">
        <v>2</v>
      </c>
      <c r="B8" s="29" t="s">
        <v>20</v>
      </c>
      <c r="C8" s="38">
        <v>1</v>
      </c>
      <c r="D8" s="38">
        <v>188267</v>
      </c>
      <c r="E8" s="38">
        <v>186568</v>
      </c>
      <c r="F8" s="38">
        <v>188267</v>
      </c>
      <c r="G8" s="38">
        <v>186568</v>
      </c>
      <c r="H8" s="38">
        <v>145387</v>
      </c>
      <c r="I8" s="38">
        <v>139194</v>
      </c>
      <c r="J8" s="38">
        <v>145387</v>
      </c>
      <c r="K8" s="38">
        <v>139194</v>
      </c>
      <c r="L8" s="38">
        <v>1337</v>
      </c>
      <c r="M8" s="38">
        <v>1297</v>
      </c>
      <c r="N8" s="38">
        <v>1242</v>
      </c>
      <c r="O8" s="38">
        <v>1123</v>
      </c>
      <c r="P8" s="39">
        <v>144050</v>
      </c>
      <c r="Q8" s="38">
        <v>137897</v>
      </c>
      <c r="R8" s="39">
        <v>144145</v>
      </c>
      <c r="S8" s="38">
        <v>138071</v>
      </c>
      <c r="T8" s="38">
        <v>43745</v>
      </c>
      <c r="U8" s="34">
        <f t="shared" si="0"/>
        <v>0.30367927802846234</v>
      </c>
      <c r="V8" s="38">
        <v>62256</v>
      </c>
      <c r="W8" s="38">
        <v>35511</v>
      </c>
      <c r="X8" s="34">
        <f t="shared" si="1"/>
        <v>0.24635609976065767</v>
      </c>
      <c r="Y8" s="38">
        <v>52928</v>
      </c>
      <c r="Z8" s="38">
        <v>40026</v>
      </c>
      <c r="AA8" s="34">
        <f t="shared" si="2"/>
        <v>0.27786185352308224</v>
      </c>
      <c r="AB8" s="38">
        <v>34685</v>
      </c>
      <c r="AC8" s="38">
        <v>37926</v>
      </c>
      <c r="AD8" s="34">
        <f t="shared" si="3"/>
        <v>0.26311006278400223</v>
      </c>
      <c r="AE8" s="38">
        <v>31120</v>
      </c>
      <c r="AF8" s="38">
        <v>8274</v>
      </c>
      <c r="AG8" s="34">
        <f t="shared" si="4"/>
        <v>5.7438389448108293E-2</v>
      </c>
      <c r="AH8" s="38">
        <v>8117</v>
      </c>
      <c r="AI8" s="38">
        <v>8798</v>
      </c>
      <c r="AJ8" s="34">
        <f t="shared" si="5"/>
        <v>6.1035762600159561E-2</v>
      </c>
      <c r="AK8" s="38">
        <v>9030</v>
      </c>
      <c r="AL8" s="38">
        <v>13958</v>
      </c>
      <c r="AM8" s="34">
        <f t="shared" si="6"/>
        <v>9.68969107948629E-2</v>
      </c>
      <c r="AN8" s="38">
        <v>11105</v>
      </c>
      <c r="AO8" s="38">
        <v>18350</v>
      </c>
      <c r="AP8" s="34">
        <f t="shared" si="7"/>
        <v>0.12730236914218321</v>
      </c>
      <c r="AQ8" s="38">
        <v>18050</v>
      </c>
      <c r="AR8" s="38">
        <v>4060</v>
      </c>
      <c r="AS8" s="34">
        <f t="shared" si="8"/>
        <v>2.8184658104824713E-2</v>
      </c>
      <c r="AT8" s="38">
        <v>7102</v>
      </c>
      <c r="AU8" s="38">
        <v>4437</v>
      </c>
      <c r="AV8" s="34">
        <f t="shared" si="9"/>
        <v>3.0781504734815637E-2</v>
      </c>
      <c r="AW8" s="38">
        <v>8589</v>
      </c>
      <c r="AX8" s="38">
        <v>20611</v>
      </c>
      <c r="AY8" s="34">
        <f t="shared" si="10"/>
        <v>0.14308226310308922</v>
      </c>
      <c r="AZ8" s="38">
        <v>13026</v>
      </c>
      <c r="BA8" s="38">
        <v>22588</v>
      </c>
      <c r="BB8" s="34">
        <f t="shared" si="11"/>
        <v>0.15670331957404002</v>
      </c>
      <c r="BC8" s="38">
        <v>15144</v>
      </c>
      <c r="BD8" s="31"/>
    </row>
    <row r="9" spans="1:56" ht="20.25" customHeight="1">
      <c r="A9" s="37">
        <v>3</v>
      </c>
      <c r="B9" s="29" t="s">
        <v>21</v>
      </c>
      <c r="C9" s="38">
        <v>1</v>
      </c>
      <c r="D9" s="38">
        <v>176899</v>
      </c>
      <c r="E9" s="38">
        <v>176636</v>
      </c>
      <c r="F9" s="38">
        <v>176899</v>
      </c>
      <c r="G9" s="38">
        <v>176636</v>
      </c>
      <c r="H9" s="38">
        <v>136299</v>
      </c>
      <c r="I9" s="38">
        <v>132017</v>
      </c>
      <c r="J9" s="38">
        <v>136299</v>
      </c>
      <c r="K9" s="38">
        <v>132017</v>
      </c>
      <c r="L9" s="38">
        <v>1319</v>
      </c>
      <c r="M9" s="38">
        <v>1134</v>
      </c>
      <c r="N9" s="38">
        <v>1190</v>
      </c>
      <c r="O9" s="38">
        <v>1139</v>
      </c>
      <c r="P9" s="39">
        <v>134980</v>
      </c>
      <c r="Q9" s="38">
        <v>130883</v>
      </c>
      <c r="R9" s="39">
        <v>135109</v>
      </c>
      <c r="S9" s="38">
        <v>130878</v>
      </c>
      <c r="T9" s="38">
        <v>39431</v>
      </c>
      <c r="U9" s="34">
        <f t="shared" si="0"/>
        <v>0.29212475922358866</v>
      </c>
      <c r="V9" s="38">
        <v>54812</v>
      </c>
      <c r="W9" s="38">
        <v>32842</v>
      </c>
      <c r="X9" s="34">
        <f t="shared" si="1"/>
        <v>0.24307781124869549</v>
      </c>
      <c r="Y9" s="38">
        <v>47366</v>
      </c>
      <c r="Z9" s="38">
        <v>39379</v>
      </c>
      <c r="AA9" s="34">
        <f t="shared" si="2"/>
        <v>0.29173951696547634</v>
      </c>
      <c r="AB9" s="38">
        <v>34219</v>
      </c>
      <c r="AC9" s="38">
        <v>37468</v>
      </c>
      <c r="AD9" s="34">
        <f t="shared" si="3"/>
        <v>0.2773168330755168</v>
      </c>
      <c r="AE9" s="38">
        <v>29756</v>
      </c>
      <c r="AF9" s="38">
        <v>10429</v>
      </c>
      <c r="AG9" s="34">
        <f t="shared" si="4"/>
        <v>7.7263298266409833E-2</v>
      </c>
      <c r="AH9" s="38">
        <v>10006</v>
      </c>
      <c r="AI9" s="38">
        <v>11303</v>
      </c>
      <c r="AJ9" s="34">
        <f t="shared" si="5"/>
        <v>8.3658379530601221E-2</v>
      </c>
      <c r="AK9" s="38">
        <v>11180</v>
      </c>
      <c r="AL9" s="38">
        <v>19315</v>
      </c>
      <c r="AM9" s="34">
        <f t="shared" si="6"/>
        <v>0.14309527337383315</v>
      </c>
      <c r="AN9" s="38">
        <v>14440</v>
      </c>
      <c r="AO9" s="38">
        <v>18492</v>
      </c>
      <c r="AP9" s="34">
        <f t="shared" si="7"/>
        <v>0.13686727013004316</v>
      </c>
      <c r="AQ9" s="38">
        <v>17298</v>
      </c>
      <c r="AR9" s="38">
        <v>4339</v>
      </c>
      <c r="AS9" s="34">
        <f t="shared" si="8"/>
        <v>3.2145503037487033E-2</v>
      </c>
      <c r="AT9" s="38">
        <v>7176</v>
      </c>
      <c r="AU9" s="38">
        <v>4524</v>
      </c>
      <c r="AV9" s="34">
        <f t="shared" si="9"/>
        <v>3.3484075820263637E-2</v>
      </c>
      <c r="AW9" s="38">
        <v>8732</v>
      </c>
      <c r="AX9" s="38">
        <v>16686</v>
      </c>
      <c r="AY9" s="34">
        <f t="shared" si="10"/>
        <v>0.12361831382427026</v>
      </c>
      <c r="AZ9" s="38">
        <v>8791</v>
      </c>
      <c r="BA9" s="38">
        <v>19237</v>
      </c>
      <c r="BB9" s="34">
        <f t="shared" si="11"/>
        <v>0.14238133655048887</v>
      </c>
      <c r="BC9" s="38">
        <v>12960</v>
      </c>
      <c r="BD9" s="31"/>
    </row>
    <row r="10" spans="1:56" ht="20.25" customHeight="1">
      <c r="A10" s="37">
        <v>4</v>
      </c>
      <c r="B10" s="29" t="s">
        <v>22</v>
      </c>
      <c r="C10" s="38">
        <v>1</v>
      </c>
      <c r="D10" s="38">
        <v>202226</v>
      </c>
      <c r="E10" s="38">
        <v>200831</v>
      </c>
      <c r="F10" s="38">
        <v>202226</v>
      </c>
      <c r="G10" s="38">
        <v>200831</v>
      </c>
      <c r="H10" s="38">
        <v>162060</v>
      </c>
      <c r="I10" s="38">
        <v>157354</v>
      </c>
      <c r="J10" s="38">
        <v>162060</v>
      </c>
      <c r="K10" s="38">
        <v>157354</v>
      </c>
      <c r="L10" s="38">
        <v>1410</v>
      </c>
      <c r="M10" s="38">
        <v>1252</v>
      </c>
      <c r="N10" s="38">
        <v>1105</v>
      </c>
      <c r="O10" s="38">
        <v>1087</v>
      </c>
      <c r="P10" s="39">
        <v>160650</v>
      </c>
      <c r="Q10" s="38">
        <v>156102</v>
      </c>
      <c r="R10" s="39">
        <v>160955</v>
      </c>
      <c r="S10" s="38">
        <v>156267</v>
      </c>
      <c r="T10" s="38">
        <v>47688</v>
      </c>
      <c r="U10" s="34">
        <f t="shared" si="0"/>
        <v>0.296844070961718</v>
      </c>
      <c r="V10" s="38">
        <v>66625</v>
      </c>
      <c r="W10" s="38">
        <v>38517</v>
      </c>
      <c r="X10" s="34">
        <f t="shared" si="1"/>
        <v>0.23930291075145227</v>
      </c>
      <c r="Y10" s="38">
        <v>56585</v>
      </c>
      <c r="Z10" s="38">
        <v>49474</v>
      </c>
      <c r="AA10" s="34">
        <f t="shared" si="2"/>
        <v>0.30796140678493622</v>
      </c>
      <c r="AB10" s="38">
        <v>45070</v>
      </c>
      <c r="AC10" s="38">
        <v>43148</v>
      </c>
      <c r="AD10" s="34">
        <f t="shared" si="3"/>
        <v>0.26807492777484387</v>
      </c>
      <c r="AE10" s="38">
        <v>35766</v>
      </c>
      <c r="AF10" s="38">
        <v>10200</v>
      </c>
      <c r="AG10" s="34">
        <f t="shared" si="4"/>
        <v>6.3492063492063489E-2</v>
      </c>
      <c r="AH10" s="38">
        <v>10656</v>
      </c>
      <c r="AI10" s="38">
        <v>10564</v>
      </c>
      <c r="AJ10" s="34">
        <f t="shared" si="5"/>
        <v>6.5633251529930728E-2</v>
      </c>
      <c r="AK10" s="38">
        <v>11578</v>
      </c>
      <c r="AL10" s="38">
        <v>12903</v>
      </c>
      <c r="AM10" s="34">
        <f t="shared" si="6"/>
        <v>8.0317460317460315E-2</v>
      </c>
      <c r="AN10" s="38">
        <v>10077</v>
      </c>
      <c r="AO10" s="38">
        <v>19322</v>
      </c>
      <c r="AP10" s="34">
        <f t="shared" si="7"/>
        <v>0.12004597558323755</v>
      </c>
      <c r="AQ10" s="38">
        <v>19071</v>
      </c>
      <c r="AR10" s="38">
        <v>4416</v>
      </c>
      <c r="AS10" s="34">
        <f t="shared" si="8"/>
        <v>2.7488328664799253E-2</v>
      </c>
      <c r="AT10" s="38">
        <v>8074</v>
      </c>
      <c r="AU10" s="38">
        <v>5163</v>
      </c>
      <c r="AV10" s="34">
        <f t="shared" si="9"/>
        <v>3.2077288683172313E-2</v>
      </c>
      <c r="AW10" s="38">
        <v>9962</v>
      </c>
      <c r="AX10" s="38">
        <v>23832</v>
      </c>
      <c r="AY10" s="34">
        <f t="shared" si="10"/>
        <v>0.14834733893557422</v>
      </c>
      <c r="AZ10" s="38">
        <v>13978</v>
      </c>
      <c r="BA10" s="38">
        <v>28828</v>
      </c>
      <c r="BB10" s="34">
        <f t="shared" si="11"/>
        <v>0.17910596129352924</v>
      </c>
      <c r="BC10" s="38">
        <v>19337</v>
      </c>
      <c r="BD10" s="31"/>
    </row>
    <row r="11" spans="1:56" ht="20.25" customHeight="1">
      <c r="A11" s="37">
        <v>5</v>
      </c>
      <c r="B11" s="29" t="s">
        <v>23</v>
      </c>
      <c r="C11" s="38">
        <v>1</v>
      </c>
      <c r="D11" s="38">
        <v>202482</v>
      </c>
      <c r="E11" s="38">
        <v>204650</v>
      </c>
      <c r="F11" s="38">
        <v>202482</v>
      </c>
      <c r="G11" s="38">
        <v>204650</v>
      </c>
      <c r="H11" s="38">
        <v>155986</v>
      </c>
      <c r="I11" s="38">
        <v>153273</v>
      </c>
      <c r="J11" s="38">
        <v>155986</v>
      </c>
      <c r="K11" s="38">
        <v>153273</v>
      </c>
      <c r="L11" s="38">
        <v>1170</v>
      </c>
      <c r="M11" s="38">
        <v>1594</v>
      </c>
      <c r="N11" s="38">
        <v>918</v>
      </c>
      <c r="O11" s="38">
        <v>1204</v>
      </c>
      <c r="P11" s="39">
        <v>154816</v>
      </c>
      <c r="Q11" s="38">
        <v>151679</v>
      </c>
      <c r="R11" s="39">
        <v>155068</v>
      </c>
      <c r="S11" s="38">
        <v>152069</v>
      </c>
      <c r="T11" s="38">
        <v>28416</v>
      </c>
      <c r="U11" s="34">
        <f t="shared" si="0"/>
        <v>0.18354692021496485</v>
      </c>
      <c r="V11" s="38">
        <v>46560</v>
      </c>
      <c r="W11" s="38">
        <v>23920</v>
      </c>
      <c r="X11" s="34">
        <f t="shared" si="1"/>
        <v>0.1542549075244409</v>
      </c>
      <c r="Y11" s="38">
        <v>40736</v>
      </c>
      <c r="Z11" s="38">
        <v>45709</v>
      </c>
      <c r="AA11" s="34">
        <f t="shared" si="2"/>
        <v>0.29524726126498552</v>
      </c>
      <c r="AB11" s="38">
        <v>46991</v>
      </c>
      <c r="AC11" s="38">
        <v>40338</v>
      </c>
      <c r="AD11" s="34">
        <f t="shared" si="3"/>
        <v>0.26013103928599068</v>
      </c>
      <c r="AE11" s="38">
        <v>36208</v>
      </c>
      <c r="AF11" s="38">
        <v>7147</v>
      </c>
      <c r="AG11" s="34">
        <f t="shared" si="4"/>
        <v>4.6164479123604794E-2</v>
      </c>
      <c r="AH11" s="38">
        <v>9283</v>
      </c>
      <c r="AI11" s="38">
        <v>7654</v>
      </c>
      <c r="AJ11" s="34">
        <f t="shared" si="5"/>
        <v>4.9358990894317334E-2</v>
      </c>
      <c r="AK11" s="38">
        <v>10504</v>
      </c>
      <c r="AL11" s="38">
        <v>11445</v>
      </c>
      <c r="AM11" s="34">
        <f t="shared" si="6"/>
        <v>7.3926467548573793E-2</v>
      </c>
      <c r="AN11" s="38">
        <v>11363</v>
      </c>
      <c r="AO11" s="38">
        <v>16110</v>
      </c>
      <c r="AP11" s="34">
        <f t="shared" si="7"/>
        <v>0.10388990636365981</v>
      </c>
      <c r="AQ11" s="38">
        <v>17804</v>
      </c>
      <c r="AR11" s="38">
        <v>7275</v>
      </c>
      <c r="AS11" s="34">
        <f t="shared" si="8"/>
        <v>4.6991267052501035E-2</v>
      </c>
      <c r="AT11" s="38">
        <v>11114</v>
      </c>
      <c r="AU11" s="38">
        <v>9430</v>
      </c>
      <c r="AV11" s="34">
        <f t="shared" si="9"/>
        <v>6.0812030850981504E-2</v>
      </c>
      <c r="AW11" s="38">
        <v>15546</v>
      </c>
      <c r="AX11" s="38">
        <v>43532</v>
      </c>
      <c r="AY11" s="34">
        <f t="shared" si="10"/>
        <v>0.28118540719305496</v>
      </c>
      <c r="AZ11" s="38">
        <v>21743</v>
      </c>
      <c r="BA11" s="38">
        <v>44089</v>
      </c>
      <c r="BB11" s="34">
        <f t="shared" si="11"/>
        <v>0.28432042716743622</v>
      </c>
      <c r="BC11" s="38">
        <v>26143</v>
      </c>
      <c r="BD11" s="31"/>
    </row>
    <row r="12" spans="1:56" ht="20.25" customHeight="1">
      <c r="A12" s="37">
        <v>6</v>
      </c>
      <c r="B12" s="29" t="s">
        <v>24</v>
      </c>
      <c r="C12" s="38">
        <v>1</v>
      </c>
      <c r="D12" s="38">
        <v>174908</v>
      </c>
      <c r="E12" s="38">
        <v>174937</v>
      </c>
      <c r="F12" s="38">
        <v>174908</v>
      </c>
      <c r="G12" s="38">
        <v>174937</v>
      </c>
      <c r="H12" s="38">
        <v>133721</v>
      </c>
      <c r="I12" s="38">
        <v>131713</v>
      </c>
      <c r="J12" s="38">
        <v>133721</v>
      </c>
      <c r="K12" s="38">
        <v>131713</v>
      </c>
      <c r="L12" s="38">
        <v>1759</v>
      </c>
      <c r="M12" s="38">
        <v>1224</v>
      </c>
      <c r="N12" s="38">
        <v>1194</v>
      </c>
      <c r="O12" s="38">
        <v>1199</v>
      </c>
      <c r="P12" s="39">
        <v>131962</v>
      </c>
      <c r="Q12" s="38">
        <v>130489</v>
      </c>
      <c r="R12" s="39">
        <v>132527</v>
      </c>
      <c r="S12" s="38">
        <v>130514</v>
      </c>
      <c r="T12" s="38">
        <v>36870</v>
      </c>
      <c r="U12" s="34">
        <f t="shared" si="0"/>
        <v>0.27939861475273187</v>
      </c>
      <c r="V12" s="38">
        <v>53109</v>
      </c>
      <c r="W12" s="38">
        <v>30290</v>
      </c>
      <c r="X12" s="34">
        <f t="shared" si="1"/>
        <v>0.22855719966497393</v>
      </c>
      <c r="Y12" s="38">
        <v>43778</v>
      </c>
      <c r="Z12" s="38">
        <v>41497</v>
      </c>
      <c r="AA12" s="34">
        <f t="shared" si="2"/>
        <v>0.31446173898546553</v>
      </c>
      <c r="AB12" s="38">
        <v>37728</v>
      </c>
      <c r="AC12" s="38">
        <v>38670</v>
      </c>
      <c r="AD12" s="34">
        <f t="shared" si="3"/>
        <v>0.29178959759143419</v>
      </c>
      <c r="AE12" s="38">
        <v>31013</v>
      </c>
      <c r="AF12" s="38">
        <v>9404</v>
      </c>
      <c r="AG12" s="34">
        <f t="shared" si="4"/>
        <v>7.1262939331019542E-2</v>
      </c>
      <c r="AH12" s="38">
        <v>10223</v>
      </c>
      <c r="AI12" s="38">
        <v>9741</v>
      </c>
      <c r="AJ12" s="34">
        <f t="shared" si="5"/>
        <v>7.3502003365351967E-2</v>
      </c>
      <c r="AK12" s="38">
        <v>11161</v>
      </c>
      <c r="AL12" s="38">
        <v>12420</v>
      </c>
      <c r="AM12" s="34">
        <f t="shared" si="6"/>
        <v>9.4118003667722522E-2</v>
      </c>
      <c r="AN12" s="38">
        <v>9379</v>
      </c>
      <c r="AO12" s="38">
        <v>15901</v>
      </c>
      <c r="AP12" s="34">
        <f t="shared" si="7"/>
        <v>0.11998309778384782</v>
      </c>
      <c r="AQ12" s="38">
        <v>16481</v>
      </c>
      <c r="AR12" s="38">
        <v>3718</v>
      </c>
      <c r="AS12" s="34">
        <f t="shared" si="8"/>
        <v>2.8174777587487307E-2</v>
      </c>
      <c r="AT12" s="38">
        <v>7009</v>
      </c>
      <c r="AU12" s="38">
        <v>4232</v>
      </c>
      <c r="AV12" s="34">
        <f t="shared" si="9"/>
        <v>3.1933115516083514E-2</v>
      </c>
      <c r="AW12" s="38">
        <v>8503</v>
      </c>
      <c r="AX12" s="38">
        <v>20740</v>
      </c>
      <c r="AY12" s="34">
        <f t="shared" si="10"/>
        <v>0.15716645701035145</v>
      </c>
      <c r="AZ12" s="38">
        <v>11736</v>
      </c>
      <c r="BA12" s="38">
        <v>23051</v>
      </c>
      <c r="BB12" s="34">
        <f t="shared" si="11"/>
        <v>0.17393436809103049</v>
      </c>
      <c r="BC12" s="38">
        <v>16350</v>
      </c>
      <c r="BD12" s="31"/>
    </row>
    <row r="13" spans="1:56" ht="20.25" customHeight="1">
      <c r="A13" s="37">
        <v>7</v>
      </c>
      <c r="B13" s="29" t="s">
        <v>25</v>
      </c>
      <c r="C13" s="38">
        <v>1</v>
      </c>
      <c r="D13" s="38">
        <v>238388</v>
      </c>
      <c r="E13" s="38">
        <v>238533</v>
      </c>
      <c r="F13" s="38">
        <v>238388</v>
      </c>
      <c r="G13" s="38">
        <v>238533</v>
      </c>
      <c r="H13" s="38">
        <v>191512</v>
      </c>
      <c r="I13" s="38">
        <v>187715</v>
      </c>
      <c r="J13" s="38">
        <v>191512</v>
      </c>
      <c r="K13" s="38">
        <v>187715</v>
      </c>
      <c r="L13" s="38">
        <v>1443</v>
      </c>
      <c r="M13" s="38">
        <v>1620</v>
      </c>
      <c r="N13" s="38">
        <v>1242</v>
      </c>
      <c r="O13" s="38">
        <v>1343</v>
      </c>
      <c r="P13" s="39">
        <v>190069</v>
      </c>
      <c r="Q13" s="38">
        <v>186095</v>
      </c>
      <c r="R13" s="39">
        <v>190270</v>
      </c>
      <c r="S13" s="38">
        <v>186372</v>
      </c>
      <c r="T13" s="38">
        <v>49710</v>
      </c>
      <c r="U13" s="34">
        <f t="shared" si="0"/>
        <v>0.26153659986636429</v>
      </c>
      <c r="V13" s="38">
        <v>73816</v>
      </c>
      <c r="W13" s="38">
        <v>42057</v>
      </c>
      <c r="X13" s="34">
        <f t="shared" si="1"/>
        <v>0.22103852420244915</v>
      </c>
      <c r="Y13" s="38">
        <v>63863</v>
      </c>
      <c r="Z13" s="38">
        <v>59298</v>
      </c>
      <c r="AA13" s="34">
        <f t="shared" si="2"/>
        <v>0.3119814383197681</v>
      </c>
      <c r="AB13" s="38">
        <v>56460</v>
      </c>
      <c r="AC13" s="38">
        <v>55693</v>
      </c>
      <c r="AD13" s="34">
        <f t="shared" si="3"/>
        <v>0.29270510327429444</v>
      </c>
      <c r="AE13" s="38">
        <v>42729</v>
      </c>
      <c r="AF13" s="38">
        <v>12141</v>
      </c>
      <c r="AG13" s="34">
        <f t="shared" si="4"/>
        <v>6.3876802634832613E-2</v>
      </c>
      <c r="AH13" s="38">
        <v>14729</v>
      </c>
      <c r="AI13" s="38">
        <v>13080</v>
      </c>
      <c r="AJ13" s="34">
        <f t="shared" si="5"/>
        <v>6.8744415830136116E-2</v>
      </c>
      <c r="AK13" s="38">
        <v>15977</v>
      </c>
      <c r="AL13" s="38">
        <v>20737</v>
      </c>
      <c r="AM13" s="34">
        <f t="shared" si="6"/>
        <v>0.10910248383481788</v>
      </c>
      <c r="AN13" s="38">
        <v>14441</v>
      </c>
      <c r="AO13" s="38">
        <v>25663</v>
      </c>
      <c r="AP13" s="34">
        <f t="shared" si="7"/>
        <v>0.13487675408629843</v>
      </c>
      <c r="AQ13" s="38">
        <v>24735</v>
      </c>
      <c r="AR13" s="38">
        <v>5659</v>
      </c>
      <c r="AS13" s="34">
        <f t="shared" si="8"/>
        <v>2.977339808174926E-2</v>
      </c>
      <c r="AT13" s="38">
        <v>11270</v>
      </c>
      <c r="AU13" s="38">
        <v>6363</v>
      </c>
      <c r="AV13" s="34">
        <f t="shared" si="9"/>
        <v>3.3441950911862091E-2</v>
      </c>
      <c r="AW13" s="38">
        <v>13111</v>
      </c>
      <c r="AX13" s="38">
        <v>32109</v>
      </c>
      <c r="AY13" s="34">
        <f t="shared" si="10"/>
        <v>0.16893338734880492</v>
      </c>
      <c r="AZ13" s="38">
        <v>15379</v>
      </c>
      <c r="BA13" s="38">
        <v>34291</v>
      </c>
      <c r="BB13" s="34">
        <f t="shared" si="11"/>
        <v>0.18022284122562673</v>
      </c>
      <c r="BC13" s="38">
        <v>21336</v>
      </c>
      <c r="BD13" s="31"/>
    </row>
    <row r="14" spans="1:56" ht="20.25" customHeight="1">
      <c r="A14" s="37">
        <v>8</v>
      </c>
      <c r="B14" s="29" t="s">
        <v>26</v>
      </c>
      <c r="C14" s="38">
        <v>1</v>
      </c>
      <c r="D14" s="38">
        <v>249202</v>
      </c>
      <c r="E14" s="38">
        <v>247296</v>
      </c>
      <c r="F14" s="38">
        <v>249202</v>
      </c>
      <c r="G14" s="38">
        <v>247296</v>
      </c>
      <c r="H14" s="38">
        <v>199618</v>
      </c>
      <c r="I14" s="38">
        <v>193280</v>
      </c>
      <c r="J14" s="38">
        <v>199618</v>
      </c>
      <c r="K14" s="38">
        <v>193280</v>
      </c>
      <c r="L14" s="38">
        <v>1700</v>
      </c>
      <c r="M14" s="38">
        <v>1508</v>
      </c>
      <c r="N14" s="38">
        <v>1353</v>
      </c>
      <c r="O14" s="38">
        <v>1335</v>
      </c>
      <c r="P14" s="39">
        <v>197918</v>
      </c>
      <c r="Q14" s="38">
        <v>191772</v>
      </c>
      <c r="R14" s="39">
        <v>198265</v>
      </c>
      <c r="S14" s="38">
        <v>191945</v>
      </c>
      <c r="T14" s="38">
        <v>55265</v>
      </c>
      <c r="U14" s="34">
        <f t="shared" si="0"/>
        <v>0.27923180306995826</v>
      </c>
      <c r="V14" s="38">
        <v>78824</v>
      </c>
      <c r="W14" s="38">
        <v>44285</v>
      </c>
      <c r="X14" s="34">
        <f t="shared" si="1"/>
        <v>0.22336267117242076</v>
      </c>
      <c r="Y14" s="38">
        <v>66367</v>
      </c>
      <c r="Z14" s="38">
        <v>63369</v>
      </c>
      <c r="AA14" s="34">
        <f t="shared" si="2"/>
        <v>0.32017805353732354</v>
      </c>
      <c r="AB14" s="38">
        <v>52434</v>
      </c>
      <c r="AC14" s="38">
        <v>56658</v>
      </c>
      <c r="AD14" s="34">
        <f t="shared" si="3"/>
        <v>0.2857690464781984</v>
      </c>
      <c r="AE14" s="38">
        <v>43027</v>
      </c>
      <c r="AF14" s="38">
        <v>14040</v>
      </c>
      <c r="AG14" s="34">
        <f t="shared" si="4"/>
        <v>7.093846946715307E-2</v>
      </c>
      <c r="AH14" s="38">
        <v>15682</v>
      </c>
      <c r="AI14" s="38">
        <v>14527</v>
      </c>
      <c r="AJ14" s="34">
        <f t="shared" si="5"/>
        <v>7.3270622651501777E-2</v>
      </c>
      <c r="AK14" s="38">
        <v>17166</v>
      </c>
      <c r="AL14" s="38">
        <v>20575</v>
      </c>
      <c r="AM14" s="34">
        <f t="shared" si="6"/>
        <v>0.10395719439363776</v>
      </c>
      <c r="AN14" s="38">
        <v>15617</v>
      </c>
      <c r="AO14" s="38">
        <v>27675</v>
      </c>
      <c r="AP14" s="34">
        <f t="shared" si="7"/>
        <v>0.1395859077497289</v>
      </c>
      <c r="AQ14" s="38">
        <v>26043</v>
      </c>
      <c r="AR14" s="38">
        <v>6202</v>
      </c>
      <c r="AS14" s="34">
        <f t="shared" si="8"/>
        <v>3.1336209945532996E-2</v>
      </c>
      <c r="AT14" s="38">
        <v>10838</v>
      </c>
      <c r="AU14" s="38">
        <v>6468</v>
      </c>
      <c r="AV14" s="34">
        <f t="shared" si="9"/>
        <v>3.2623004564597886E-2</v>
      </c>
      <c r="AW14" s="38">
        <v>13237</v>
      </c>
      <c r="AX14" s="38">
        <v>27109</v>
      </c>
      <c r="AY14" s="34">
        <f t="shared" si="10"/>
        <v>0.13697086672258207</v>
      </c>
      <c r="AZ14" s="38">
        <v>16004</v>
      </c>
      <c r="BA14" s="38">
        <v>33361</v>
      </c>
      <c r="BB14" s="34">
        <f t="shared" si="11"/>
        <v>0.16826469623988097</v>
      </c>
      <c r="BC14" s="38">
        <v>21010</v>
      </c>
      <c r="BD14" s="31"/>
    </row>
    <row r="15" spans="1:56" ht="20.25" customHeight="1">
      <c r="A15" s="37">
        <v>9</v>
      </c>
      <c r="B15" s="29" t="s">
        <v>27</v>
      </c>
      <c r="C15" s="38">
        <v>1</v>
      </c>
      <c r="D15" s="38">
        <v>183138</v>
      </c>
      <c r="E15" s="38">
        <v>181522</v>
      </c>
      <c r="F15" s="38">
        <v>183138</v>
      </c>
      <c r="G15" s="38">
        <v>181522</v>
      </c>
      <c r="H15" s="38">
        <v>143092</v>
      </c>
      <c r="I15" s="38">
        <v>138439</v>
      </c>
      <c r="J15" s="38">
        <v>143092</v>
      </c>
      <c r="K15" s="38">
        <v>138439</v>
      </c>
      <c r="L15" s="38">
        <v>1301</v>
      </c>
      <c r="M15" s="38">
        <v>1150</v>
      </c>
      <c r="N15" s="38">
        <v>1126</v>
      </c>
      <c r="O15" s="38">
        <v>1144</v>
      </c>
      <c r="P15" s="39">
        <v>141791</v>
      </c>
      <c r="Q15" s="38">
        <v>137289</v>
      </c>
      <c r="R15" s="39">
        <v>141966</v>
      </c>
      <c r="S15" s="38">
        <v>137295</v>
      </c>
      <c r="T15" s="38">
        <v>42991</v>
      </c>
      <c r="U15" s="34">
        <f t="shared" si="0"/>
        <v>0.30319977995782527</v>
      </c>
      <c r="V15" s="38">
        <v>56996</v>
      </c>
      <c r="W15" s="38">
        <v>35564</v>
      </c>
      <c r="X15" s="34">
        <f t="shared" si="1"/>
        <v>0.2505106856571292</v>
      </c>
      <c r="Y15" s="38">
        <v>48898</v>
      </c>
      <c r="Z15" s="38">
        <v>47714</v>
      </c>
      <c r="AA15" s="34">
        <f t="shared" si="2"/>
        <v>0.33650936942401138</v>
      </c>
      <c r="AB15" s="38">
        <v>42232</v>
      </c>
      <c r="AC15" s="38">
        <v>42520</v>
      </c>
      <c r="AD15" s="34">
        <f t="shared" si="3"/>
        <v>0.29950833298113633</v>
      </c>
      <c r="AE15" s="38">
        <v>33764</v>
      </c>
      <c r="AF15" s="38">
        <v>9647</v>
      </c>
      <c r="AG15" s="34">
        <f t="shared" si="4"/>
        <v>6.8036758327397362E-2</v>
      </c>
      <c r="AH15" s="38">
        <v>10790</v>
      </c>
      <c r="AI15" s="38">
        <v>10073</v>
      </c>
      <c r="AJ15" s="34">
        <f t="shared" si="5"/>
        <v>7.0953608610512378E-2</v>
      </c>
      <c r="AK15" s="38">
        <v>11782</v>
      </c>
      <c r="AL15" s="38">
        <v>13289</v>
      </c>
      <c r="AM15" s="34">
        <f t="shared" si="6"/>
        <v>9.3722450649194947E-2</v>
      </c>
      <c r="AN15" s="38">
        <v>10047</v>
      </c>
      <c r="AO15" s="38">
        <v>17986</v>
      </c>
      <c r="AP15" s="34">
        <f t="shared" si="7"/>
        <v>0.1266923066086246</v>
      </c>
      <c r="AQ15" s="38">
        <v>18147</v>
      </c>
      <c r="AR15" s="38">
        <v>4122</v>
      </c>
      <c r="AS15" s="34">
        <f t="shared" si="8"/>
        <v>2.9070956548723121E-2</v>
      </c>
      <c r="AT15" s="38">
        <v>6062</v>
      </c>
      <c r="AU15" s="38">
        <v>4036</v>
      </c>
      <c r="AV15" s="34">
        <f t="shared" si="9"/>
        <v>2.8429342236873618E-2</v>
      </c>
      <c r="AW15" s="38">
        <v>8303</v>
      </c>
      <c r="AX15" s="38">
        <v>19025</v>
      </c>
      <c r="AY15" s="34">
        <f t="shared" si="10"/>
        <v>0.13417635816095522</v>
      </c>
      <c r="AZ15" s="38">
        <v>9539</v>
      </c>
      <c r="BA15" s="38">
        <v>22314</v>
      </c>
      <c r="BB15" s="34">
        <f t="shared" si="11"/>
        <v>0.15717847935421156</v>
      </c>
      <c r="BC15" s="38">
        <v>13493</v>
      </c>
      <c r="BD15" s="31"/>
    </row>
    <row r="16" spans="1:56" ht="20.25" customHeight="1">
      <c r="A16" s="37">
        <v>10</v>
      </c>
      <c r="B16" s="29" t="s">
        <v>28</v>
      </c>
      <c r="C16" s="38">
        <v>1</v>
      </c>
      <c r="D16" s="38">
        <v>246277</v>
      </c>
      <c r="E16" s="38">
        <v>244930</v>
      </c>
      <c r="F16" s="38">
        <v>246277</v>
      </c>
      <c r="G16" s="38">
        <v>244930</v>
      </c>
      <c r="H16" s="38">
        <v>196903</v>
      </c>
      <c r="I16" s="38">
        <v>193334</v>
      </c>
      <c r="J16" s="38">
        <v>196903</v>
      </c>
      <c r="K16" s="38">
        <v>193334</v>
      </c>
      <c r="L16" s="38">
        <v>1576</v>
      </c>
      <c r="M16" s="38">
        <v>1569</v>
      </c>
      <c r="N16" s="38">
        <v>1316</v>
      </c>
      <c r="O16" s="38">
        <v>1363</v>
      </c>
      <c r="P16" s="39">
        <v>195327</v>
      </c>
      <c r="Q16" s="38">
        <v>191765</v>
      </c>
      <c r="R16" s="39">
        <v>195587</v>
      </c>
      <c r="S16" s="38">
        <v>191971</v>
      </c>
      <c r="T16" s="38">
        <v>51872</v>
      </c>
      <c r="U16" s="34">
        <f t="shared" si="0"/>
        <v>0.26556492446000807</v>
      </c>
      <c r="V16" s="38">
        <v>75737</v>
      </c>
      <c r="W16" s="38">
        <v>45364</v>
      </c>
      <c r="X16" s="34">
        <f t="shared" si="1"/>
        <v>0.23193770547122253</v>
      </c>
      <c r="Y16" s="38">
        <v>66031</v>
      </c>
      <c r="Z16" s="38">
        <v>60593</v>
      </c>
      <c r="AA16" s="34">
        <f t="shared" si="2"/>
        <v>0.31021312977724536</v>
      </c>
      <c r="AB16" s="38">
        <v>52171</v>
      </c>
      <c r="AC16" s="38">
        <v>56422</v>
      </c>
      <c r="AD16" s="34">
        <f t="shared" si="3"/>
        <v>0.28847520540731236</v>
      </c>
      <c r="AE16" s="38">
        <v>42815</v>
      </c>
      <c r="AF16" s="38">
        <v>14053</v>
      </c>
      <c r="AG16" s="34">
        <f t="shared" si="4"/>
        <v>7.1946018727569672E-2</v>
      </c>
      <c r="AH16" s="38">
        <v>17435</v>
      </c>
      <c r="AI16" s="38">
        <v>14682</v>
      </c>
      <c r="AJ16" s="34">
        <f t="shared" si="5"/>
        <v>7.5066338764846335E-2</v>
      </c>
      <c r="AK16" s="38">
        <v>18792</v>
      </c>
      <c r="AL16" s="38">
        <v>20550</v>
      </c>
      <c r="AM16" s="34">
        <f t="shared" si="6"/>
        <v>0.1052081893440231</v>
      </c>
      <c r="AN16" s="38">
        <v>15775</v>
      </c>
      <c r="AO16" s="38">
        <v>27725</v>
      </c>
      <c r="AP16" s="34">
        <f t="shared" si="7"/>
        <v>0.14175277497993222</v>
      </c>
      <c r="AQ16" s="38">
        <v>26163</v>
      </c>
      <c r="AR16" s="38">
        <v>5168</v>
      </c>
      <c r="AS16" s="34">
        <f t="shared" si="8"/>
        <v>2.6458195743547998E-2</v>
      </c>
      <c r="AT16" s="38">
        <v>9785</v>
      </c>
      <c r="AU16" s="38">
        <v>6325</v>
      </c>
      <c r="AV16" s="34">
        <f t="shared" si="9"/>
        <v>3.2338550108136022E-2</v>
      </c>
      <c r="AW16" s="38">
        <v>12480</v>
      </c>
      <c r="AX16" s="38">
        <v>33949</v>
      </c>
      <c r="AY16" s="34">
        <f t="shared" si="10"/>
        <v>0.17380597664429392</v>
      </c>
      <c r="AZ16" s="38">
        <v>18688</v>
      </c>
      <c r="BA16" s="38">
        <v>32475</v>
      </c>
      <c r="BB16" s="34">
        <f t="shared" si="11"/>
        <v>0.16603864265007387</v>
      </c>
      <c r="BC16" s="38">
        <v>20826</v>
      </c>
      <c r="BD16" s="31"/>
    </row>
    <row r="17" spans="1:56" ht="20.25" customHeight="1">
      <c r="A17" s="37">
        <v>11</v>
      </c>
      <c r="B17" s="29" t="s">
        <v>18</v>
      </c>
      <c r="C17" s="38">
        <v>1</v>
      </c>
      <c r="D17" s="38">
        <v>179394</v>
      </c>
      <c r="E17" s="38">
        <v>181638</v>
      </c>
      <c r="F17" s="38">
        <v>179394</v>
      </c>
      <c r="G17" s="38">
        <v>181638</v>
      </c>
      <c r="H17" s="38">
        <v>131455</v>
      </c>
      <c r="I17" s="38">
        <v>130961</v>
      </c>
      <c r="J17" s="38">
        <v>131455</v>
      </c>
      <c r="K17" s="38">
        <v>130961</v>
      </c>
      <c r="L17" s="38">
        <v>1580</v>
      </c>
      <c r="M17" s="38">
        <v>2228</v>
      </c>
      <c r="N17" s="38">
        <v>1218</v>
      </c>
      <c r="O17" s="38">
        <v>1167</v>
      </c>
      <c r="P17" s="39">
        <v>129875</v>
      </c>
      <c r="Q17" s="38">
        <v>128733</v>
      </c>
      <c r="R17" s="39">
        <v>130237</v>
      </c>
      <c r="S17" s="38">
        <v>129794</v>
      </c>
      <c r="T17" s="38">
        <v>28266</v>
      </c>
      <c r="U17" s="34">
        <f t="shared" si="0"/>
        <v>0.21764003849855632</v>
      </c>
      <c r="V17" s="38">
        <v>45432</v>
      </c>
      <c r="W17" s="38">
        <v>23628</v>
      </c>
      <c r="X17" s="34">
        <f t="shared" si="1"/>
        <v>0.18142309789076838</v>
      </c>
      <c r="Y17" s="38">
        <v>38263</v>
      </c>
      <c r="Z17" s="38">
        <v>44315</v>
      </c>
      <c r="AA17" s="34">
        <f t="shared" si="2"/>
        <v>0.34121270452358038</v>
      </c>
      <c r="AB17" s="38">
        <v>43578</v>
      </c>
      <c r="AC17" s="38">
        <v>39704</v>
      </c>
      <c r="AD17" s="34">
        <f t="shared" si="3"/>
        <v>0.30485960210999946</v>
      </c>
      <c r="AE17" s="38">
        <v>32919</v>
      </c>
      <c r="AF17" s="38">
        <v>8538</v>
      </c>
      <c r="AG17" s="34">
        <f t="shared" si="4"/>
        <v>6.5740134744947068E-2</v>
      </c>
      <c r="AH17" s="38">
        <v>11137</v>
      </c>
      <c r="AI17" s="38">
        <v>8827</v>
      </c>
      <c r="AJ17" s="34">
        <f t="shared" si="5"/>
        <v>6.7776438339335207E-2</v>
      </c>
      <c r="AK17" s="38">
        <v>11539</v>
      </c>
      <c r="AL17" s="38">
        <v>9700</v>
      </c>
      <c r="AM17" s="34">
        <f t="shared" si="6"/>
        <v>7.4687199230028881E-2</v>
      </c>
      <c r="AN17" s="38">
        <v>8312</v>
      </c>
      <c r="AO17" s="38">
        <v>13626</v>
      </c>
      <c r="AP17" s="34">
        <f t="shared" si="7"/>
        <v>0.10462464583797232</v>
      </c>
      <c r="AQ17" s="38">
        <v>14097</v>
      </c>
      <c r="AR17" s="38">
        <v>4020</v>
      </c>
      <c r="AS17" s="34">
        <f t="shared" si="8"/>
        <v>3.0952839268527429E-2</v>
      </c>
      <c r="AT17" s="31"/>
      <c r="AU17" s="38">
        <v>5785</v>
      </c>
      <c r="AV17" s="34">
        <f t="shared" si="9"/>
        <v>4.4419020708400841E-2</v>
      </c>
      <c r="AW17" s="38">
        <v>12213</v>
      </c>
      <c r="AX17" s="38">
        <v>27809</v>
      </c>
      <c r="AY17" s="34">
        <f t="shared" si="10"/>
        <v>0.21412127045235804</v>
      </c>
      <c r="AZ17" s="38">
        <v>16785</v>
      </c>
      <c r="BA17" s="38">
        <v>29229</v>
      </c>
      <c r="BB17" s="34">
        <f t="shared" si="11"/>
        <v>0.22442930964318897</v>
      </c>
      <c r="BC17" s="38">
        <v>16568</v>
      </c>
      <c r="BD17" s="31"/>
    </row>
    <row r="18" spans="1:56" ht="20.25" customHeight="1">
      <c r="A18" s="37">
        <v>12</v>
      </c>
      <c r="B18" s="29" t="s">
        <v>29</v>
      </c>
      <c r="C18" s="38">
        <v>13</v>
      </c>
      <c r="D18" s="38">
        <v>214853</v>
      </c>
      <c r="E18" s="38">
        <v>216800</v>
      </c>
      <c r="F18" s="38">
        <v>214853</v>
      </c>
      <c r="G18" s="38">
        <v>216800</v>
      </c>
      <c r="H18" s="38">
        <v>156565</v>
      </c>
      <c r="I18" s="38">
        <v>157071</v>
      </c>
      <c r="J18" s="38">
        <v>156565</v>
      </c>
      <c r="K18" s="38">
        <v>157071</v>
      </c>
      <c r="L18" s="38">
        <v>2957</v>
      </c>
      <c r="M18" s="38">
        <v>1969</v>
      </c>
      <c r="N18" s="38">
        <v>2402</v>
      </c>
      <c r="O18" s="38">
        <v>1660</v>
      </c>
      <c r="P18" s="39">
        <v>153608</v>
      </c>
      <c r="Q18" s="38">
        <v>155102</v>
      </c>
      <c r="R18" s="39">
        <v>154163</v>
      </c>
      <c r="S18" s="38">
        <v>155411</v>
      </c>
      <c r="T18" s="38">
        <v>31754</v>
      </c>
      <c r="U18" s="34">
        <f t="shared" si="0"/>
        <v>0.20672100411436906</v>
      </c>
      <c r="V18" s="38">
        <v>49733</v>
      </c>
      <c r="W18" s="38">
        <v>26383</v>
      </c>
      <c r="X18" s="34">
        <f t="shared" si="1"/>
        <v>0.17113704325940726</v>
      </c>
      <c r="Y18" s="38">
        <v>51083</v>
      </c>
      <c r="Z18" s="38">
        <v>45189</v>
      </c>
      <c r="AA18" s="34">
        <f t="shared" si="2"/>
        <v>0.29418389667204831</v>
      </c>
      <c r="AB18" s="38">
        <v>34267</v>
      </c>
      <c r="AC18" s="38">
        <v>49271</v>
      </c>
      <c r="AD18" s="34">
        <f t="shared" si="3"/>
        <v>0.31960327705091363</v>
      </c>
      <c r="AE18" s="38">
        <v>28947</v>
      </c>
      <c r="AF18" s="38">
        <v>25393</v>
      </c>
      <c r="AG18" s="34">
        <f t="shared" si="4"/>
        <v>0.16531040049997395</v>
      </c>
      <c r="AH18" s="38">
        <v>24764</v>
      </c>
      <c r="AI18" s="38">
        <v>24185</v>
      </c>
      <c r="AJ18" s="34">
        <f t="shared" si="5"/>
        <v>0.15687940686156859</v>
      </c>
      <c r="AK18" s="38">
        <v>25692</v>
      </c>
      <c r="AL18" s="38">
        <v>11769</v>
      </c>
      <c r="AM18" s="34">
        <f t="shared" si="6"/>
        <v>7.6617103275871054E-2</v>
      </c>
      <c r="AN18" s="38">
        <v>7470</v>
      </c>
      <c r="AO18" s="38">
        <v>13242</v>
      </c>
      <c r="AP18" s="34">
        <f t="shared" si="7"/>
        <v>8.5896096988252693E-2</v>
      </c>
      <c r="AQ18" s="38">
        <v>9879</v>
      </c>
      <c r="AR18" s="38">
        <v>17906</v>
      </c>
      <c r="AS18" s="34">
        <f t="shared" si="8"/>
        <v>0.11656944950783814</v>
      </c>
      <c r="AT18" s="38">
        <v>26655</v>
      </c>
      <c r="AU18" s="38">
        <v>16604</v>
      </c>
      <c r="AV18" s="34">
        <f t="shared" si="9"/>
        <v>0.10770418323462828</v>
      </c>
      <c r="AW18" s="38">
        <v>25929</v>
      </c>
      <c r="AX18" s="38">
        <v>12061</v>
      </c>
      <c r="AY18" s="34">
        <f t="shared" si="10"/>
        <v>7.8518045935107542E-2</v>
      </c>
      <c r="AZ18" s="38">
        <v>5837</v>
      </c>
      <c r="BA18" s="38">
        <v>12419</v>
      </c>
      <c r="BB18" s="34">
        <f t="shared" si="11"/>
        <v>8.0557591640017384E-2</v>
      </c>
      <c r="BC18" s="38">
        <v>6606</v>
      </c>
      <c r="BD18" s="31"/>
    </row>
    <row r="19" spans="1:56" ht="20.25" customHeight="1">
      <c r="A19" s="37">
        <v>13</v>
      </c>
      <c r="B19" s="29" t="s">
        <v>30</v>
      </c>
      <c r="C19" s="38">
        <v>13</v>
      </c>
      <c r="D19" s="38">
        <v>205042</v>
      </c>
      <c r="E19" s="38">
        <v>205876</v>
      </c>
      <c r="F19" s="38">
        <v>205042</v>
      </c>
      <c r="G19" s="38">
        <v>205876</v>
      </c>
      <c r="H19" s="38">
        <v>146362</v>
      </c>
      <c r="I19" s="38">
        <v>146768</v>
      </c>
      <c r="J19" s="38">
        <v>146362</v>
      </c>
      <c r="K19" s="38">
        <v>146768</v>
      </c>
      <c r="L19" s="38">
        <v>2316</v>
      </c>
      <c r="M19" s="38">
        <v>1930</v>
      </c>
      <c r="N19" s="38">
        <v>2258</v>
      </c>
      <c r="O19" s="38">
        <v>1657</v>
      </c>
      <c r="P19" s="39">
        <v>144046</v>
      </c>
      <c r="Q19" s="38">
        <v>144838</v>
      </c>
      <c r="R19" s="39">
        <v>144104</v>
      </c>
      <c r="S19" s="38">
        <v>145111</v>
      </c>
      <c r="T19" s="38">
        <v>26208</v>
      </c>
      <c r="U19" s="34">
        <f t="shared" si="0"/>
        <v>0.18194187967732531</v>
      </c>
      <c r="V19" s="38">
        <v>43453</v>
      </c>
      <c r="W19" s="38">
        <v>24621</v>
      </c>
      <c r="X19" s="34">
        <f t="shared" si="1"/>
        <v>0.17085577083217676</v>
      </c>
      <c r="Y19" s="38">
        <v>48841</v>
      </c>
      <c r="Z19" s="38">
        <v>50736</v>
      </c>
      <c r="AA19" s="34">
        <f t="shared" si="2"/>
        <v>0.35222081834969382</v>
      </c>
      <c r="AB19" s="38">
        <v>34705</v>
      </c>
      <c r="AC19" s="38">
        <v>46846</v>
      </c>
      <c r="AD19" s="34">
        <f t="shared" si="3"/>
        <v>0.32508466107811024</v>
      </c>
      <c r="AE19" s="38">
        <v>25029</v>
      </c>
      <c r="AF19" s="38">
        <v>24760</v>
      </c>
      <c r="AG19" s="34">
        <f t="shared" si="4"/>
        <v>0.17188953528733877</v>
      </c>
      <c r="AH19" s="38">
        <v>25262</v>
      </c>
      <c r="AI19" s="38">
        <v>24673</v>
      </c>
      <c r="AJ19" s="34">
        <f t="shared" si="5"/>
        <v>0.17121662132904014</v>
      </c>
      <c r="AK19" s="38">
        <v>25688</v>
      </c>
      <c r="AL19" s="38">
        <v>10322</v>
      </c>
      <c r="AM19" s="34">
        <f t="shared" si="6"/>
        <v>7.1657664912597369E-2</v>
      </c>
      <c r="AN19" s="38">
        <v>8290</v>
      </c>
      <c r="AO19" s="38">
        <v>11638</v>
      </c>
      <c r="AP19" s="34">
        <f t="shared" si="7"/>
        <v>8.0761116971076449E-2</v>
      </c>
      <c r="AQ19" s="38">
        <v>9008</v>
      </c>
      <c r="AR19" s="38">
        <v>14949</v>
      </c>
      <c r="AS19" s="34">
        <f t="shared" si="8"/>
        <v>0.10377934826374909</v>
      </c>
      <c r="AT19" s="38">
        <v>23433</v>
      </c>
      <c r="AU19" s="38">
        <v>14979</v>
      </c>
      <c r="AV19" s="34">
        <f t="shared" si="9"/>
        <v>0.10394576139454838</v>
      </c>
      <c r="AW19" s="38">
        <v>24409</v>
      </c>
      <c r="AX19" s="38">
        <v>8163</v>
      </c>
      <c r="AY19" s="34">
        <f t="shared" si="10"/>
        <v>5.6669397275870205E-2</v>
      </c>
      <c r="AZ19" s="38">
        <v>5858</v>
      </c>
      <c r="BA19" s="38">
        <v>10147</v>
      </c>
      <c r="BB19" s="34">
        <f t="shared" si="11"/>
        <v>7.0414422916782321E-2</v>
      </c>
      <c r="BC19" s="38">
        <v>5521</v>
      </c>
      <c r="BD19" s="31"/>
    </row>
    <row r="20" spans="1:56" ht="20.25" customHeight="1">
      <c r="A20" s="37">
        <v>14</v>
      </c>
      <c r="B20" s="29" t="s">
        <v>31</v>
      </c>
      <c r="C20" s="38">
        <v>13</v>
      </c>
      <c r="D20" s="38">
        <v>222705</v>
      </c>
      <c r="E20" s="38">
        <v>222913</v>
      </c>
      <c r="F20" s="38">
        <v>222705</v>
      </c>
      <c r="G20" s="38">
        <v>222913</v>
      </c>
      <c r="H20" s="38">
        <v>165329</v>
      </c>
      <c r="I20" s="38">
        <v>164016</v>
      </c>
      <c r="J20" s="38">
        <v>165329</v>
      </c>
      <c r="K20" s="38">
        <v>164016</v>
      </c>
      <c r="L20" s="38">
        <v>2319</v>
      </c>
      <c r="M20" s="38">
        <v>1777</v>
      </c>
      <c r="N20" s="38">
        <v>2352</v>
      </c>
      <c r="O20" s="38">
        <v>1694</v>
      </c>
      <c r="P20" s="39">
        <v>163010</v>
      </c>
      <c r="Q20" s="38">
        <v>162239</v>
      </c>
      <c r="R20" s="39">
        <v>162977</v>
      </c>
      <c r="S20" s="38">
        <v>162322</v>
      </c>
      <c r="T20" s="38">
        <v>27672</v>
      </c>
      <c r="U20" s="34">
        <f t="shared" si="0"/>
        <v>0.16975645665910066</v>
      </c>
      <c r="V20" s="38">
        <v>47923</v>
      </c>
      <c r="W20" s="38">
        <v>23103</v>
      </c>
      <c r="X20" s="34">
        <f t="shared" si="1"/>
        <v>0.14175619872742778</v>
      </c>
      <c r="Y20" s="38">
        <v>49433</v>
      </c>
      <c r="Z20" s="38">
        <v>43932</v>
      </c>
      <c r="AA20" s="34">
        <f t="shared" si="2"/>
        <v>0.26950493834734063</v>
      </c>
      <c r="AB20" s="38">
        <v>29056</v>
      </c>
      <c r="AC20" s="38">
        <v>47280</v>
      </c>
      <c r="AD20" s="34">
        <f t="shared" si="3"/>
        <v>0.29010228437141439</v>
      </c>
      <c r="AE20" s="38">
        <v>25650</v>
      </c>
      <c r="AF20" s="38">
        <v>19882</v>
      </c>
      <c r="AG20" s="34">
        <f t="shared" si="4"/>
        <v>0.12196797742469787</v>
      </c>
      <c r="AH20" s="38">
        <v>23785</v>
      </c>
      <c r="AI20" s="38">
        <v>20658</v>
      </c>
      <c r="AJ20" s="34">
        <f t="shared" si="5"/>
        <v>0.12675408186431214</v>
      </c>
      <c r="AK20" s="38">
        <v>25171</v>
      </c>
      <c r="AL20" s="38">
        <v>12242</v>
      </c>
      <c r="AM20" s="34">
        <f t="shared" si="6"/>
        <v>7.5099687135758542E-2</v>
      </c>
      <c r="AN20" s="38">
        <v>7368</v>
      </c>
      <c r="AO20" s="38">
        <v>14852</v>
      </c>
      <c r="AP20" s="34">
        <f t="shared" si="7"/>
        <v>9.1129423170140569E-2</v>
      </c>
      <c r="AQ20" s="38">
        <v>10661</v>
      </c>
      <c r="AR20" s="38">
        <v>29715</v>
      </c>
      <c r="AS20" s="34">
        <f t="shared" si="8"/>
        <v>0.1822894300963131</v>
      </c>
      <c r="AT20" s="38">
        <v>40202</v>
      </c>
      <c r="AU20" s="38">
        <v>21491</v>
      </c>
      <c r="AV20" s="34">
        <f t="shared" si="9"/>
        <v>0.13186523251747179</v>
      </c>
      <c r="AW20" s="38">
        <v>33575</v>
      </c>
      <c r="AX20" s="38">
        <v>16556</v>
      </c>
      <c r="AY20" s="34">
        <f t="shared" si="10"/>
        <v>0.10156432120728789</v>
      </c>
      <c r="AZ20" s="38">
        <v>8333</v>
      </c>
      <c r="BA20" s="38">
        <v>20941</v>
      </c>
      <c r="BB20" s="34">
        <f t="shared" si="11"/>
        <v>0.12849052320266049</v>
      </c>
      <c r="BC20" s="38">
        <v>10229</v>
      </c>
      <c r="BD20" s="31"/>
    </row>
    <row r="21" spans="1:56" ht="20.25" customHeight="1">
      <c r="A21" s="37">
        <v>15</v>
      </c>
      <c r="B21" s="29" t="s">
        <v>32</v>
      </c>
      <c r="C21" s="38">
        <v>13</v>
      </c>
      <c r="D21" s="38">
        <v>241066</v>
      </c>
      <c r="E21" s="38">
        <v>240887</v>
      </c>
      <c r="F21" s="38">
        <v>241066</v>
      </c>
      <c r="G21" s="38">
        <v>240887</v>
      </c>
      <c r="H21" s="38">
        <v>168922</v>
      </c>
      <c r="I21" s="38">
        <v>169528</v>
      </c>
      <c r="J21" s="38">
        <v>168922</v>
      </c>
      <c r="K21" s="38">
        <v>169528</v>
      </c>
      <c r="L21" s="38">
        <v>2769</v>
      </c>
      <c r="M21" s="38">
        <v>1866</v>
      </c>
      <c r="N21" s="38">
        <v>3143</v>
      </c>
      <c r="O21" s="38">
        <v>2116</v>
      </c>
      <c r="P21" s="39">
        <v>166153</v>
      </c>
      <c r="Q21" s="38">
        <v>167662</v>
      </c>
      <c r="R21" s="39">
        <v>165779</v>
      </c>
      <c r="S21" s="38">
        <v>167412</v>
      </c>
      <c r="T21" s="38">
        <v>33903</v>
      </c>
      <c r="U21" s="34">
        <f t="shared" si="0"/>
        <v>0.20404687246092457</v>
      </c>
      <c r="V21" s="38">
        <v>73746</v>
      </c>
      <c r="W21" s="38">
        <v>30910</v>
      </c>
      <c r="X21" s="34">
        <f t="shared" si="1"/>
        <v>0.18645304893864723</v>
      </c>
      <c r="Y21" s="38">
        <v>55110</v>
      </c>
      <c r="Z21" s="38">
        <v>40429</v>
      </c>
      <c r="AA21" s="34">
        <f t="shared" si="2"/>
        <v>0.24332392433479985</v>
      </c>
      <c r="AB21" s="38">
        <v>19515</v>
      </c>
      <c r="AC21" s="38">
        <v>41583</v>
      </c>
      <c r="AD21" s="34">
        <f t="shared" si="3"/>
        <v>0.2508339415728168</v>
      </c>
      <c r="AE21" s="38">
        <v>20405</v>
      </c>
      <c r="AF21" s="38">
        <v>33025</v>
      </c>
      <c r="AG21" s="34">
        <f t="shared" si="4"/>
        <v>0.1987625862909487</v>
      </c>
      <c r="AH21" s="38">
        <v>32173</v>
      </c>
      <c r="AI21" s="38">
        <v>31303</v>
      </c>
      <c r="AJ21" s="34">
        <f t="shared" si="5"/>
        <v>0.18882367489247734</v>
      </c>
      <c r="AK21" s="38">
        <v>32881</v>
      </c>
      <c r="AL21" s="38">
        <v>11005</v>
      </c>
      <c r="AM21" s="34">
        <f t="shared" si="6"/>
        <v>6.6234133599754441E-2</v>
      </c>
      <c r="AN21" s="38">
        <v>5229</v>
      </c>
      <c r="AO21" s="38">
        <v>13776</v>
      </c>
      <c r="AP21" s="34">
        <f t="shared" si="7"/>
        <v>8.3098583053342098E-2</v>
      </c>
      <c r="AQ21" s="38">
        <v>11490</v>
      </c>
      <c r="AR21" s="38">
        <v>22767</v>
      </c>
      <c r="AS21" s="34">
        <f t="shared" si="8"/>
        <v>0.13702430892009174</v>
      </c>
      <c r="AT21" s="38">
        <v>26650</v>
      </c>
      <c r="AU21" s="38">
        <v>18857</v>
      </c>
      <c r="AV21" s="34">
        <f t="shared" si="9"/>
        <v>0.11374782089408188</v>
      </c>
      <c r="AW21" s="38">
        <v>30107</v>
      </c>
      <c r="AX21" s="38">
        <v>12199</v>
      </c>
      <c r="AY21" s="34">
        <f t="shared" si="10"/>
        <v>7.3420281306988133E-2</v>
      </c>
      <c r="AZ21" s="38">
        <v>5081</v>
      </c>
      <c r="BA21" s="38">
        <v>14654</v>
      </c>
      <c r="BB21" s="34">
        <f t="shared" si="11"/>
        <v>8.8394790655028685E-2</v>
      </c>
      <c r="BC21" s="38">
        <v>8498</v>
      </c>
      <c r="BD21" s="31"/>
    </row>
    <row r="22" spans="1:56" ht="20.25" customHeight="1">
      <c r="A22" s="37">
        <v>16</v>
      </c>
      <c r="B22" s="29" t="s">
        <v>33</v>
      </c>
      <c r="C22" s="38">
        <v>13</v>
      </c>
      <c r="D22" s="38">
        <v>221421</v>
      </c>
      <c r="E22" s="38">
        <v>226039</v>
      </c>
      <c r="F22" s="38">
        <v>221421</v>
      </c>
      <c r="G22" s="38">
        <v>226039</v>
      </c>
      <c r="H22" s="38">
        <v>154240</v>
      </c>
      <c r="I22" s="38">
        <v>156965</v>
      </c>
      <c r="J22" s="38">
        <v>154240</v>
      </c>
      <c r="K22" s="38">
        <v>156965</v>
      </c>
      <c r="L22" s="38">
        <v>3572</v>
      </c>
      <c r="M22" s="38">
        <v>2337</v>
      </c>
      <c r="N22" s="38">
        <v>3202</v>
      </c>
      <c r="O22" s="38">
        <v>2152</v>
      </c>
      <c r="P22" s="39">
        <v>150668</v>
      </c>
      <c r="Q22" s="38">
        <v>154628</v>
      </c>
      <c r="R22" s="39">
        <v>151038</v>
      </c>
      <c r="S22" s="38">
        <v>154813</v>
      </c>
      <c r="T22" s="38">
        <v>31182</v>
      </c>
      <c r="U22" s="34">
        <f t="shared" si="0"/>
        <v>0.20695834550136724</v>
      </c>
      <c r="V22" s="38">
        <v>48269</v>
      </c>
      <c r="W22" s="38">
        <v>28684</v>
      </c>
      <c r="X22" s="34">
        <f t="shared" si="1"/>
        <v>0.18991247235794967</v>
      </c>
      <c r="Y22" s="38">
        <v>51789</v>
      </c>
      <c r="Z22" s="38">
        <v>37392</v>
      </c>
      <c r="AA22" s="34">
        <f t="shared" si="2"/>
        <v>0.24817479491331934</v>
      </c>
      <c r="AB22" s="38">
        <v>21493</v>
      </c>
      <c r="AC22" s="38">
        <v>40339</v>
      </c>
      <c r="AD22" s="34">
        <f t="shared" si="3"/>
        <v>0.26707848356042851</v>
      </c>
      <c r="AE22" s="38">
        <v>19064</v>
      </c>
      <c r="AF22" s="38">
        <v>36597</v>
      </c>
      <c r="AG22" s="34">
        <f t="shared" si="4"/>
        <v>0.24289829293546075</v>
      </c>
      <c r="AH22" s="38">
        <v>36273</v>
      </c>
      <c r="AI22" s="38">
        <v>35102</v>
      </c>
      <c r="AJ22" s="34">
        <f t="shared" si="5"/>
        <v>0.2324050901097737</v>
      </c>
      <c r="AK22" s="38">
        <v>35595</v>
      </c>
      <c r="AL22" s="38">
        <v>11165</v>
      </c>
      <c r="AM22" s="34">
        <f t="shared" si="6"/>
        <v>7.4103326519234347E-2</v>
      </c>
      <c r="AN22" s="38">
        <v>8909</v>
      </c>
      <c r="AO22" s="38">
        <v>11438</v>
      </c>
      <c r="AP22" s="34">
        <f t="shared" si="7"/>
        <v>7.5729286669579843E-2</v>
      </c>
      <c r="AQ22" s="38">
        <v>8659</v>
      </c>
      <c r="AR22" s="38">
        <v>16202</v>
      </c>
      <c r="AS22" s="34">
        <f t="shared" si="8"/>
        <v>0.10753444659781772</v>
      </c>
      <c r="AT22" s="38">
        <v>29462</v>
      </c>
      <c r="AU22" s="38">
        <v>15370</v>
      </c>
      <c r="AV22" s="34">
        <f t="shared" si="9"/>
        <v>0.10176247037169454</v>
      </c>
      <c r="AW22" s="38">
        <v>27246</v>
      </c>
      <c r="AX22" s="38">
        <v>6112</v>
      </c>
      <c r="AY22" s="34">
        <f t="shared" si="10"/>
        <v>4.0566012690153183E-2</v>
      </c>
      <c r="AZ22" s="38">
        <v>3898</v>
      </c>
      <c r="BA22" s="38">
        <v>6616</v>
      </c>
      <c r="BB22" s="34">
        <f t="shared" si="11"/>
        <v>4.3803546127464614E-2</v>
      </c>
      <c r="BC22" s="38">
        <v>4068</v>
      </c>
      <c r="BD22" s="31"/>
    </row>
    <row r="23" spans="1:56" ht="20.25" customHeight="1">
      <c r="A23" s="37">
        <v>17</v>
      </c>
      <c r="B23" s="29" t="s">
        <v>34</v>
      </c>
      <c r="C23" s="38">
        <v>13</v>
      </c>
      <c r="D23" s="38">
        <v>209348</v>
      </c>
      <c r="E23" s="38">
        <v>212099</v>
      </c>
      <c r="F23" s="38">
        <v>209348</v>
      </c>
      <c r="G23" s="38">
        <v>212099</v>
      </c>
      <c r="H23" s="38">
        <v>143622</v>
      </c>
      <c r="I23" s="38">
        <v>144239</v>
      </c>
      <c r="J23" s="38">
        <v>143622</v>
      </c>
      <c r="K23" s="38">
        <v>144239</v>
      </c>
      <c r="L23" s="38">
        <v>3021</v>
      </c>
      <c r="M23" s="38">
        <v>1863</v>
      </c>
      <c r="N23" s="38">
        <v>2824</v>
      </c>
      <c r="O23" s="38">
        <v>1798</v>
      </c>
      <c r="P23" s="39">
        <v>140601</v>
      </c>
      <c r="Q23" s="38">
        <v>142376</v>
      </c>
      <c r="R23" s="39">
        <v>140798</v>
      </c>
      <c r="S23" s="38">
        <v>142441</v>
      </c>
      <c r="T23" s="38">
        <v>29950</v>
      </c>
      <c r="U23" s="34">
        <f t="shared" si="0"/>
        <v>0.21301413218967147</v>
      </c>
      <c r="V23" s="38">
        <v>53538</v>
      </c>
      <c r="W23" s="38">
        <v>26402</v>
      </c>
      <c r="X23" s="34">
        <f t="shared" si="1"/>
        <v>0.18751686813733148</v>
      </c>
      <c r="Y23" s="38">
        <v>51007</v>
      </c>
      <c r="Z23" s="38">
        <v>43730</v>
      </c>
      <c r="AA23" s="34">
        <f t="shared" si="2"/>
        <v>0.31102196997176407</v>
      </c>
      <c r="AB23" s="38">
        <v>22401</v>
      </c>
      <c r="AC23" s="38">
        <v>42049</v>
      </c>
      <c r="AD23" s="34">
        <f t="shared" si="3"/>
        <v>0.29864770806403501</v>
      </c>
      <c r="AE23" s="38">
        <v>20594</v>
      </c>
      <c r="AF23" s="38">
        <v>30320</v>
      </c>
      <c r="AG23" s="34">
        <f t="shared" si="4"/>
        <v>0.2156456924203953</v>
      </c>
      <c r="AH23" s="38">
        <v>26199</v>
      </c>
      <c r="AI23" s="38">
        <v>29421</v>
      </c>
      <c r="AJ23" s="34">
        <f t="shared" si="5"/>
        <v>0.20895893407576813</v>
      </c>
      <c r="AK23" s="38">
        <v>27382</v>
      </c>
      <c r="AL23" s="38">
        <v>9825</v>
      </c>
      <c r="AM23" s="34">
        <f t="shared" si="6"/>
        <v>6.9878592613139306E-2</v>
      </c>
      <c r="AN23" s="38">
        <v>6633</v>
      </c>
      <c r="AO23" s="38">
        <v>10609</v>
      </c>
      <c r="AP23" s="34">
        <f t="shared" si="7"/>
        <v>7.5349081663091802E-2</v>
      </c>
      <c r="AQ23" s="38">
        <v>8198</v>
      </c>
      <c r="AR23" s="38">
        <v>14494</v>
      </c>
      <c r="AS23" s="34">
        <f t="shared" si="8"/>
        <v>0.10308603779489477</v>
      </c>
      <c r="AT23" s="38">
        <v>24728</v>
      </c>
      <c r="AU23" s="38">
        <v>14434</v>
      </c>
      <c r="AV23" s="34">
        <f t="shared" si="9"/>
        <v>0.10251566073381724</v>
      </c>
      <c r="AW23" s="38">
        <v>24102</v>
      </c>
      <c r="AX23" s="38">
        <v>7573</v>
      </c>
      <c r="AY23" s="34">
        <f t="shared" si="10"/>
        <v>5.3861636830463508E-2</v>
      </c>
      <c r="AZ23" s="38">
        <v>4739</v>
      </c>
      <c r="BA23" s="38">
        <v>7179</v>
      </c>
      <c r="BB23" s="34">
        <f t="shared" si="11"/>
        <v>5.098794016960468E-2</v>
      </c>
      <c r="BC23" s="38">
        <v>4592</v>
      </c>
      <c r="BD23" s="31"/>
    </row>
    <row r="24" spans="1:56" ht="20.25" customHeight="1">
      <c r="A24" s="37">
        <v>18</v>
      </c>
      <c r="B24" s="29" t="s">
        <v>35</v>
      </c>
      <c r="C24" s="38">
        <v>2</v>
      </c>
      <c r="D24" s="38">
        <v>242078</v>
      </c>
      <c r="E24" s="38">
        <v>243543</v>
      </c>
      <c r="F24" s="38">
        <v>242078</v>
      </c>
      <c r="G24" s="38">
        <v>243543</v>
      </c>
      <c r="H24" s="38">
        <v>179637</v>
      </c>
      <c r="I24" s="38">
        <v>175731</v>
      </c>
      <c r="J24" s="38">
        <v>179637</v>
      </c>
      <c r="K24" s="38">
        <v>175731</v>
      </c>
      <c r="L24" s="38">
        <v>1439</v>
      </c>
      <c r="M24" s="38">
        <v>1716</v>
      </c>
      <c r="N24" s="38">
        <v>1082</v>
      </c>
      <c r="O24" s="38">
        <v>1438</v>
      </c>
      <c r="P24" s="39">
        <v>178198</v>
      </c>
      <c r="Q24" s="38">
        <v>174015</v>
      </c>
      <c r="R24" s="39">
        <v>178555</v>
      </c>
      <c r="S24" s="38">
        <v>174293</v>
      </c>
      <c r="T24" s="38">
        <v>23231</v>
      </c>
      <c r="U24" s="34">
        <f t="shared" si="0"/>
        <v>0.13036622184311833</v>
      </c>
      <c r="V24" s="38">
        <v>42149</v>
      </c>
      <c r="W24" s="38">
        <v>19982</v>
      </c>
      <c r="X24" s="34">
        <f t="shared" si="1"/>
        <v>0.11190949567360198</v>
      </c>
      <c r="Y24" s="38">
        <v>40909</v>
      </c>
      <c r="Z24" s="38">
        <v>59229</v>
      </c>
      <c r="AA24" s="34">
        <f t="shared" si="2"/>
        <v>0.33237746776058091</v>
      </c>
      <c r="AB24" s="38">
        <v>53795</v>
      </c>
      <c r="AC24" s="38">
        <v>51170</v>
      </c>
      <c r="AD24" s="34">
        <f t="shared" si="3"/>
        <v>0.28657836520959928</v>
      </c>
      <c r="AE24" s="38">
        <v>41551</v>
      </c>
      <c r="AF24" s="38">
        <v>8664</v>
      </c>
      <c r="AG24" s="34">
        <f t="shared" si="4"/>
        <v>4.8620074299374851E-2</v>
      </c>
      <c r="AH24" s="38">
        <v>12728</v>
      </c>
      <c r="AI24" s="38">
        <v>9100</v>
      </c>
      <c r="AJ24" s="34">
        <f t="shared" si="5"/>
        <v>5.0964688751365124E-2</v>
      </c>
      <c r="AK24" s="38">
        <v>13940</v>
      </c>
      <c r="AL24" s="38">
        <v>14424</v>
      </c>
      <c r="AM24" s="34">
        <f t="shared" si="6"/>
        <v>8.0943669401452312E-2</v>
      </c>
      <c r="AN24" s="38">
        <v>11202</v>
      </c>
      <c r="AO24" s="38">
        <v>18723</v>
      </c>
      <c r="AP24" s="34">
        <f t="shared" si="7"/>
        <v>0.10485844697712189</v>
      </c>
      <c r="AQ24" s="38">
        <v>16255</v>
      </c>
      <c r="AR24" s="38">
        <v>16195</v>
      </c>
      <c r="AS24" s="34">
        <f t="shared" si="8"/>
        <v>9.0882052548288988E-2</v>
      </c>
      <c r="AT24" s="38">
        <v>24083</v>
      </c>
      <c r="AU24" s="38">
        <v>15593</v>
      </c>
      <c r="AV24" s="34">
        <f t="shared" si="9"/>
        <v>8.7328834252751258E-2</v>
      </c>
      <c r="AW24" s="38">
        <v>26109</v>
      </c>
      <c r="AX24" s="38">
        <v>46326</v>
      </c>
      <c r="AY24" s="34">
        <f t="shared" si="10"/>
        <v>0.25996924769077095</v>
      </c>
      <c r="AZ24" s="38">
        <v>22368</v>
      </c>
      <c r="BA24" s="38">
        <v>49791</v>
      </c>
      <c r="BB24" s="34">
        <f t="shared" si="11"/>
        <v>0.27885525468343086</v>
      </c>
      <c r="BC24" s="38">
        <v>25164</v>
      </c>
      <c r="BD24" s="31"/>
    </row>
    <row r="25" spans="1:56" ht="20.25" customHeight="1">
      <c r="A25" s="37">
        <v>19</v>
      </c>
      <c r="B25" s="29" t="s">
        <v>36</v>
      </c>
      <c r="C25" s="38">
        <v>2</v>
      </c>
      <c r="D25" s="38">
        <v>187705</v>
      </c>
      <c r="E25" s="38">
        <v>185944</v>
      </c>
      <c r="F25" s="38">
        <v>187705</v>
      </c>
      <c r="G25" s="38">
        <v>185944</v>
      </c>
      <c r="H25" s="38">
        <v>152720</v>
      </c>
      <c r="I25" s="38">
        <v>146090</v>
      </c>
      <c r="J25" s="38">
        <v>152720</v>
      </c>
      <c r="K25" s="38">
        <v>146090</v>
      </c>
      <c r="L25" s="38">
        <v>837</v>
      </c>
      <c r="M25" s="38">
        <v>1161</v>
      </c>
      <c r="N25" s="38">
        <v>625</v>
      </c>
      <c r="O25" s="38">
        <v>864</v>
      </c>
      <c r="P25" s="39">
        <v>151883</v>
      </c>
      <c r="Q25" s="38">
        <v>144929</v>
      </c>
      <c r="R25" s="39">
        <v>152095</v>
      </c>
      <c r="S25" s="38">
        <v>145226</v>
      </c>
      <c r="T25" s="38">
        <v>25441</v>
      </c>
      <c r="U25" s="34">
        <f t="shared" si="0"/>
        <v>0.16750393394915825</v>
      </c>
      <c r="V25" s="38">
        <v>37575</v>
      </c>
      <c r="W25" s="38">
        <v>22478</v>
      </c>
      <c r="X25" s="34">
        <f t="shared" si="1"/>
        <v>0.14778921069068673</v>
      </c>
      <c r="Y25" s="38">
        <v>36139</v>
      </c>
      <c r="Z25" s="38">
        <v>43427</v>
      </c>
      <c r="AA25" s="34">
        <f t="shared" si="2"/>
        <v>0.28592403363115032</v>
      </c>
      <c r="AB25" s="38">
        <v>41947</v>
      </c>
      <c r="AC25" s="38">
        <v>38865</v>
      </c>
      <c r="AD25" s="34">
        <f t="shared" si="3"/>
        <v>0.25553108254709228</v>
      </c>
      <c r="AE25" s="38">
        <v>29680</v>
      </c>
      <c r="AF25" s="38">
        <v>5191</v>
      </c>
      <c r="AG25" s="34">
        <f t="shared" si="4"/>
        <v>3.4177623565507659E-2</v>
      </c>
      <c r="AH25" s="38">
        <v>7425</v>
      </c>
      <c r="AI25" s="38">
        <v>5036</v>
      </c>
      <c r="AJ25" s="34">
        <f t="shared" si="5"/>
        <v>3.3110884644465627E-2</v>
      </c>
      <c r="AK25" s="38">
        <v>8028</v>
      </c>
      <c r="AL25" s="38">
        <v>12380</v>
      </c>
      <c r="AM25" s="34">
        <f t="shared" si="6"/>
        <v>8.1510109755535506E-2</v>
      </c>
      <c r="AN25" s="38">
        <v>12482</v>
      </c>
      <c r="AO25" s="38">
        <v>16543</v>
      </c>
      <c r="AP25" s="34">
        <f t="shared" si="7"/>
        <v>0.108767546599165</v>
      </c>
      <c r="AQ25" s="38">
        <v>16306</v>
      </c>
      <c r="AR25" s="38">
        <v>14716</v>
      </c>
      <c r="AS25" s="34">
        <f t="shared" si="8"/>
        <v>9.6890369560780343E-2</v>
      </c>
      <c r="AT25" s="38">
        <v>19704</v>
      </c>
      <c r="AU25" s="38">
        <v>13667</v>
      </c>
      <c r="AV25" s="34">
        <f t="shared" si="9"/>
        <v>8.9858312239061114E-2</v>
      </c>
      <c r="AW25" s="38">
        <v>22766</v>
      </c>
      <c r="AX25" s="38">
        <v>45063</v>
      </c>
      <c r="AY25" s="34">
        <f t="shared" si="10"/>
        <v>0.29669548270708374</v>
      </c>
      <c r="AZ25" s="38">
        <v>20817</v>
      </c>
      <c r="BA25" s="38">
        <v>46162</v>
      </c>
      <c r="BB25" s="34">
        <f t="shared" si="11"/>
        <v>0.30350767612347546</v>
      </c>
      <c r="BC25" s="38">
        <v>26036</v>
      </c>
      <c r="BD25" s="31"/>
    </row>
    <row r="26" spans="1:56" ht="20.25" customHeight="1">
      <c r="A26" s="37">
        <v>20</v>
      </c>
      <c r="B26" s="29" t="s">
        <v>37</v>
      </c>
      <c r="C26" s="38">
        <v>2</v>
      </c>
      <c r="D26" s="38">
        <v>193823</v>
      </c>
      <c r="E26" s="38">
        <v>192399</v>
      </c>
      <c r="F26" s="38">
        <v>193823</v>
      </c>
      <c r="G26" s="38">
        <v>192399</v>
      </c>
      <c r="H26" s="38">
        <v>160970</v>
      </c>
      <c r="I26" s="38">
        <v>156013</v>
      </c>
      <c r="J26" s="38">
        <v>160970</v>
      </c>
      <c r="K26" s="38">
        <v>156013</v>
      </c>
      <c r="L26" s="38">
        <v>931</v>
      </c>
      <c r="M26" s="38">
        <v>1283</v>
      </c>
      <c r="N26" s="38">
        <v>605</v>
      </c>
      <c r="O26" s="38">
        <v>810</v>
      </c>
      <c r="P26" s="39">
        <v>160039</v>
      </c>
      <c r="Q26" s="38">
        <v>154730</v>
      </c>
      <c r="R26" s="39">
        <v>160365</v>
      </c>
      <c r="S26" s="38">
        <v>155203</v>
      </c>
      <c r="T26" s="38">
        <v>27462</v>
      </c>
      <c r="U26" s="34">
        <f t="shared" si="0"/>
        <v>0.17159567355457106</v>
      </c>
      <c r="V26" s="38">
        <v>44416</v>
      </c>
      <c r="W26" s="38">
        <v>23843</v>
      </c>
      <c r="X26" s="34">
        <f t="shared" si="1"/>
        <v>0.1486795747201696</v>
      </c>
      <c r="Y26" s="38">
        <v>41826</v>
      </c>
      <c r="Z26" s="38">
        <v>47375</v>
      </c>
      <c r="AA26" s="34">
        <f t="shared" si="2"/>
        <v>0.29602159473628303</v>
      </c>
      <c r="AB26" s="38">
        <v>48920</v>
      </c>
      <c r="AC26" s="38">
        <v>44911</v>
      </c>
      <c r="AD26" s="34">
        <f t="shared" si="3"/>
        <v>0.28005487481682412</v>
      </c>
      <c r="AE26" s="38">
        <v>34575</v>
      </c>
      <c r="AF26" s="38">
        <v>5450</v>
      </c>
      <c r="AG26" s="34">
        <f t="shared" si="4"/>
        <v>3.4054199288923323E-2</v>
      </c>
      <c r="AH26" s="38">
        <v>8777</v>
      </c>
      <c r="AI26" s="38">
        <v>5662</v>
      </c>
      <c r="AJ26" s="34">
        <f t="shared" si="5"/>
        <v>3.5306956006609921E-2</v>
      </c>
      <c r="AK26" s="38">
        <v>9138</v>
      </c>
      <c r="AL26" s="38">
        <v>12957</v>
      </c>
      <c r="AM26" s="34">
        <f t="shared" si="6"/>
        <v>8.0961515630565056E-2</v>
      </c>
      <c r="AN26" s="38">
        <v>10537</v>
      </c>
      <c r="AO26" s="38">
        <v>18190</v>
      </c>
      <c r="AP26" s="34">
        <f t="shared" si="7"/>
        <v>0.11342874068531163</v>
      </c>
      <c r="AQ26" s="38">
        <v>17463</v>
      </c>
      <c r="AR26" s="38">
        <v>11351</v>
      </c>
      <c r="AS26" s="34">
        <f t="shared" si="8"/>
        <v>7.0926461674966731E-2</v>
      </c>
      <c r="AT26" s="38">
        <v>16123</v>
      </c>
      <c r="AU26" s="38">
        <v>10847</v>
      </c>
      <c r="AV26" s="34">
        <f t="shared" si="9"/>
        <v>6.7639447510366976E-2</v>
      </c>
      <c r="AW26" s="38">
        <v>19290</v>
      </c>
      <c r="AX26" s="38">
        <v>47734</v>
      </c>
      <c r="AY26" s="34">
        <f t="shared" si="10"/>
        <v>0.29826479795549837</v>
      </c>
      <c r="AZ26" s="38">
        <v>23220</v>
      </c>
      <c r="BA26" s="38">
        <v>47983</v>
      </c>
      <c r="BB26" s="34">
        <f t="shared" si="11"/>
        <v>0.29921117450815327</v>
      </c>
      <c r="BC26" s="38">
        <v>26372</v>
      </c>
      <c r="BD26" s="31"/>
    </row>
    <row r="27" spans="1:56" ht="20.25" customHeight="1">
      <c r="A27" s="37">
        <v>21</v>
      </c>
      <c r="B27" s="29" t="s">
        <v>38</v>
      </c>
      <c r="C27" s="38">
        <v>2</v>
      </c>
      <c r="D27" s="38">
        <v>219909</v>
      </c>
      <c r="E27" s="38">
        <v>217226</v>
      </c>
      <c r="F27" s="38">
        <v>219909</v>
      </c>
      <c r="G27" s="38">
        <v>217226</v>
      </c>
      <c r="H27" s="38">
        <v>185457</v>
      </c>
      <c r="I27" s="38">
        <v>178760</v>
      </c>
      <c r="J27" s="38">
        <v>185457</v>
      </c>
      <c r="K27" s="38">
        <v>178760</v>
      </c>
      <c r="L27" s="38">
        <v>1234</v>
      </c>
      <c r="M27" s="38">
        <v>1397</v>
      </c>
      <c r="N27" s="38">
        <v>766</v>
      </c>
      <c r="O27" s="38">
        <v>886</v>
      </c>
      <c r="P27" s="39">
        <v>184223</v>
      </c>
      <c r="Q27" s="38">
        <v>177363</v>
      </c>
      <c r="R27" s="39">
        <v>184691</v>
      </c>
      <c r="S27" s="38">
        <v>177874</v>
      </c>
      <c r="T27" s="38">
        <v>43870</v>
      </c>
      <c r="U27" s="34">
        <f t="shared" si="0"/>
        <v>0.23813530340945485</v>
      </c>
      <c r="V27" s="38">
        <v>59441</v>
      </c>
      <c r="W27" s="38">
        <v>34387</v>
      </c>
      <c r="X27" s="34">
        <f t="shared" si="1"/>
        <v>0.18618665771477766</v>
      </c>
      <c r="Y27" s="38">
        <v>55737</v>
      </c>
      <c r="Z27" s="38">
        <v>56594</v>
      </c>
      <c r="AA27" s="34">
        <f t="shared" si="2"/>
        <v>0.30720376934476151</v>
      </c>
      <c r="AB27" s="38">
        <v>54695</v>
      </c>
      <c r="AC27" s="38">
        <v>51575</v>
      </c>
      <c r="AD27" s="34">
        <f t="shared" si="3"/>
        <v>0.27925020710267418</v>
      </c>
      <c r="AE27" s="38">
        <v>38150</v>
      </c>
      <c r="AF27" s="38">
        <v>6259</v>
      </c>
      <c r="AG27" s="34">
        <f t="shared" si="4"/>
        <v>3.3975127969906038E-2</v>
      </c>
      <c r="AH27" s="38">
        <v>9701</v>
      </c>
      <c r="AI27" s="38">
        <v>6811</v>
      </c>
      <c r="AJ27" s="34">
        <f t="shared" si="5"/>
        <v>3.6877812129448649E-2</v>
      </c>
      <c r="AK27" s="38">
        <v>10963</v>
      </c>
      <c r="AL27" s="38">
        <v>15786</v>
      </c>
      <c r="AM27" s="34">
        <f t="shared" si="6"/>
        <v>8.5689626159600046E-2</v>
      </c>
      <c r="AN27" s="38">
        <v>14911</v>
      </c>
      <c r="AO27" s="38">
        <v>26247</v>
      </c>
      <c r="AP27" s="34">
        <f t="shared" si="7"/>
        <v>0.14211304286619272</v>
      </c>
      <c r="AQ27" s="38">
        <v>24652</v>
      </c>
      <c r="AR27" s="38">
        <v>9095</v>
      </c>
      <c r="AS27" s="34">
        <f t="shared" si="8"/>
        <v>4.9369514121472349E-2</v>
      </c>
      <c r="AT27" s="38">
        <v>13277</v>
      </c>
      <c r="AU27" s="38">
        <v>8741</v>
      </c>
      <c r="AV27" s="34">
        <f t="shared" si="9"/>
        <v>4.7327698696742124E-2</v>
      </c>
      <c r="AW27" s="38">
        <v>16720</v>
      </c>
      <c r="AX27" s="38">
        <v>47375</v>
      </c>
      <c r="AY27" s="34">
        <f t="shared" si="10"/>
        <v>0.25716115794444777</v>
      </c>
      <c r="AZ27" s="38">
        <v>24065</v>
      </c>
      <c r="BA27" s="38">
        <v>46531</v>
      </c>
      <c r="BB27" s="34">
        <f t="shared" si="11"/>
        <v>0.25193972635374762</v>
      </c>
      <c r="BC27" s="38">
        <v>25584</v>
      </c>
      <c r="BD27" s="31"/>
    </row>
    <row r="28" spans="1:56" ht="20.25" customHeight="1">
      <c r="A28" s="37">
        <v>22</v>
      </c>
      <c r="B28" s="29" t="s">
        <v>39</v>
      </c>
      <c r="C28" s="38">
        <v>2</v>
      </c>
      <c r="D28" s="38">
        <v>233483</v>
      </c>
      <c r="E28" s="38">
        <v>235513</v>
      </c>
      <c r="F28" s="38">
        <v>233483</v>
      </c>
      <c r="G28" s="38">
        <v>235513</v>
      </c>
      <c r="H28" s="38">
        <v>174014</v>
      </c>
      <c r="I28" s="38">
        <v>172574</v>
      </c>
      <c r="J28" s="38">
        <v>174014</v>
      </c>
      <c r="K28" s="38">
        <v>172574</v>
      </c>
      <c r="L28" s="38">
        <v>1678</v>
      </c>
      <c r="M28" s="38">
        <v>1707</v>
      </c>
      <c r="N28" s="38">
        <v>1193</v>
      </c>
      <c r="O28" s="38">
        <v>1273</v>
      </c>
      <c r="P28" s="39">
        <v>172336</v>
      </c>
      <c r="Q28" s="38">
        <v>170867</v>
      </c>
      <c r="R28" s="39">
        <v>172821</v>
      </c>
      <c r="S28" s="38">
        <v>171301</v>
      </c>
      <c r="T28" s="38">
        <v>33085</v>
      </c>
      <c r="U28" s="34">
        <f t="shared" si="0"/>
        <v>0.19197962120508774</v>
      </c>
      <c r="V28" s="38">
        <v>50822</v>
      </c>
      <c r="W28" s="38">
        <v>29103</v>
      </c>
      <c r="X28" s="34">
        <f t="shared" si="1"/>
        <v>0.1683996736507716</v>
      </c>
      <c r="Y28" s="38">
        <v>49482</v>
      </c>
      <c r="Z28" s="38">
        <v>66616</v>
      </c>
      <c r="AA28" s="34">
        <f t="shared" si="2"/>
        <v>0.38654721010119764</v>
      </c>
      <c r="AB28" s="38">
        <v>59086</v>
      </c>
      <c r="AC28" s="38">
        <v>59298</v>
      </c>
      <c r="AD28" s="34">
        <f t="shared" si="3"/>
        <v>0.34311802385126805</v>
      </c>
      <c r="AE28" s="38">
        <v>45542</v>
      </c>
      <c r="AF28" s="38">
        <v>11490</v>
      </c>
      <c r="AG28" s="34">
        <f t="shared" si="4"/>
        <v>6.6672082443598554E-2</v>
      </c>
      <c r="AH28" s="38">
        <v>16208</v>
      </c>
      <c r="AI28" s="38">
        <v>11290</v>
      </c>
      <c r="AJ28" s="34">
        <f t="shared" si="5"/>
        <v>6.5327709016844024E-2</v>
      </c>
      <c r="AK28" s="38">
        <v>16732</v>
      </c>
      <c r="AL28" s="38">
        <v>15755</v>
      </c>
      <c r="AM28" s="34">
        <f t="shared" si="6"/>
        <v>9.1420248816265898E-2</v>
      </c>
      <c r="AN28" s="38">
        <v>12007</v>
      </c>
      <c r="AO28" s="38">
        <v>19225</v>
      </c>
      <c r="AP28" s="34">
        <f t="shared" si="7"/>
        <v>0.11124226801141066</v>
      </c>
      <c r="AQ28" s="38">
        <v>17621</v>
      </c>
      <c r="AR28" s="38">
        <v>10629</v>
      </c>
      <c r="AS28" s="34">
        <f t="shared" si="8"/>
        <v>6.1676028223934642E-2</v>
      </c>
      <c r="AT28" s="38">
        <v>15673</v>
      </c>
      <c r="AU28" s="38">
        <v>8852</v>
      </c>
      <c r="AV28" s="34">
        <f t="shared" si="9"/>
        <v>5.1220627122861226E-2</v>
      </c>
      <c r="AW28" s="38">
        <v>16847</v>
      </c>
      <c r="AX28" s="38">
        <v>26599</v>
      </c>
      <c r="AY28" s="34">
        <f t="shared" si="10"/>
        <v>0.15434383994058118</v>
      </c>
      <c r="AZ28" s="38">
        <v>12112</v>
      </c>
      <c r="BA28" s="38">
        <v>32134</v>
      </c>
      <c r="BB28" s="34">
        <f t="shared" si="11"/>
        <v>0.1859380515099438</v>
      </c>
      <c r="BC28" s="38">
        <v>17773</v>
      </c>
      <c r="BD28" s="31"/>
    </row>
    <row r="29" spans="1:56" ht="20.25" customHeight="1">
      <c r="A29" s="37">
        <v>23</v>
      </c>
      <c r="B29" s="29" t="s">
        <v>40</v>
      </c>
      <c r="C29" s="38">
        <v>2</v>
      </c>
      <c r="D29" s="38">
        <v>221794</v>
      </c>
      <c r="E29" s="38">
        <v>222031</v>
      </c>
      <c r="F29" s="38">
        <v>221794</v>
      </c>
      <c r="G29" s="38">
        <v>222031</v>
      </c>
      <c r="H29" s="38">
        <v>158246</v>
      </c>
      <c r="I29" s="38">
        <v>155758</v>
      </c>
      <c r="J29" s="38">
        <v>158246</v>
      </c>
      <c r="K29" s="38">
        <v>155758</v>
      </c>
      <c r="L29" s="38">
        <v>1601</v>
      </c>
      <c r="M29" s="38">
        <v>1990</v>
      </c>
      <c r="N29" s="38">
        <v>1229</v>
      </c>
      <c r="O29" s="38">
        <v>1537</v>
      </c>
      <c r="P29" s="39">
        <v>156645</v>
      </c>
      <c r="Q29" s="38">
        <v>153768</v>
      </c>
      <c r="R29" s="39">
        <v>157017</v>
      </c>
      <c r="S29" s="38">
        <v>154221</v>
      </c>
      <c r="T29" s="38">
        <v>26483</v>
      </c>
      <c r="U29" s="34">
        <f t="shared" si="0"/>
        <v>0.16906380669667082</v>
      </c>
      <c r="V29" s="38">
        <v>43274</v>
      </c>
      <c r="W29" s="38">
        <v>25427</v>
      </c>
      <c r="X29" s="34">
        <f t="shared" si="1"/>
        <v>0.1619378793379061</v>
      </c>
      <c r="Y29" s="38">
        <v>42219</v>
      </c>
      <c r="Z29" s="38">
        <v>61590</v>
      </c>
      <c r="AA29" s="34">
        <f t="shared" si="2"/>
        <v>0.39318203581346356</v>
      </c>
      <c r="AB29" s="38">
        <v>53446</v>
      </c>
      <c r="AC29" s="38">
        <v>52523</v>
      </c>
      <c r="AD29" s="34">
        <f t="shared" si="3"/>
        <v>0.3345051809676659</v>
      </c>
      <c r="AE29" s="38">
        <v>40364</v>
      </c>
      <c r="AF29" s="38">
        <v>12774</v>
      </c>
      <c r="AG29" s="34">
        <f t="shared" si="4"/>
        <v>8.1547448051326243E-2</v>
      </c>
      <c r="AH29" s="38">
        <v>16688</v>
      </c>
      <c r="AI29" s="38">
        <v>12638</v>
      </c>
      <c r="AJ29" s="34">
        <f t="shared" si="5"/>
        <v>8.0488100014648095E-2</v>
      </c>
      <c r="AK29" s="38">
        <v>17710</v>
      </c>
      <c r="AL29" s="38">
        <v>13301</v>
      </c>
      <c r="AM29" s="34">
        <f t="shared" si="6"/>
        <v>8.4911743113409308E-2</v>
      </c>
      <c r="AN29" s="38">
        <v>8039</v>
      </c>
      <c r="AO29" s="38">
        <v>15674</v>
      </c>
      <c r="AP29" s="34">
        <f t="shared" si="7"/>
        <v>9.9823585981135804E-2</v>
      </c>
      <c r="AQ29" s="38">
        <v>13313</v>
      </c>
      <c r="AR29" s="38">
        <v>10521</v>
      </c>
      <c r="AS29" s="34">
        <f t="shared" si="8"/>
        <v>6.7164607871301352E-2</v>
      </c>
      <c r="AT29" s="38">
        <v>16382</v>
      </c>
      <c r="AU29" s="38">
        <v>9878</v>
      </c>
      <c r="AV29" s="34">
        <f t="shared" si="9"/>
        <v>6.2910385499659272E-2</v>
      </c>
      <c r="AW29" s="38">
        <v>17344</v>
      </c>
      <c r="AX29" s="38">
        <v>24231</v>
      </c>
      <c r="AY29" s="34">
        <f t="shared" si="10"/>
        <v>0.1546873503782438</v>
      </c>
      <c r="AZ29" s="38">
        <v>11903</v>
      </c>
      <c r="BA29" s="38">
        <v>27931</v>
      </c>
      <c r="BB29" s="34">
        <f t="shared" si="11"/>
        <v>0.17788519714425827</v>
      </c>
      <c r="BC29" s="38">
        <v>15442</v>
      </c>
      <c r="BD29" s="31"/>
    </row>
    <row r="30" spans="1:56" ht="20.25" customHeight="1">
      <c r="A30" s="37">
        <v>24</v>
      </c>
      <c r="B30" s="29" t="s">
        <v>41</v>
      </c>
      <c r="C30" s="38">
        <v>3</v>
      </c>
      <c r="D30" s="38">
        <v>191846</v>
      </c>
      <c r="E30" s="38">
        <v>191541</v>
      </c>
      <c r="F30" s="38">
        <v>191846</v>
      </c>
      <c r="G30" s="38">
        <v>191541</v>
      </c>
      <c r="H30" s="38">
        <v>137847</v>
      </c>
      <c r="I30" s="38">
        <v>142676</v>
      </c>
      <c r="J30" s="38">
        <v>137847</v>
      </c>
      <c r="K30" s="38">
        <v>142676</v>
      </c>
      <c r="L30" s="38">
        <v>2286</v>
      </c>
      <c r="M30" s="38">
        <v>3092</v>
      </c>
      <c r="N30" s="38">
        <v>1653</v>
      </c>
      <c r="O30" s="38">
        <v>1605</v>
      </c>
      <c r="P30" s="39">
        <v>135561</v>
      </c>
      <c r="Q30" s="38">
        <v>139584</v>
      </c>
      <c r="R30" s="39">
        <v>136194</v>
      </c>
      <c r="S30" s="38">
        <v>141071</v>
      </c>
      <c r="T30" s="38">
        <v>24019</v>
      </c>
      <c r="U30" s="34">
        <f t="shared" si="0"/>
        <v>0.17718222792691113</v>
      </c>
      <c r="V30" s="38">
        <v>38531</v>
      </c>
      <c r="W30" s="38">
        <v>24066</v>
      </c>
      <c r="X30" s="34">
        <f t="shared" si="1"/>
        <v>0.17670381955152209</v>
      </c>
      <c r="Y30" s="38">
        <v>39552</v>
      </c>
      <c r="Z30" s="38">
        <v>71596</v>
      </c>
      <c r="AA30" s="34">
        <f t="shared" si="2"/>
        <v>0.52814600069341477</v>
      </c>
      <c r="AB30" s="38">
        <v>69231</v>
      </c>
      <c r="AC30" s="38">
        <v>59038</v>
      </c>
      <c r="AD30" s="34">
        <f t="shared" si="3"/>
        <v>0.4334845881610056</v>
      </c>
      <c r="AE30" s="38">
        <v>53353</v>
      </c>
      <c r="AF30" s="31"/>
      <c r="AG30" s="34">
        <f t="shared" si="4"/>
        <v>0</v>
      </c>
      <c r="AH30" s="31"/>
      <c r="AI30" s="38">
        <v>11173</v>
      </c>
      <c r="AJ30" s="34">
        <f t="shared" si="5"/>
        <v>8.2037387843811038E-2</v>
      </c>
      <c r="AK30" s="38">
        <v>12877</v>
      </c>
      <c r="AL30" s="38">
        <v>11798</v>
      </c>
      <c r="AM30" s="34">
        <f t="shared" si="6"/>
        <v>8.7030930724913511E-2</v>
      </c>
      <c r="AN30" s="38">
        <v>6882</v>
      </c>
      <c r="AO30" s="38">
        <v>12113</v>
      </c>
      <c r="AP30" s="34">
        <f t="shared" si="7"/>
        <v>8.8939307164779657E-2</v>
      </c>
      <c r="AQ30" s="38">
        <v>10079</v>
      </c>
      <c r="AR30" s="38">
        <v>4861</v>
      </c>
      <c r="AS30" s="34">
        <f t="shared" si="8"/>
        <v>3.5858395851314166E-2</v>
      </c>
      <c r="AT30" s="38">
        <v>9403</v>
      </c>
      <c r="AU30" s="38">
        <v>4671</v>
      </c>
      <c r="AV30" s="34">
        <f t="shared" si="9"/>
        <v>3.4296665051323845E-2</v>
      </c>
      <c r="AW30" s="38">
        <v>10142</v>
      </c>
      <c r="AX30" s="38">
        <v>12652</v>
      </c>
      <c r="AY30" s="34">
        <f t="shared" si="10"/>
        <v>9.3330677702289006E-2</v>
      </c>
      <c r="AZ30" s="38">
        <v>9787</v>
      </c>
      <c r="BA30" s="38">
        <v>17668</v>
      </c>
      <c r="BB30" s="34">
        <f t="shared" si="11"/>
        <v>0.12972671336475911</v>
      </c>
      <c r="BC30" s="38">
        <v>10503</v>
      </c>
      <c r="BD30" s="31"/>
    </row>
    <row r="31" spans="1:56" ht="20.25" customHeight="1">
      <c r="A31" s="37">
        <v>25</v>
      </c>
      <c r="B31" s="29" t="s">
        <v>42</v>
      </c>
      <c r="C31" s="38">
        <v>3</v>
      </c>
      <c r="D31" s="38">
        <v>238506</v>
      </c>
      <c r="E31" s="38">
        <v>235234</v>
      </c>
      <c r="F31" s="38">
        <v>238506</v>
      </c>
      <c r="G31" s="38">
        <v>235234</v>
      </c>
      <c r="H31" s="38">
        <v>175826</v>
      </c>
      <c r="I31" s="38">
        <v>176342</v>
      </c>
      <c r="J31" s="38">
        <v>175826</v>
      </c>
      <c r="K31" s="38">
        <v>176342</v>
      </c>
      <c r="L31" s="38">
        <v>2079</v>
      </c>
      <c r="M31" s="38">
        <v>1553</v>
      </c>
      <c r="N31" s="38">
        <v>1550</v>
      </c>
      <c r="O31" s="38">
        <v>1390</v>
      </c>
      <c r="P31" s="39">
        <v>173747</v>
      </c>
      <c r="Q31" s="38">
        <v>174789</v>
      </c>
      <c r="R31" s="39">
        <v>174276</v>
      </c>
      <c r="S31" s="38">
        <v>174952</v>
      </c>
      <c r="T31" s="38">
        <v>77143</v>
      </c>
      <c r="U31" s="34">
        <f t="shared" si="0"/>
        <v>0.44399615532930065</v>
      </c>
      <c r="V31" s="38">
        <v>87406</v>
      </c>
      <c r="W31" s="38">
        <v>52067</v>
      </c>
      <c r="X31" s="34">
        <f t="shared" si="1"/>
        <v>0.29876173426059816</v>
      </c>
      <c r="Y31" s="38">
        <v>74173</v>
      </c>
      <c r="Z31" s="38">
        <v>49440</v>
      </c>
      <c r="AA31" s="34">
        <f t="shared" si="2"/>
        <v>0.28455167571238638</v>
      </c>
      <c r="AB31" s="38">
        <v>48959</v>
      </c>
      <c r="AC31" s="38">
        <v>59229</v>
      </c>
      <c r="AD31" s="34">
        <f t="shared" si="3"/>
        <v>0.33985746746539969</v>
      </c>
      <c r="AE31" s="38">
        <v>48194</v>
      </c>
      <c r="AF31" s="38">
        <v>13584</v>
      </c>
      <c r="AG31" s="34">
        <f t="shared" si="4"/>
        <v>7.8182644880199367E-2</v>
      </c>
      <c r="AH31" s="38">
        <v>13387</v>
      </c>
      <c r="AI31" s="38">
        <v>14248</v>
      </c>
      <c r="AJ31" s="34">
        <f t="shared" si="5"/>
        <v>8.175537652918359E-2</v>
      </c>
      <c r="AK31" s="38">
        <v>14620</v>
      </c>
      <c r="AL31" s="38">
        <v>10763</v>
      </c>
      <c r="AM31" s="34">
        <f t="shared" si="6"/>
        <v>6.1946393319021333E-2</v>
      </c>
      <c r="AN31" s="38">
        <v>7758</v>
      </c>
      <c r="AO31" s="38">
        <v>17671</v>
      </c>
      <c r="AP31" s="34">
        <f t="shared" si="7"/>
        <v>0.10139663522229107</v>
      </c>
      <c r="AQ31" s="38">
        <v>13629</v>
      </c>
      <c r="AR31" s="38">
        <v>4358</v>
      </c>
      <c r="AS31" s="34">
        <f t="shared" si="8"/>
        <v>2.5082447466718848E-2</v>
      </c>
      <c r="AT31" s="38">
        <v>7726</v>
      </c>
      <c r="AU31" s="38">
        <v>4650</v>
      </c>
      <c r="AV31" s="34">
        <f t="shared" si="9"/>
        <v>2.6681815051986503E-2</v>
      </c>
      <c r="AW31" s="38">
        <v>9459</v>
      </c>
      <c r="AX31" s="38">
        <v>16434</v>
      </c>
      <c r="AY31" s="34">
        <f t="shared" si="10"/>
        <v>9.4585805798085718E-2</v>
      </c>
      <c r="AZ31" s="38">
        <v>8255</v>
      </c>
      <c r="BA31" s="38">
        <v>18576</v>
      </c>
      <c r="BB31" s="34">
        <f t="shared" si="11"/>
        <v>0.10658954761412931</v>
      </c>
      <c r="BC31" s="38">
        <v>10258</v>
      </c>
      <c r="BD31" s="31"/>
    </row>
    <row r="32" spans="1:56" ht="20.25" customHeight="1">
      <c r="A32" s="37">
        <v>26</v>
      </c>
      <c r="B32" s="29" t="s">
        <v>43</v>
      </c>
      <c r="C32" s="38">
        <v>3</v>
      </c>
      <c r="D32" s="38">
        <v>189047</v>
      </c>
      <c r="E32" s="38">
        <v>189344</v>
      </c>
      <c r="F32" s="38">
        <v>189047</v>
      </c>
      <c r="G32" s="38">
        <v>189344</v>
      </c>
      <c r="H32" s="38">
        <v>134164</v>
      </c>
      <c r="I32" s="38">
        <v>139153</v>
      </c>
      <c r="J32" s="38">
        <v>134164</v>
      </c>
      <c r="K32" s="38">
        <v>139153</v>
      </c>
      <c r="L32" s="38">
        <v>1188</v>
      </c>
      <c r="M32" s="38">
        <v>1810</v>
      </c>
      <c r="N32" s="38">
        <v>1234</v>
      </c>
      <c r="O32" s="38">
        <v>1557</v>
      </c>
      <c r="P32" s="39">
        <v>132976</v>
      </c>
      <c r="Q32" s="38">
        <v>137343</v>
      </c>
      <c r="R32" s="39">
        <v>132930</v>
      </c>
      <c r="S32" s="38">
        <v>137596</v>
      </c>
      <c r="T32" s="38">
        <v>29286</v>
      </c>
      <c r="U32" s="34">
        <f t="shared" si="0"/>
        <v>0.22023523041751894</v>
      </c>
      <c r="V32" s="38">
        <v>44537</v>
      </c>
      <c r="W32" s="38">
        <v>28535</v>
      </c>
      <c r="X32" s="34">
        <f t="shared" si="1"/>
        <v>0.21466185210261041</v>
      </c>
      <c r="Y32" s="38">
        <v>45098</v>
      </c>
      <c r="Z32" s="38">
        <v>60392</v>
      </c>
      <c r="AA32" s="34">
        <f t="shared" si="2"/>
        <v>0.45415714113825051</v>
      </c>
      <c r="AB32" s="38">
        <v>54504</v>
      </c>
      <c r="AC32" s="38">
        <v>50448</v>
      </c>
      <c r="AD32" s="34">
        <f t="shared" si="3"/>
        <v>0.37950801173549986</v>
      </c>
      <c r="AE32" s="38">
        <v>42207</v>
      </c>
      <c r="AF32" s="38">
        <v>10227</v>
      </c>
      <c r="AG32" s="34">
        <f t="shared" si="4"/>
        <v>7.6908615088437007E-2</v>
      </c>
      <c r="AH32" s="38">
        <v>11392</v>
      </c>
      <c r="AI32" s="38">
        <v>10951</v>
      </c>
      <c r="AJ32" s="34">
        <f t="shared" si="5"/>
        <v>8.2381704656586174E-2</v>
      </c>
      <c r="AK32" s="38">
        <v>12490</v>
      </c>
      <c r="AL32" s="38">
        <v>9502</v>
      </c>
      <c r="AM32" s="34">
        <f t="shared" si="6"/>
        <v>7.145650342919023E-2</v>
      </c>
      <c r="AN32" s="38">
        <v>8074</v>
      </c>
      <c r="AO32" s="38">
        <v>13874</v>
      </c>
      <c r="AP32" s="34">
        <f t="shared" si="7"/>
        <v>0.10437072143233281</v>
      </c>
      <c r="AQ32" s="38">
        <v>12958</v>
      </c>
      <c r="AR32" s="38">
        <v>3460</v>
      </c>
      <c r="AS32" s="34">
        <f t="shared" si="8"/>
        <v>2.6019732884129468E-2</v>
      </c>
      <c r="AT32" s="38">
        <v>8127</v>
      </c>
      <c r="AU32" s="38">
        <v>4122</v>
      </c>
      <c r="AV32" s="34">
        <f t="shared" si="9"/>
        <v>3.1008801624915368E-2</v>
      </c>
      <c r="AW32" s="38">
        <v>9738</v>
      </c>
      <c r="AX32" s="38">
        <v>13504</v>
      </c>
      <c r="AY32" s="34">
        <f t="shared" si="10"/>
        <v>0.10155215978823247</v>
      </c>
      <c r="AZ32" s="38">
        <v>7542</v>
      </c>
      <c r="BA32" s="38">
        <v>17020</v>
      </c>
      <c r="BB32" s="34">
        <f t="shared" si="11"/>
        <v>0.1280373128714361</v>
      </c>
      <c r="BC32" s="38">
        <v>9984</v>
      </c>
      <c r="BD32" s="31"/>
    </row>
    <row r="33" spans="1:56" ht="20.25" customHeight="1">
      <c r="A33" s="37">
        <v>27</v>
      </c>
      <c r="B33" s="29" t="s">
        <v>44</v>
      </c>
      <c r="C33" s="38">
        <v>3</v>
      </c>
      <c r="D33" s="38">
        <v>228705</v>
      </c>
      <c r="E33" s="38">
        <v>226253</v>
      </c>
      <c r="F33" s="38">
        <v>228705</v>
      </c>
      <c r="G33" s="38">
        <v>226253</v>
      </c>
      <c r="H33" s="38">
        <v>173725</v>
      </c>
      <c r="I33" s="38">
        <v>175967</v>
      </c>
      <c r="J33" s="38">
        <v>173725</v>
      </c>
      <c r="K33" s="38">
        <v>175967</v>
      </c>
      <c r="L33" s="38">
        <v>1397</v>
      </c>
      <c r="M33" s="38">
        <v>1797</v>
      </c>
      <c r="N33" s="38">
        <v>1175</v>
      </c>
      <c r="O33" s="38">
        <v>1286</v>
      </c>
      <c r="P33" s="39">
        <v>172328</v>
      </c>
      <c r="Q33" s="38">
        <v>174170</v>
      </c>
      <c r="R33" s="39">
        <v>172550</v>
      </c>
      <c r="S33" s="38">
        <v>174681</v>
      </c>
      <c r="T33" s="38">
        <v>34294</v>
      </c>
      <c r="U33" s="34">
        <f t="shared" si="0"/>
        <v>0.19900422450211225</v>
      </c>
      <c r="V33" s="38">
        <v>52598</v>
      </c>
      <c r="W33" s="38">
        <v>32100</v>
      </c>
      <c r="X33" s="34">
        <f t="shared" si="1"/>
        <v>0.18603303390321646</v>
      </c>
      <c r="Y33" s="38">
        <v>53417</v>
      </c>
      <c r="Z33" s="38">
        <v>65757</v>
      </c>
      <c r="AA33" s="34">
        <f t="shared" si="2"/>
        <v>0.38158047444408338</v>
      </c>
      <c r="AB33" s="38">
        <v>63235</v>
      </c>
      <c r="AC33" s="38">
        <v>55231</v>
      </c>
      <c r="AD33" s="34">
        <f t="shared" si="3"/>
        <v>0.32008693132425386</v>
      </c>
      <c r="AE33" s="38">
        <v>45514</v>
      </c>
      <c r="AF33" s="38">
        <v>8572</v>
      </c>
      <c r="AG33" s="34">
        <f t="shared" si="4"/>
        <v>4.974235179425282E-2</v>
      </c>
      <c r="AH33" s="38">
        <v>11592</v>
      </c>
      <c r="AI33" s="38">
        <v>8903</v>
      </c>
      <c r="AJ33" s="34">
        <f t="shared" si="5"/>
        <v>5.1596638655462185E-2</v>
      </c>
      <c r="AK33" s="38">
        <v>12625</v>
      </c>
      <c r="AL33" s="38">
        <v>12859</v>
      </c>
      <c r="AM33" s="34">
        <f t="shared" si="6"/>
        <v>7.4619330578896054E-2</v>
      </c>
      <c r="AN33" s="38">
        <v>10635</v>
      </c>
      <c r="AO33" s="38">
        <v>17674</v>
      </c>
      <c r="AP33" s="34">
        <f t="shared" si="7"/>
        <v>0.10242828165749059</v>
      </c>
      <c r="AQ33" s="38">
        <v>18136</v>
      </c>
      <c r="AR33" s="38">
        <v>10183</v>
      </c>
      <c r="AS33" s="34">
        <f t="shared" si="8"/>
        <v>5.909080358386333E-2</v>
      </c>
      <c r="AT33" s="38">
        <v>14081</v>
      </c>
      <c r="AU33" s="38">
        <v>8344</v>
      </c>
      <c r="AV33" s="34">
        <f t="shared" si="9"/>
        <v>4.8356997971602436E-2</v>
      </c>
      <c r="AW33" s="38">
        <v>16351</v>
      </c>
      <c r="AX33" s="38">
        <v>35119</v>
      </c>
      <c r="AY33" s="34">
        <f t="shared" si="10"/>
        <v>0.20379160670349566</v>
      </c>
      <c r="AZ33" s="38">
        <v>19827</v>
      </c>
      <c r="BA33" s="38">
        <v>40919</v>
      </c>
      <c r="BB33" s="34">
        <f t="shared" si="11"/>
        <v>0.23714285714285716</v>
      </c>
      <c r="BC33" s="38">
        <v>21821</v>
      </c>
      <c r="BD33" s="31"/>
    </row>
    <row r="34" spans="1:56" ht="20.25" customHeight="1">
      <c r="A34" s="37">
        <v>28</v>
      </c>
      <c r="B34" s="29" t="s">
        <v>45</v>
      </c>
      <c r="C34" s="38">
        <v>3</v>
      </c>
      <c r="D34" s="38">
        <v>226827</v>
      </c>
      <c r="E34" s="38">
        <v>227696</v>
      </c>
      <c r="F34" s="38">
        <v>226827</v>
      </c>
      <c r="G34" s="38">
        <v>227696</v>
      </c>
      <c r="H34" s="38">
        <v>163753</v>
      </c>
      <c r="I34" s="38">
        <v>170194</v>
      </c>
      <c r="J34" s="38">
        <v>163753</v>
      </c>
      <c r="K34" s="38">
        <v>170194</v>
      </c>
      <c r="L34" s="38">
        <v>1781</v>
      </c>
      <c r="M34" s="38">
        <v>1966</v>
      </c>
      <c r="N34" s="38">
        <v>1595</v>
      </c>
      <c r="O34" s="38">
        <v>1375</v>
      </c>
      <c r="P34" s="39">
        <v>161972</v>
      </c>
      <c r="Q34" s="38">
        <v>168228</v>
      </c>
      <c r="R34" s="39">
        <v>162158</v>
      </c>
      <c r="S34" s="38">
        <v>168819</v>
      </c>
      <c r="T34" s="38">
        <v>40410</v>
      </c>
      <c r="U34" s="34">
        <f t="shared" si="0"/>
        <v>0.24948756575210529</v>
      </c>
      <c r="V34" s="38">
        <v>57390</v>
      </c>
      <c r="W34" s="38">
        <v>36649</v>
      </c>
      <c r="X34" s="34">
        <f t="shared" si="1"/>
        <v>0.22600796753783348</v>
      </c>
      <c r="Y34" s="38">
        <v>56526</v>
      </c>
      <c r="Z34" s="38">
        <v>59377</v>
      </c>
      <c r="AA34" s="34">
        <f t="shared" si="2"/>
        <v>0.36658805225594548</v>
      </c>
      <c r="AB34" s="38">
        <v>55326</v>
      </c>
      <c r="AC34" s="38">
        <v>55621</v>
      </c>
      <c r="AD34" s="34">
        <f t="shared" si="3"/>
        <v>0.3430049704609085</v>
      </c>
      <c r="AE34" s="38">
        <v>47622</v>
      </c>
      <c r="AF34" s="38">
        <v>11999</v>
      </c>
      <c r="AG34" s="34">
        <f t="shared" si="4"/>
        <v>7.4080705307090114E-2</v>
      </c>
      <c r="AH34" s="38">
        <v>15122</v>
      </c>
      <c r="AI34" s="38">
        <v>12987</v>
      </c>
      <c r="AJ34" s="34">
        <f t="shared" si="5"/>
        <v>8.0088555606260561E-2</v>
      </c>
      <c r="AK34" s="38">
        <v>16392</v>
      </c>
      <c r="AL34" s="38">
        <v>17278</v>
      </c>
      <c r="AM34" s="34">
        <f t="shared" si="6"/>
        <v>0.10667275825451313</v>
      </c>
      <c r="AN34" s="38">
        <v>15208</v>
      </c>
      <c r="AO34" s="38">
        <v>18571</v>
      </c>
      <c r="AP34" s="34">
        <f t="shared" si="7"/>
        <v>0.11452410611872371</v>
      </c>
      <c r="AQ34" s="38">
        <v>17076</v>
      </c>
      <c r="AR34" s="38">
        <v>4931</v>
      </c>
      <c r="AS34" s="34">
        <f t="shared" si="8"/>
        <v>3.0443533450225966E-2</v>
      </c>
      <c r="AT34" s="38">
        <v>10262</v>
      </c>
      <c r="AU34" s="38">
        <v>5046</v>
      </c>
      <c r="AV34" s="34">
        <f t="shared" si="9"/>
        <v>3.1117798690166381E-2</v>
      </c>
      <c r="AW34" s="38">
        <v>11567</v>
      </c>
      <c r="AX34" s="38">
        <v>21202</v>
      </c>
      <c r="AY34" s="34">
        <f t="shared" si="10"/>
        <v>0.13089916775739016</v>
      </c>
      <c r="AZ34" s="38">
        <v>12933</v>
      </c>
      <c r="BA34" s="38">
        <v>23973</v>
      </c>
      <c r="BB34" s="34">
        <f t="shared" si="11"/>
        <v>0.1478372944905586</v>
      </c>
      <c r="BC34" s="38">
        <v>13525</v>
      </c>
      <c r="BD34" s="31"/>
    </row>
    <row r="35" spans="1:56" ht="20.25" customHeight="1">
      <c r="A35" s="37">
        <v>29</v>
      </c>
      <c r="B35" s="29" t="s">
        <v>46</v>
      </c>
      <c r="C35" s="38">
        <v>3</v>
      </c>
      <c r="D35" s="38">
        <v>188602</v>
      </c>
      <c r="E35" s="38">
        <v>187679</v>
      </c>
      <c r="F35" s="38">
        <v>188602</v>
      </c>
      <c r="G35" s="38">
        <v>187679</v>
      </c>
      <c r="H35" s="38">
        <v>140739</v>
      </c>
      <c r="I35" s="38">
        <v>141726</v>
      </c>
      <c r="J35" s="38">
        <v>140739</v>
      </c>
      <c r="K35" s="38">
        <v>141726</v>
      </c>
      <c r="L35" s="38">
        <v>1067</v>
      </c>
      <c r="M35" s="38">
        <v>1433</v>
      </c>
      <c r="N35" s="38">
        <v>1023</v>
      </c>
      <c r="O35" s="38">
        <v>1007</v>
      </c>
      <c r="P35" s="39">
        <v>139672</v>
      </c>
      <c r="Q35" s="38">
        <v>140293</v>
      </c>
      <c r="R35" s="39">
        <v>139716</v>
      </c>
      <c r="S35" s="38">
        <v>140719</v>
      </c>
      <c r="T35" s="38">
        <v>42085</v>
      </c>
      <c r="U35" s="34">
        <f t="shared" si="0"/>
        <v>0.30131307635030641</v>
      </c>
      <c r="V35" s="38">
        <v>59930</v>
      </c>
      <c r="W35" s="38">
        <v>36586</v>
      </c>
      <c r="X35" s="34">
        <f t="shared" si="1"/>
        <v>0.26185977268172578</v>
      </c>
      <c r="Y35" s="38">
        <v>54163</v>
      </c>
      <c r="Z35" s="38">
        <v>51417</v>
      </c>
      <c r="AA35" s="34">
        <f t="shared" si="2"/>
        <v>0.36812675410962825</v>
      </c>
      <c r="AB35" s="38">
        <v>43077</v>
      </c>
      <c r="AC35" s="38">
        <v>48858</v>
      </c>
      <c r="AD35" s="34">
        <f t="shared" si="3"/>
        <v>0.34969509576569613</v>
      </c>
      <c r="AE35" s="38">
        <v>38923</v>
      </c>
      <c r="AF35" s="38">
        <v>10227</v>
      </c>
      <c r="AG35" s="34">
        <f t="shared" si="4"/>
        <v>7.3221547625866315E-2</v>
      </c>
      <c r="AH35" s="38">
        <v>11862</v>
      </c>
      <c r="AI35" s="38">
        <v>11000</v>
      </c>
      <c r="AJ35" s="34">
        <f t="shared" si="5"/>
        <v>7.8731140313206785E-2</v>
      </c>
      <c r="AK35" s="38">
        <v>12650</v>
      </c>
      <c r="AL35" s="38">
        <v>9622</v>
      </c>
      <c r="AM35" s="34">
        <f t="shared" si="6"/>
        <v>6.8889970788704971E-2</v>
      </c>
      <c r="AN35" s="38">
        <v>6984</v>
      </c>
      <c r="AO35" s="38">
        <v>14052</v>
      </c>
      <c r="AP35" s="34">
        <f t="shared" si="7"/>
        <v>0.10057545306192563</v>
      </c>
      <c r="AQ35" s="38">
        <v>11483</v>
      </c>
      <c r="AR35" s="38">
        <v>2694</v>
      </c>
      <c r="AS35" s="34">
        <f t="shared" si="8"/>
        <v>1.9288046279855663E-2</v>
      </c>
      <c r="AT35" s="38">
        <v>8121</v>
      </c>
      <c r="AU35" s="38">
        <v>3672</v>
      </c>
      <c r="AV35" s="34">
        <f t="shared" si="9"/>
        <v>2.6281886111826847E-2</v>
      </c>
      <c r="AW35" s="38">
        <v>9121</v>
      </c>
      <c r="AX35" s="38">
        <v>15389</v>
      </c>
      <c r="AY35" s="34">
        <f t="shared" si="10"/>
        <v>0.11017956354888596</v>
      </c>
      <c r="AZ35" s="38">
        <v>8491</v>
      </c>
      <c r="BA35" s="38">
        <v>17553</v>
      </c>
      <c r="BB35" s="34">
        <f t="shared" si="11"/>
        <v>0.12563342781070172</v>
      </c>
      <c r="BC35" s="38">
        <v>9709</v>
      </c>
      <c r="BD35" s="31"/>
    </row>
    <row r="36" spans="1:56" ht="20.25" customHeight="1">
      <c r="A36" s="37">
        <v>30</v>
      </c>
      <c r="B36" s="29" t="s">
        <v>47</v>
      </c>
      <c r="C36" s="38">
        <v>3</v>
      </c>
      <c r="D36" s="38">
        <v>198576</v>
      </c>
      <c r="E36" s="38">
        <v>197297</v>
      </c>
      <c r="F36" s="38">
        <v>198576</v>
      </c>
      <c r="G36" s="38">
        <v>197297</v>
      </c>
      <c r="H36" s="38">
        <v>151821</v>
      </c>
      <c r="I36" s="38">
        <v>153044</v>
      </c>
      <c r="J36" s="38">
        <v>151821</v>
      </c>
      <c r="K36" s="38">
        <v>153044</v>
      </c>
      <c r="L36" s="38">
        <v>1188</v>
      </c>
      <c r="M36" s="38">
        <v>1192</v>
      </c>
      <c r="N36" s="38">
        <v>935</v>
      </c>
      <c r="O36" s="38">
        <v>849</v>
      </c>
      <c r="P36" s="39">
        <v>150633</v>
      </c>
      <c r="Q36" s="38">
        <v>151852</v>
      </c>
      <c r="R36" s="39">
        <v>150886</v>
      </c>
      <c r="S36" s="38">
        <v>152195</v>
      </c>
      <c r="T36" s="38">
        <v>52069</v>
      </c>
      <c r="U36" s="34">
        <f t="shared" si="0"/>
        <v>0.3456679479264172</v>
      </c>
      <c r="V36" s="38">
        <v>67463</v>
      </c>
      <c r="W36" s="38">
        <v>39969</v>
      </c>
      <c r="X36" s="34">
        <f t="shared" si="1"/>
        <v>0.26489535145739168</v>
      </c>
      <c r="Y36" s="38">
        <v>59229</v>
      </c>
      <c r="Z36" s="38">
        <v>47763</v>
      </c>
      <c r="AA36" s="34">
        <f t="shared" si="2"/>
        <v>0.31708191432156302</v>
      </c>
      <c r="AB36" s="38">
        <v>42829</v>
      </c>
      <c r="AC36" s="38">
        <v>48301</v>
      </c>
      <c r="AD36" s="34">
        <f t="shared" si="3"/>
        <v>0.3201158490516019</v>
      </c>
      <c r="AE36" s="38">
        <v>37361</v>
      </c>
      <c r="AF36" s="38">
        <v>10735</v>
      </c>
      <c r="AG36" s="34">
        <f t="shared" si="4"/>
        <v>7.1265924465422584E-2</v>
      </c>
      <c r="AH36" s="38">
        <v>12590</v>
      </c>
      <c r="AI36" s="38">
        <v>11002</v>
      </c>
      <c r="AJ36" s="34">
        <f t="shared" si="5"/>
        <v>7.291597629998807E-2</v>
      </c>
      <c r="AK36" s="38">
        <v>13513</v>
      </c>
      <c r="AL36" s="38">
        <v>12019</v>
      </c>
      <c r="AM36" s="34">
        <f t="shared" si="6"/>
        <v>7.9789953064733493E-2</v>
      </c>
      <c r="AN36" s="38">
        <v>8797</v>
      </c>
      <c r="AO36" s="38">
        <v>16720</v>
      </c>
      <c r="AP36" s="34">
        <f t="shared" si="7"/>
        <v>0.11081213631483372</v>
      </c>
      <c r="AQ36" s="38">
        <v>14538</v>
      </c>
      <c r="AR36" s="38">
        <v>4340</v>
      </c>
      <c r="AS36" s="34">
        <f t="shared" si="8"/>
        <v>2.8811747757795436E-2</v>
      </c>
      <c r="AT36" s="38">
        <v>7994</v>
      </c>
      <c r="AU36" s="38">
        <v>4301</v>
      </c>
      <c r="AV36" s="34">
        <f t="shared" si="9"/>
        <v>2.8504964012565779E-2</v>
      </c>
      <c r="AW36" s="38">
        <v>9564</v>
      </c>
      <c r="AX36" s="38">
        <v>19923</v>
      </c>
      <c r="AY36" s="34">
        <f t="shared" si="10"/>
        <v>0.13226185497201809</v>
      </c>
      <c r="AZ36" s="38">
        <v>10613</v>
      </c>
      <c r="BA36" s="38">
        <v>22091</v>
      </c>
      <c r="BB36" s="34">
        <f t="shared" si="11"/>
        <v>0.1464085468499397</v>
      </c>
      <c r="BC36" s="38">
        <v>12511</v>
      </c>
      <c r="BD36" s="31"/>
    </row>
    <row r="37" spans="1:56" ht="20.25" customHeight="1">
      <c r="A37" s="37">
        <v>31</v>
      </c>
      <c r="B37" s="29" t="s">
        <v>48</v>
      </c>
      <c r="C37" s="38">
        <v>3</v>
      </c>
      <c r="D37" s="38">
        <v>233253</v>
      </c>
      <c r="E37" s="38">
        <v>230151</v>
      </c>
      <c r="F37" s="38">
        <v>233253</v>
      </c>
      <c r="G37" s="38">
        <v>230151</v>
      </c>
      <c r="H37" s="38">
        <v>180543</v>
      </c>
      <c r="I37" s="38">
        <v>179811</v>
      </c>
      <c r="J37" s="38">
        <v>180543</v>
      </c>
      <c r="K37" s="38">
        <v>179811</v>
      </c>
      <c r="L37" s="38">
        <v>1330</v>
      </c>
      <c r="M37" s="38">
        <v>1187</v>
      </c>
      <c r="N37" s="38">
        <v>1104</v>
      </c>
      <c r="O37" s="38">
        <v>959</v>
      </c>
      <c r="P37" s="39">
        <v>179213</v>
      </c>
      <c r="Q37" s="38">
        <v>178624</v>
      </c>
      <c r="R37" s="39">
        <v>179439</v>
      </c>
      <c r="S37" s="38">
        <v>178852</v>
      </c>
      <c r="T37" s="38">
        <v>72523</v>
      </c>
      <c r="U37" s="34">
        <f t="shared" si="0"/>
        <v>0.40467488407648999</v>
      </c>
      <c r="V37" s="38">
        <v>95815</v>
      </c>
      <c r="W37" s="38">
        <v>60733</v>
      </c>
      <c r="X37" s="34">
        <f t="shared" si="1"/>
        <v>0.33846042387663772</v>
      </c>
      <c r="Y37" s="38">
        <v>88310</v>
      </c>
      <c r="Z37" s="38">
        <v>52309</v>
      </c>
      <c r="AA37" s="34">
        <f t="shared" si="2"/>
        <v>0.29188172733004858</v>
      </c>
      <c r="AB37" s="38">
        <v>47107</v>
      </c>
      <c r="AC37" s="38">
        <v>55461</v>
      </c>
      <c r="AD37" s="34">
        <f t="shared" si="3"/>
        <v>0.30907996589370201</v>
      </c>
      <c r="AE37" s="38">
        <v>41983</v>
      </c>
      <c r="AF37" s="38">
        <v>8993</v>
      </c>
      <c r="AG37" s="34">
        <f t="shared" si="4"/>
        <v>5.0180511458432144E-2</v>
      </c>
      <c r="AH37" s="38">
        <v>8949</v>
      </c>
      <c r="AI37" s="38">
        <v>9235</v>
      </c>
      <c r="AJ37" s="34">
        <f t="shared" si="5"/>
        <v>5.1465957790669807E-2</v>
      </c>
      <c r="AK37" s="38">
        <v>9701</v>
      </c>
      <c r="AL37" s="38">
        <v>17466</v>
      </c>
      <c r="AM37" s="34">
        <f t="shared" si="6"/>
        <v>9.7459447696316676E-2</v>
      </c>
      <c r="AN37" s="38">
        <v>10089</v>
      </c>
      <c r="AO37" s="38">
        <v>21101</v>
      </c>
      <c r="AP37" s="34">
        <f t="shared" si="7"/>
        <v>0.11759427995028951</v>
      </c>
      <c r="AQ37" s="38">
        <v>16181</v>
      </c>
      <c r="AR37" s="38">
        <v>3996</v>
      </c>
      <c r="AS37" s="34">
        <f t="shared" si="8"/>
        <v>2.229748957943899E-2</v>
      </c>
      <c r="AT37" s="38">
        <v>6813</v>
      </c>
      <c r="AU37" s="38">
        <v>3969</v>
      </c>
      <c r="AV37" s="34">
        <f t="shared" si="9"/>
        <v>2.2118937354755654E-2</v>
      </c>
      <c r="AW37" s="38">
        <v>8167</v>
      </c>
      <c r="AX37" s="38">
        <v>22562</v>
      </c>
      <c r="AY37" s="34">
        <f t="shared" si="10"/>
        <v>0.12589488485768333</v>
      </c>
      <c r="AZ37" s="38">
        <v>8900</v>
      </c>
      <c r="BA37" s="38">
        <v>22515</v>
      </c>
      <c r="BB37" s="34">
        <f t="shared" si="11"/>
        <v>0.12547439519836825</v>
      </c>
      <c r="BC37" s="38">
        <v>10803</v>
      </c>
      <c r="BD37" s="31"/>
    </row>
    <row r="38" spans="1:56" ht="20.25" customHeight="1">
      <c r="A38" s="37">
        <v>32</v>
      </c>
      <c r="B38" s="29" t="s">
        <v>49</v>
      </c>
      <c r="C38" s="38">
        <v>3</v>
      </c>
      <c r="D38" s="38">
        <v>223948</v>
      </c>
      <c r="E38" s="38">
        <v>220042</v>
      </c>
      <c r="F38" s="38">
        <v>223948</v>
      </c>
      <c r="G38" s="38">
        <v>220042</v>
      </c>
      <c r="H38" s="38">
        <v>164507</v>
      </c>
      <c r="I38" s="38">
        <v>163669</v>
      </c>
      <c r="J38" s="38">
        <v>164507</v>
      </c>
      <c r="K38" s="38">
        <v>163669</v>
      </c>
      <c r="L38" s="38">
        <v>1321</v>
      </c>
      <c r="M38" s="38">
        <v>1550</v>
      </c>
      <c r="N38" s="38">
        <v>1155</v>
      </c>
      <c r="O38" s="38">
        <v>1153</v>
      </c>
      <c r="P38" s="39">
        <v>163186</v>
      </c>
      <c r="Q38" s="38">
        <v>162119</v>
      </c>
      <c r="R38" s="39">
        <v>163352</v>
      </c>
      <c r="S38" s="38">
        <v>162516</v>
      </c>
      <c r="T38" s="38">
        <v>80134</v>
      </c>
      <c r="U38" s="34">
        <f t="shared" si="0"/>
        <v>0.49105928204625399</v>
      </c>
      <c r="V38" s="38">
        <v>93545</v>
      </c>
      <c r="W38" s="38">
        <v>62837</v>
      </c>
      <c r="X38" s="34">
        <f t="shared" si="1"/>
        <v>0.38467236397472943</v>
      </c>
      <c r="Y38" s="38">
        <v>86301</v>
      </c>
      <c r="Z38" s="38">
        <v>33825</v>
      </c>
      <c r="AA38" s="34">
        <f t="shared" si="2"/>
        <v>0.20727881068228893</v>
      </c>
      <c r="AB38" s="38">
        <v>32997</v>
      </c>
      <c r="AC38" s="38">
        <v>40212</v>
      </c>
      <c r="AD38" s="34">
        <f t="shared" si="3"/>
        <v>0.2461677849062148</v>
      </c>
      <c r="AE38" s="38">
        <v>28870</v>
      </c>
      <c r="AF38" s="38">
        <v>12674</v>
      </c>
      <c r="AG38" s="34">
        <f t="shared" si="4"/>
        <v>7.7665976247962454E-2</v>
      </c>
      <c r="AH38" s="38">
        <v>12683</v>
      </c>
      <c r="AI38" s="38">
        <v>12772</v>
      </c>
      <c r="AJ38" s="34">
        <f t="shared" si="5"/>
        <v>7.8186982712179831E-2</v>
      </c>
      <c r="AK38" s="38">
        <v>13145</v>
      </c>
      <c r="AL38" s="38">
        <v>14397</v>
      </c>
      <c r="AM38" s="34">
        <f t="shared" si="6"/>
        <v>8.8224480041179998E-2</v>
      </c>
      <c r="AN38" s="38">
        <v>8306</v>
      </c>
      <c r="AO38" s="38">
        <v>19747</v>
      </c>
      <c r="AP38" s="34">
        <f t="shared" si="7"/>
        <v>0.12088618443606446</v>
      </c>
      <c r="AQ38" s="38">
        <v>15298</v>
      </c>
      <c r="AR38" s="38">
        <v>3542</v>
      </c>
      <c r="AS38" s="34">
        <f t="shared" si="8"/>
        <v>2.1705293346242938E-2</v>
      </c>
      <c r="AT38" s="38">
        <v>6640</v>
      </c>
      <c r="AU38" s="38">
        <v>3549</v>
      </c>
      <c r="AV38" s="34">
        <f t="shared" si="9"/>
        <v>2.1726088447034626E-2</v>
      </c>
      <c r="AW38" s="38">
        <v>7145</v>
      </c>
      <c r="AX38" s="38">
        <v>17366</v>
      </c>
      <c r="AY38" s="34">
        <f t="shared" si="10"/>
        <v>0.10641844275856997</v>
      </c>
      <c r="AZ38" s="38">
        <v>7034</v>
      </c>
      <c r="BA38" s="38">
        <v>18093</v>
      </c>
      <c r="BB38" s="34">
        <f t="shared" si="11"/>
        <v>0.11076081100935403</v>
      </c>
      <c r="BC38" s="38">
        <v>8207</v>
      </c>
      <c r="BD38" s="31"/>
    </row>
    <row r="39" spans="1:56" ht="20.25" customHeight="1">
      <c r="A39" s="37">
        <v>33</v>
      </c>
      <c r="B39" s="29" t="s">
        <v>50</v>
      </c>
      <c r="C39" s="38">
        <v>3</v>
      </c>
      <c r="D39" s="38">
        <v>194371</v>
      </c>
      <c r="E39" s="38">
        <v>193934</v>
      </c>
      <c r="F39" s="38">
        <v>194371</v>
      </c>
      <c r="G39" s="38">
        <v>193934</v>
      </c>
      <c r="H39" s="38">
        <v>146954</v>
      </c>
      <c r="I39" s="38">
        <v>148298</v>
      </c>
      <c r="J39" s="38">
        <v>146954</v>
      </c>
      <c r="K39" s="38">
        <v>148298</v>
      </c>
      <c r="L39" s="38">
        <v>1460</v>
      </c>
      <c r="M39" s="38">
        <v>1480</v>
      </c>
      <c r="N39" s="38">
        <v>982</v>
      </c>
      <c r="O39" s="38">
        <v>1020</v>
      </c>
      <c r="P39" s="39">
        <v>145494</v>
      </c>
      <c r="Q39" s="38">
        <v>146818</v>
      </c>
      <c r="R39" s="39">
        <v>145972</v>
      </c>
      <c r="S39" s="38">
        <v>147278</v>
      </c>
      <c r="T39" s="38">
        <v>49116</v>
      </c>
      <c r="U39" s="34">
        <f t="shared" si="0"/>
        <v>0.3375809311724195</v>
      </c>
      <c r="V39" s="38">
        <v>65465</v>
      </c>
      <c r="W39" s="38">
        <v>36915</v>
      </c>
      <c r="X39" s="34">
        <f t="shared" si="1"/>
        <v>0.25289096539062283</v>
      </c>
      <c r="Y39" s="38">
        <v>55833</v>
      </c>
      <c r="Z39" s="38">
        <v>46455</v>
      </c>
      <c r="AA39" s="34">
        <f t="shared" si="2"/>
        <v>0.31929151717596604</v>
      </c>
      <c r="AB39" s="38">
        <v>40102</v>
      </c>
      <c r="AC39" s="38">
        <v>48196</v>
      </c>
      <c r="AD39" s="34">
        <f t="shared" si="3"/>
        <v>0.33017290987312636</v>
      </c>
      <c r="AE39" s="38">
        <v>37505</v>
      </c>
      <c r="AF39" s="38">
        <v>9683</v>
      </c>
      <c r="AG39" s="34">
        <f t="shared" si="4"/>
        <v>6.6552572614678271E-2</v>
      </c>
      <c r="AH39" s="38">
        <v>11955</v>
      </c>
      <c r="AI39" s="38">
        <v>10372</v>
      </c>
      <c r="AJ39" s="34">
        <f t="shared" si="5"/>
        <v>7.1054722823555197E-2</v>
      </c>
      <c r="AK39" s="38">
        <v>12434</v>
      </c>
      <c r="AL39" s="38">
        <v>13671</v>
      </c>
      <c r="AM39" s="34">
        <f t="shared" si="6"/>
        <v>9.3962637634541629E-2</v>
      </c>
      <c r="AN39" s="38">
        <v>10285</v>
      </c>
      <c r="AO39" s="38">
        <v>17628</v>
      </c>
      <c r="AP39" s="34">
        <f t="shared" si="7"/>
        <v>0.12076288603293782</v>
      </c>
      <c r="AQ39" s="38">
        <v>15515</v>
      </c>
      <c r="AR39" s="38">
        <v>4029</v>
      </c>
      <c r="AS39" s="34">
        <f t="shared" si="8"/>
        <v>2.769186358200338E-2</v>
      </c>
      <c r="AT39" s="38">
        <v>7759</v>
      </c>
      <c r="AU39" s="38">
        <v>3920</v>
      </c>
      <c r="AV39" s="34">
        <f t="shared" si="9"/>
        <v>2.6854465239909024E-2</v>
      </c>
      <c r="AW39" s="38">
        <v>8951</v>
      </c>
      <c r="AX39" s="38">
        <v>19702</v>
      </c>
      <c r="AY39" s="34">
        <f t="shared" si="10"/>
        <v>0.1354145188117723</v>
      </c>
      <c r="AZ39" s="38">
        <v>11252</v>
      </c>
      <c r="BA39" s="38">
        <v>21139</v>
      </c>
      <c r="BB39" s="34">
        <f t="shared" si="11"/>
        <v>0.1448154440577645</v>
      </c>
      <c r="BC39" s="38">
        <v>11992</v>
      </c>
      <c r="BD39" s="31"/>
    </row>
    <row r="40" spans="1:56" ht="20.25" customHeight="1">
      <c r="A40" s="37">
        <v>34</v>
      </c>
      <c r="B40" s="29" t="s">
        <v>51</v>
      </c>
      <c r="C40" s="38">
        <v>3</v>
      </c>
      <c r="D40" s="38">
        <v>197490</v>
      </c>
      <c r="E40" s="38">
        <v>196136</v>
      </c>
      <c r="F40" s="38">
        <v>197490</v>
      </c>
      <c r="G40" s="38">
        <v>196136</v>
      </c>
      <c r="H40" s="38">
        <v>151308</v>
      </c>
      <c r="I40" s="38">
        <v>153036</v>
      </c>
      <c r="J40" s="38">
        <v>151308</v>
      </c>
      <c r="K40" s="38">
        <v>153036</v>
      </c>
      <c r="L40" s="38">
        <v>1927</v>
      </c>
      <c r="M40" s="38">
        <v>1268</v>
      </c>
      <c r="N40" s="38">
        <v>1089</v>
      </c>
      <c r="O40" s="38">
        <v>1238</v>
      </c>
      <c r="P40" s="39">
        <v>149381</v>
      </c>
      <c r="Q40" s="38">
        <v>151768</v>
      </c>
      <c r="R40" s="39">
        <v>150219</v>
      </c>
      <c r="S40" s="38">
        <v>151798</v>
      </c>
      <c r="T40" s="38">
        <v>50274</v>
      </c>
      <c r="U40" s="34">
        <f t="shared" si="0"/>
        <v>0.33654882481707848</v>
      </c>
      <c r="V40" s="38">
        <v>59560</v>
      </c>
      <c r="W40" s="38">
        <v>36183</v>
      </c>
      <c r="X40" s="34">
        <f t="shared" si="1"/>
        <v>0.240868332234937</v>
      </c>
      <c r="Y40" s="38">
        <v>53035</v>
      </c>
      <c r="Z40" s="38">
        <v>48574</v>
      </c>
      <c r="AA40" s="34">
        <f t="shared" si="2"/>
        <v>0.32516852879549607</v>
      </c>
      <c r="AB40" s="38">
        <v>48505</v>
      </c>
      <c r="AC40" s="38">
        <v>49430</v>
      </c>
      <c r="AD40" s="34">
        <f t="shared" si="3"/>
        <v>0.32905291607586257</v>
      </c>
      <c r="AE40" s="38">
        <v>40047</v>
      </c>
      <c r="AF40" s="31"/>
      <c r="AG40" s="34">
        <f t="shared" si="4"/>
        <v>0</v>
      </c>
      <c r="AH40" s="38">
        <v>12995</v>
      </c>
      <c r="AI40" s="38">
        <v>11329</v>
      </c>
      <c r="AJ40" s="34">
        <f t="shared" si="5"/>
        <v>7.5416558491269409E-2</v>
      </c>
      <c r="AK40" s="38">
        <v>14675</v>
      </c>
      <c r="AL40" s="38">
        <v>13764</v>
      </c>
      <c r="AM40" s="34">
        <f t="shared" si="6"/>
        <v>9.2140232024153002E-2</v>
      </c>
      <c r="AN40" s="38">
        <v>8273</v>
      </c>
      <c r="AO40" s="38">
        <v>15653</v>
      </c>
      <c r="AP40" s="34">
        <f t="shared" si="7"/>
        <v>0.1042011995819437</v>
      </c>
      <c r="AQ40" s="38">
        <v>13464</v>
      </c>
      <c r="AR40" s="38">
        <v>6375</v>
      </c>
      <c r="AS40" s="34">
        <f t="shared" si="8"/>
        <v>4.2676110080933985E-2</v>
      </c>
      <c r="AT40" s="38">
        <v>10714</v>
      </c>
      <c r="AU40" s="38">
        <v>5253</v>
      </c>
      <c r="AV40" s="34">
        <f t="shared" si="9"/>
        <v>3.4968945339803888E-2</v>
      </c>
      <c r="AW40" s="38">
        <v>11055</v>
      </c>
      <c r="AX40" s="38">
        <v>21933</v>
      </c>
      <c r="AY40" s="34">
        <f t="shared" si="10"/>
        <v>0.14682590155374511</v>
      </c>
      <c r="AZ40" s="38">
        <v>10146</v>
      </c>
      <c r="BA40" s="38">
        <v>24183</v>
      </c>
      <c r="BB40" s="34">
        <f t="shared" si="11"/>
        <v>0.1609849619555449</v>
      </c>
      <c r="BC40" s="38">
        <v>14052</v>
      </c>
      <c r="BD40" s="31"/>
    </row>
    <row r="41" spans="1:56" ht="20.25" customHeight="1">
      <c r="A41" s="37">
        <v>35</v>
      </c>
      <c r="B41" s="29" t="s">
        <v>52</v>
      </c>
      <c r="C41" s="38">
        <v>3</v>
      </c>
      <c r="D41" s="38">
        <v>168927</v>
      </c>
      <c r="E41" s="38">
        <v>168101</v>
      </c>
      <c r="F41" s="38">
        <v>168927</v>
      </c>
      <c r="G41" s="38">
        <v>168101</v>
      </c>
      <c r="H41" s="38">
        <v>125100</v>
      </c>
      <c r="I41" s="38">
        <v>127071</v>
      </c>
      <c r="J41" s="38">
        <v>125100</v>
      </c>
      <c r="K41" s="38">
        <v>127071</v>
      </c>
      <c r="L41" s="38">
        <v>934</v>
      </c>
      <c r="M41" s="38">
        <v>974</v>
      </c>
      <c r="N41" s="38">
        <v>896</v>
      </c>
      <c r="O41" s="38">
        <v>967</v>
      </c>
      <c r="P41" s="39">
        <v>124166</v>
      </c>
      <c r="Q41" s="38">
        <v>126097</v>
      </c>
      <c r="R41" s="39">
        <v>124204</v>
      </c>
      <c r="S41" s="38">
        <v>126104</v>
      </c>
      <c r="T41" s="38">
        <v>32720</v>
      </c>
      <c r="U41" s="34">
        <f t="shared" si="0"/>
        <v>0.26351819338627319</v>
      </c>
      <c r="V41" s="38">
        <v>45510</v>
      </c>
      <c r="W41" s="38">
        <v>31119</v>
      </c>
      <c r="X41" s="34">
        <f t="shared" si="1"/>
        <v>0.25054748639335289</v>
      </c>
      <c r="Y41" s="38">
        <v>47558</v>
      </c>
      <c r="Z41" s="38">
        <v>59131</v>
      </c>
      <c r="AA41" s="34">
        <f t="shared" si="2"/>
        <v>0.47622537570671519</v>
      </c>
      <c r="AB41" s="38">
        <v>51938</v>
      </c>
      <c r="AC41" s="38">
        <v>43196</v>
      </c>
      <c r="AD41" s="34">
        <f t="shared" si="3"/>
        <v>0.34778268010692087</v>
      </c>
      <c r="AE41" s="38">
        <v>34211</v>
      </c>
      <c r="AF41" s="38">
        <v>9182</v>
      </c>
      <c r="AG41" s="34">
        <f t="shared" si="4"/>
        <v>7.3949390332297082E-2</v>
      </c>
      <c r="AH41" s="38">
        <v>10331</v>
      </c>
      <c r="AI41" s="38">
        <v>9945</v>
      </c>
      <c r="AJ41" s="34">
        <f t="shared" si="5"/>
        <v>8.006988502785739E-2</v>
      </c>
      <c r="AK41" s="38">
        <v>11671</v>
      </c>
      <c r="AL41" s="38">
        <v>7354</v>
      </c>
      <c r="AM41" s="34">
        <f t="shared" si="6"/>
        <v>5.9227163635777909E-2</v>
      </c>
      <c r="AN41" s="38">
        <v>5659</v>
      </c>
      <c r="AO41" s="38">
        <v>12526</v>
      </c>
      <c r="AP41" s="34">
        <f t="shared" si="7"/>
        <v>0.10085021416379504</v>
      </c>
      <c r="AQ41" s="38">
        <v>10699</v>
      </c>
      <c r="AR41" s="38">
        <v>3010</v>
      </c>
      <c r="AS41" s="34">
        <f t="shared" si="8"/>
        <v>2.424174089525313E-2</v>
      </c>
      <c r="AT41" s="38">
        <v>5219</v>
      </c>
      <c r="AU41" s="38">
        <v>3536</v>
      </c>
      <c r="AV41" s="34">
        <f t="shared" si="9"/>
        <v>2.8469292454349298E-2</v>
      </c>
      <c r="AW41" s="38">
        <v>7422</v>
      </c>
      <c r="AX41" s="38">
        <v>10035</v>
      </c>
      <c r="AY41" s="34">
        <f t="shared" si="10"/>
        <v>8.0819225875038259E-2</v>
      </c>
      <c r="AZ41" s="38">
        <v>6053</v>
      </c>
      <c r="BA41" s="38">
        <v>16857</v>
      </c>
      <c r="BB41" s="34">
        <f t="shared" si="11"/>
        <v>0.13572026665807865</v>
      </c>
      <c r="BC41" s="38">
        <v>10068</v>
      </c>
      <c r="BD41" s="31"/>
    </row>
    <row r="42" spans="1:56" ht="20.25" customHeight="1">
      <c r="A42" s="37">
        <v>36</v>
      </c>
      <c r="B42" s="29" t="s">
        <v>53</v>
      </c>
      <c r="C42" s="38">
        <v>3</v>
      </c>
      <c r="D42" s="38">
        <v>201740</v>
      </c>
      <c r="E42" s="38">
        <v>199081</v>
      </c>
      <c r="F42" s="38">
        <v>201740</v>
      </c>
      <c r="G42" s="38">
        <v>199081</v>
      </c>
      <c r="H42" s="38">
        <v>161635</v>
      </c>
      <c r="I42" s="38">
        <v>161837</v>
      </c>
      <c r="J42" s="38">
        <v>161635</v>
      </c>
      <c r="K42" s="38">
        <v>161837</v>
      </c>
      <c r="L42" s="38">
        <v>1122</v>
      </c>
      <c r="M42" s="38">
        <v>1325</v>
      </c>
      <c r="N42" s="38">
        <v>893</v>
      </c>
      <c r="O42" s="38">
        <v>982</v>
      </c>
      <c r="P42" s="39">
        <v>160513</v>
      </c>
      <c r="Q42" s="38">
        <v>160512</v>
      </c>
      <c r="R42" s="39">
        <v>160742</v>
      </c>
      <c r="S42" s="38">
        <v>160855</v>
      </c>
      <c r="T42" s="38">
        <v>46711</v>
      </c>
      <c r="U42" s="34">
        <f t="shared" si="0"/>
        <v>0.29101069695289478</v>
      </c>
      <c r="V42" s="38">
        <v>65223</v>
      </c>
      <c r="W42" s="38">
        <v>39850</v>
      </c>
      <c r="X42" s="34">
        <f t="shared" si="1"/>
        <v>0.24791280436973534</v>
      </c>
      <c r="Y42" s="38">
        <v>57815</v>
      </c>
      <c r="Z42" s="38">
        <v>49773</v>
      </c>
      <c r="AA42" s="34">
        <f t="shared" si="2"/>
        <v>0.31008703344900412</v>
      </c>
      <c r="AB42" s="38">
        <v>44017</v>
      </c>
      <c r="AC42" s="38">
        <v>46765</v>
      </c>
      <c r="AD42" s="34">
        <f t="shared" si="3"/>
        <v>0.29093205260603949</v>
      </c>
      <c r="AE42" s="38">
        <v>35377</v>
      </c>
      <c r="AF42" s="38">
        <v>11007</v>
      </c>
      <c r="AG42" s="34">
        <f t="shared" si="4"/>
        <v>6.8573884981278768E-2</v>
      </c>
      <c r="AH42" s="38">
        <v>14826</v>
      </c>
      <c r="AI42" s="38">
        <v>11671</v>
      </c>
      <c r="AJ42" s="34">
        <f t="shared" si="5"/>
        <v>7.2607034875763643E-2</v>
      </c>
      <c r="AK42" s="38">
        <v>16047</v>
      </c>
      <c r="AL42" s="38">
        <v>14395</v>
      </c>
      <c r="AM42" s="34">
        <f t="shared" si="6"/>
        <v>8.9681209621650576E-2</v>
      </c>
      <c r="AN42" s="38">
        <v>10458</v>
      </c>
      <c r="AO42" s="38">
        <v>20426</v>
      </c>
      <c r="AP42" s="34">
        <f t="shared" si="7"/>
        <v>0.12707319804407063</v>
      </c>
      <c r="AQ42" s="38">
        <v>18839</v>
      </c>
      <c r="AR42" s="38">
        <v>4230</v>
      </c>
      <c r="AS42" s="34">
        <f t="shared" si="8"/>
        <v>2.6353005675552758E-2</v>
      </c>
      <c r="AT42" s="38">
        <v>8638</v>
      </c>
      <c r="AU42" s="38">
        <v>4682</v>
      </c>
      <c r="AV42" s="34">
        <f t="shared" si="9"/>
        <v>2.9127421582411567E-2</v>
      </c>
      <c r="AW42" s="38">
        <v>10117</v>
      </c>
      <c r="AX42" s="38">
        <v>24120</v>
      </c>
      <c r="AY42" s="34">
        <f t="shared" si="10"/>
        <v>0.15026820257549234</v>
      </c>
      <c r="AZ42" s="38">
        <v>14565</v>
      </c>
      <c r="BA42" s="38">
        <v>26777</v>
      </c>
      <c r="BB42" s="34">
        <f t="shared" si="11"/>
        <v>0.16658371800773911</v>
      </c>
      <c r="BC42" s="38">
        <v>16410</v>
      </c>
      <c r="BD42" s="31"/>
    </row>
    <row r="43" spans="1:56" ht="20.25" customHeight="1">
      <c r="A43" s="37">
        <v>37</v>
      </c>
      <c r="B43" s="29" t="s">
        <v>54</v>
      </c>
      <c r="C43" s="38">
        <v>3</v>
      </c>
      <c r="D43" s="38">
        <v>182673</v>
      </c>
      <c r="E43" s="38">
        <v>180865</v>
      </c>
      <c r="F43" s="38">
        <v>182673</v>
      </c>
      <c r="G43" s="38">
        <v>180865</v>
      </c>
      <c r="H43" s="38">
        <v>139183</v>
      </c>
      <c r="I43" s="38">
        <v>141000</v>
      </c>
      <c r="J43" s="38">
        <v>139183</v>
      </c>
      <c r="K43" s="38">
        <v>141000</v>
      </c>
      <c r="L43" s="38">
        <v>1546</v>
      </c>
      <c r="M43" s="38">
        <v>1382</v>
      </c>
      <c r="N43" s="38">
        <v>1077</v>
      </c>
      <c r="O43" s="38">
        <v>861</v>
      </c>
      <c r="P43" s="39">
        <v>137637</v>
      </c>
      <c r="Q43" s="38">
        <v>139618</v>
      </c>
      <c r="R43" s="39">
        <v>138106</v>
      </c>
      <c r="S43" s="38">
        <v>140139</v>
      </c>
      <c r="T43" s="38">
        <v>34287</v>
      </c>
      <c r="U43" s="34">
        <f t="shared" si="0"/>
        <v>0.24911179406700235</v>
      </c>
      <c r="V43" s="38">
        <v>46740</v>
      </c>
      <c r="W43" s="38">
        <v>29032</v>
      </c>
      <c r="X43" s="34">
        <f t="shared" si="1"/>
        <v>0.21021534183887738</v>
      </c>
      <c r="Y43" s="38">
        <v>43861</v>
      </c>
      <c r="Z43" s="38">
        <v>38784</v>
      </c>
      <c r="AA43" s="34">
        <f t="shared" si="2"/>
        <v>0.28178469452254845</v>
      </c>
      <c r="AB43" s="38">
        <v>39169</v>
      </c>
      <c r="AC43" s="38">
        <v>41262</v>
      </c>
      <c r="AD43" s="34">
        <f t="shared" si="3"/>
        <v>0.29877050960856155</v>
      </c>
      <c r="AE43" s="38">
        <v>32865</v>
      </c>
      <c r="AF43" s="38">
        <v>8603</v>
      </c>
      <c r="AG43" s="34">
        <f t="shared" si="4"/>
        <v>6.250499502314058E-2</v>
      </c>
      <c r="AH43" s="38">
        <v>12131</v>
      </c>
      <c r="AI43" s="38">
        <v>9145</v>
      </c>
      <c r="AJ43" s="34">
        <f t="shared" si="5"/>
        <v>6.6217253414044289E-2</v>
      </c>
      <c r="AK43" s="38">
        <v>12498</v>
      </c>
      <c r="AL43" s="38">
        <v>9513</v>
      </c>
      <c r="AM43" s="34">
        <f t="shared" si="6"/>
        <v>6.9116589289217295E-2</v>
      </c>
      <c r="AN43" s="38">
        <v>9245</v>
      </c>
      <c r="AO43" s="38">
        <v>13241</v>
      </c>
      <c r="AP43" s="34">
        <f t="shared" si="7"/>
        <v>9.5875631761111024E-2</v>
      </c>
      <c r="AQ43" s="38">
        <v>12959</v>
      </c>
      <c r="AR43" s="38">
        <v>5378</v>
      </c>
      <c r="AS43" s="34">
        <f t="shared" si="8"/>
        <v>3.9073795563692899E-2</v>
      </c>
      <c r="AT43" s="38">
        <v>11729</v>
      </c>
      <c r="AU43" s="38">
        <v>6328</v>
      </c>
      <c r="AV43" s="34">
        <f t="shared" si="9"/>
        <v>4.5819877485409756E-2</v>
      </c>
      <c r="AW43" s="38">
        <v>12705</v>
      </c>
      <c r="AX43" s="38">
        <v>34606</v>
      </c>
      <c r="AY43" s="34">
        <f t="shared" si="10"/>
        <v>0.25142948480423144</v>
      </c>
      <c r="AZ43" s="38">
        <v>20604</v>
      </c>
      <c r="BA43" s="38">
        <v>30585</v>
      </c>
      <c r="BB43" s="34">
        <f t="shared" si="11"/>
        <v>0.22146032757447179</v>
      </c>
      <c r="BC43" s="38">
        <v>18906</v>
      </c>
      <c r="BD43" s="31"/>
    </row>
    <row r="44" spans="1:56" ht="20.25" customHeight="1">
      <c r="A44" s="37">
        <v>38</v>
      </c>
      <c r="B44" s="29" t="s">
        <v>55</v>
      </c>
      <c r="C44" s="38">
        <v>3</v>
      </c>
      <c r="D44" s="38">
        <v>199960</v>
      </c>
      <c r="E44" s="38">
        <v>199131</v>
      </c>
      <c r="F44" s="38">
        <v>199960</v>
      </c>
      <c r="G44" s="38">
        <v>199131</v>
      </c>
      <c r="H44" s="38">
        <v>151837</v>
      </c>
      <c r="I44" s="38">
        <v>151302</v>
      </c>
      <c r="J44" s="38">
        <v>151837</v>
      </c>
      <c r="K44" s="38">
        <v>151302</v>
      </c>
      <c r="L44" s="38">
        <v>1251</v>
      </c>
      <c r="M44" s="38">
        <v>1226</v>
      </c>
      <c r="N44" s="38">
        <v>1379</v>
      </c>
      <c r="O44" s="38">
        <v>1107</v>
      </c>
      <c r="P44" s="39">
        <v>150586</v>
      </c>
      <c r="Q44" s="38">
        <v>150076</v>
      </c>
      <c r="R44" s="39">
        <v>150458</v>
      </c>
      <c r="S44" s="38">
        <v>150195</v>
      </c>
      <c r="T44" s="38">
        <v>54535</v>
      </c>
      <c r="U44" s="34">
        <f t="shared" si="0"/>
        <v>0.36215186006667288</v>
      </c>
      <c r="V44" s="38">
        <v>68379</v>
      </c>
      <c r="W44" s="38">
        <v>42864</v>
      </c>
      <c r="X44" s="34">
        <f t="shared" si="1"/>
        <v>0.28489013545308323</v>
      </c>
      <c r="Y44" s="38">
        <v>60737</v>
      </c>
      <c r="Z44" s="38">
        <v>44709</v>
      </c>
      <c r="AA44" s="34">
        <f t="shared" si="2"/>
        <v>0.29690011023601132</v>
      </c>
      <c r="AB44" s="38">
        <v>42438</v>
      </c>
      <c r="AC44" s="38">
        <v>48352</v>
      </c>
      <c r="AD44" s="34">
        <f t="shared" si="3"/>
        <v>0.32136543088436642</v>
      </c>
      <c r="AE44" s="38">
        <v>38529</v>
      </c>
      <c r="AF44" s="38">
        <v>9418</v>
      </c>
      <c r="AG44" s="34">
        <f t="shared" si="4"/>
        <v>6.2542334612779402E-2</v>
      </c>
      <c r="AH44" s="38">
        <v>9934</v>
      </c>
      <c r="AI44" s="38">
        <v>10069</v>
      </c>
      <c r="AJ44" s="34">
        <f t="shared" si="5"/>
        <v>6.6922330484254736E-2</v>
      </c>
      <c r="AK44" s="38">
        <v>10940</v>
      </c>
      <c r="AL44" s="38">
        <v>13006</v>
      </c>
      <c r="AM44" s="34">
        <f t="shared" si="6"/>
        <v>8.6369250793566471E-2</v>
      </c>
      <c r="AN44" s="38">
        <v>9576</v>
      </c>
      <c r="AO44" s="38">
        <v>16653</v>
      </c>
      <c r="AP44" s="34">
        <f t="shared" si="7"/>
        <v>0.11068205080487578</v>
      </c>
      <c r="AQ44" s="38">
        <v>14603</v>
      </c>
      <c r="AR44" s="38">
        <v>3596</v>
      </c>
      <c r="AS44" s="34">
        <f t="shared" si="8"/>
        <v>2.3880041969372982E-2</v>
      </c>
      <c r="AT44" s="38">
        <v>7908</v>
      </c>
      <c r="AU44" s="38">
        <v>3870</v>
      </c>
      <c r="AV44" s="34">
        <f t="shared" si="9"/>
        <v>2.5721463797205864E-2</v>
      </c>
      <c r="AW44" s="38">
        <v>9156</v>
      </c>
      <c r="AX44" s="38">
        <v>22011</v>
      </c>
      <c r="AY44" s="34">
        <f t="shared" si="10"/>
        <v>0.14616896657059752</v>
      </c>
      <c r="AZ44" s="38">
        <v>11613</v>
      </c>
      <c r="BA44" s="38">
        <v>22160</v>
      </c>
      <c r="BB44" s="34">
        <f t="shared" si="11"/>
        <v>0.14728362732456898</v>
      </c>
      <c r="BC44" s="38">
        <v>12346</v>
      </c>
      <c r="BD44" s="31"/>
    </row>
    <row r="45" spans="1:56" ht="20.25" customHeight="1">
      <c r="A45" s="37">
        <v>39</v>
      </c>
      <c r="B45" s="29" t="s">
        <v>56</v>
      </c>
      <c r="C45" s="38">
        <v>3</v>
      </c>
      <c r="D45" s="38">
        <v>195467</v>
      </c>
      <c r="E45" s="38">
        <v>196720</v>
      </c>
      <c r="F45" s="38">
        <v>195467</v>
      </c>
      <c r="G45" s="38">
        <v>196720</v>
      </c>
      <c r="H45" s="38">
        <v>149541</v>
      </c>
      <c r="I45" s="38">
        <v>152107</v>
      </c>
      <c r="J45" s="38">
        <v>149541</v>
      </c>
      <c r="K45" s="38">
        <v>152107</v>
      </c>
      <c r="L45" s="38">
        <v>1335</v>
      </c>
      <c r="M45" s="38">
        <v>2699</v>
      </c>
      <c r="N45" s="38">
        <v>1031</v>
      </c>
      <c r="O45" s="38">
        <v>938</v>
      </c>
      <c r="P45" s="39">
        <v>148206</v>
      </c>
      <c r="Q45" s="38">
        <v>149408</v>
      </c>
      <c r="R45" s="39">
        <v>148510</v>
      </c>
      <c r="S45" s="38">
        <v>151169</v>
      </c>
      <c r="T45" s="38">
        <v>43316</v>
      </c>
      <c r="U45" s="34">
        <f t="shared" si="0"/>
        <v>0.29226886900665289</v>
      </c>
      <c r="V45" s="38">
        <v>60185</v>
      </c>
      <c r="W45" s="38">
        <v>34462</v>
      </c>
      <c r="X45" s="34">
        <f t="shared" si="1"/>
        <v>0.23205171368931385</v>
      </c>
      <c r="Y45" s="38">
        <v>53977</v>
      </c>
      <c r="Z45" s="38">
        <v>44876</v>
      </c>
      <c r="AA45" s="34">
        <f t="shared" si="2"/>
        <v>0.30279475864674843</v>
      </c>
      <c r="AB45" s="38">
        <v>47279</v>
      </c>
      <c r="AC45" s="38">
        <v>44919</v>
      </c>
      <c r="AD45" s="34">
        <f t="shared" si="3"/>
        <v>0.30246448050636321</v>
      </c>
      <c r="AE45" s="38">
        <v>37336</v>
      </c>
      <c r="AF45" s="38">
        <v>6695</v>
      </c>
      <c r="AG45" s="34">
        <f t="shared" si="4"/>
        <v>4.5173609705410039E-2</v>
      </c>
      <c r="AH45" s="31"/>
      <c r="AI45" s="38">
        <v>6903</v>
      </c>
      <c r="AJ45" s="34">
        <f t="shared" si="5"/>
        <v>4.6481718402801159E-2</v>
      </c>
      <c r="AK45" s="38">
        <v>9499</v>
      </c>
      <c r="AL45" s="38">
        <v>10090</v>
      </c>
      <c r="AM45" s="34">
        <f t="shared" si="6"/>
        <v>6.8080914402925657E-2</v>
      </c>
      <c r="AN45" s="38">
        <v>13353</v>
      </c>
      <c r="AO45" s="38">
        <v>14627</v>
      </c>
      <c r="AP45" s="34">
        <f t="shared" si="7"/>
        <v>9.8491684061679352E-2</v>
      </c>
      <c r="AQ45" s="38">
        <v>14309</v>
      </c>
      <c r="AR45" s="38">
        <v>6977</v>
      </c>
      <c r="AS45" s="34">
        <f t="shared" si="8"/>
        <v>4.7076366678811925E-2</v>
      </c>
      <c r="AT45" s="38">
        <v>12521</v>
      </c>
      <c r="AU45" s="38">
        <v>6224</v>
      </c>
      <c r="AV45" s="34">
        <f t="shared" si="9"/>
        <v>4.1909635714766684E-2</v>
      </c>
      <c r="AW45" s="38">
        <v>12759</v>
      </c>
      <c r="AX45" s="38">
        <v>34140</v>
      </c>
      <c r="AY45" s="34">
        <f t="shared" si="10"/>
        <v>0.2303550463543986</v>
      </c>
      <c r="AZ45" s="38">
        <v>15108</v>
      </c>
      <c r="BA45" s="38">
        <v>34546</v>
      </c>
      <c r="BB45" s="34">
        <f t="shared" si="11"/>
        <v>0.2326173321661841</v>
      </c>
      <c r="BC45" s="38">
        <v>18353</v>
      </c>
      <c r="BD45" s="31"/>
    </row>
    <row r="46" spans="1:56" ht="20.25" customHeight="1">
      <c r="A46" s="37">
        <v>40</v>
      </c>
      <c r="B46" s="29" t="s">
        <v>57</v>
      </c>
      <c r="C46" s="38">
        <v>3</v>
      </c>
      <c r="D46" s="38">
        <v>193863</v>
      </c>
      <c r="E46" s="38">
        <v>194800</v>
      </c>
      <c r="F46" s="38">
        <v>193863</v>
      </c>
      <c r="G46" s="38">
        <v>194800</v>
      </c>
      <c r="H46" s="38">
        <v>142895</v>
      </c>
      <c r="I46" s="38">
        <v>146673</v>
      </c>
      <c r="J46" s="38">
        <v>142895</v>
      </c>
      <c r="K46" s="38">
        <v>146673</v>
      </c>
      <c r="L46" s="38">
        <v>1248</v>
      </c>
      <c r="M46" s="38">
        <v>1196</v>
      </c>
      <c r="N46" s="38">
        <v>1103</v>
      </c>
      <c r="O46" s="38">
        <v>1019</v>
      </c>
      <c r="P46" s="39">
        <v>141647</v>
      </c>
      <c r="Q46" s="38">
        <v>145477</v>
      </c>
      <c r="R46" s="39">
        <v>141792</v>
      </c>
      <c r="S46" s="38">
        <v>145654</v>
      </c>
      <c r="T46" s="38">
        <v>43817</v>
      </c>
      <c r="U46" s="34">
        <f t="shared" si="0"/>
        <v>0.30933941417749761</v>
      </c>
      <c r="V46" s="38">
        <v>59128</v>
      </c>
      <c r="W46" s="38">
        <v>33968</v>
      </c>
      <c r="X46" s="34">
        <f t="shared" si="1"/>
        <v>0.23956217558113294</v>
      </c>
      <c r="Y46" s="38">
        <v>49896</v>
      </c>
      <c r="Z46" s="38">
        <v>50017</v>
      </c>
      <c r="AA46" s="34">
        <f t="shared" si="2"/>
        <v>0.35311019647433406</v>
      </c>
      <c r="AB46" s="38">
        <v>47615</v>
      </c>
      <c r="AC46" s="38">
        <v>49553</v>
      </c>
      <c r="AD46" s="34">
        <f t="shared" si="3"/>
        <v>0.34947669826224331</v>
      </c>
      <c r="AE46" s="38">
        <v>43307</v>
      </c>
      <c r="AF46" s="38">
        <v>11695</v>
      </c>
      <c r="AG46" s="34">
        <f t="shared" si="4"/>
        <v>8.2564403058306923E-2</v>
      </c>
      <c r="AH46" s="38">
        <v>13292</v>
      </c>
      <c r="AI46" s="38">
        <v>12434</v>
      </c>
      <c r="AJ46" s="34">
        <f t="shared" si="5"/>
        <v>8.769183028661702E-2</v>
      </c>
      <c r="AK46" s="38">
        <v>14945</v>
      </c>
      <c r="AL46" s="38">
        <v>8804</v>
      </c>
      <c r="AM46" s="34">
        <f t="shared" si="6"/>
        <v>6.2154510861507833E-2</v>
      </c>
      <c r="AN46" s="38">
        <v>6539</v>
      </c>
      <c r="AO46" s="38">
        <v>14213</v>
      </c>
      <c r="AP46" s="34">
        <f t="shared" si="7"/>
        <v>0.10023837734145791</v>
      </c>
      <c r="AQ46" s="38">
        <v>12430</v>
      </c>
      <c r="AR46" s="38">
        <v>3070</v>
      </c>
      <c r="AS46" s="34">
        <f t="shared" si="8"/>
        <v>2.1673597040530332E-2</v>
      </c>
      <c r="AT46" s="38">
        <v>6530</v>
      </c>
      <c r="AU46" s="38">
        <v>3842</v>
      </c>
      <c r="AV46" s="34">
        <f t="shared" si="9"/>
        <v>2.7096027984653576E-2</v>
      </c>
      <c r="AW46" s="38">
        <v>8289</v>
      </c>
      <c r="AX46" s="38">
        <v>18094</v>
      </c>
      <c r="AY46" s="34">
        <f t="shared" si="10"/>
        <v>0.12774008627079994</v>
      </c>
      <c r="AZ46" s="38">
        <v>11206</v>
      </c>
      <c r="BA46" s="38">
        <v>19968</v>
      </c>
      <c r="BB46" s="34">
        <f t="shared" si="11"/>
        <v>0.14082599864590387</v>
      </c>
      <c r="BC46" s="38">
        <v>11831</v>
      </c>
      <c r="BD46" s="31"/>
    </row>
    <row r="47" spans="1:56" ht="20.25" customHeight="1">
      <c r="A47" s="37">
        <v>41</v>
      </c>
      <c r="B47" s="29" t="s">
        <v>58</v>
      </c>
      <c r="C47" s="38">
        <v>3</v>
      </c>
      <c r="D47" s="38">
        <v>176770</v>
      </c>
      <c r="E47" s="38">
        <v>179883</v>
      </c>
      <c r="F47" s="38">
        <v>176770</v>
      </c>
      <c r="G47" s="38">
        <v>179883</v>
      </c>
      <c r="H47" s="38">
        <v>128894</v>
      </c>
      <c r="I47" s="38">
        <v>134805</v>
      </c>
      <c r="J47" s="38">
        <v>128894</v>
      </c>
      <c r="K47" s="38">
        <v>134805</v>
      </c>
      <c r="L47" s="38">
        <v>1217</v>
      </c>
      <c r="M47" s="38">
        <v>1390</v>
      </c>
      <c r="N47" s="38">
        <v>1308</v>
      </c>
      <c r="O47" s="38">
        <v>956</v>
      </c>
      <c r="P47" s="39">
        <v>127677</v>
      </c>
      <c r="Q47" s="38">
        <v>133415</v>
      </c>
      <c r="R47" s="39">
        <v>127586</v>
      </c>
      <c r="S47" s="38">
        <v>133849</v>
      </c>
      <c r="T47" s="38">
        <v>27303</v>
      </c>
      <c r="U47" s="34">
        <f t="shared" si="0"/>
        <v>0.21384431025165065</v>
      </c>
      <c r="V47" s="38">
        <v>39487</v>
      </c>
      <c r="W47" s="38">
        <v>23410</v>
      </c>
      <c r="X47" s="34">
        <f t="shared" si="1"/>
        <v>0.18348408132553728</v>
      </c>
      <c r="Y47" s="38">
        <v>36401</v>
      </c>
      <c r="Z47" s="38">
        <v>44538</v>
      </c>
      <c r="AA47" s="34">
        <f t="shared" si="2"/>
        <v>0.34883338424305083</v>
      </c>
      <c r="AB47" s="38">
        <v>47549</v>
      </c>
      <c r="AC47" s="38">
        <v>39511</v>
      </c>
      <c r="AD47" s="34">
        <f t="shared" si="3"/>
        <v>0.3096813129967238</v>
      </c>
      <c r="AE47" s="38">
        <v>36645</v>
      </c>
      <c r="AF47" s="38">
        <v>7549</v>
      </c>
      <c r="AG47" s="34">
        <f t="shared" si="4"/>
        <v>5.9125762666729323E-2</v>
      </c>
      <c r="AH47" s="38">
        <v>11364</v>
      </c>
      <c r="AI47" s="38">
        <v>7677</v>
      </c>
      <c r="AJ47" s="34">
        <f t="shared" si="5"/>
        <v>6.0171178655965385E-2</v>
      </c>
      <c r="AK47" s="38">
        <v>12226</v>
      </c>
      <c r="AL47" s="38">
        <v>9550</v>
      </c>
      <c r="AM47" s="34">
        <f t="shared" si="6"/>
        <v>7.479812338949067E-2</v>
      </c>
      <c r="AN47" s="38">
        <v>8734</v>
      </c>
      <c r="AO47" s="38">
        <v>13282</v>
      </c>
      <c r="AP47" s="34">
        <f t="shared" si="7"/>
        <v>0.10410233097675294</v>
      </c>
      <c r="AQ47" s="38">
        <v>13658</v>
      </c>
      <c r="AR47" s="38">
        <v>4662</v>
      </c>
      <c r="AS47" s="34">
        <f t="shared" si="8"/>
        <v>3.6514015836838269E-2</v>
      </c>
      <c r="AT47" s="38">
        <v>9579</v>
      </c>
      <c r="AU47" s="38">
        <v>5768</v>
      </c>
      <c r="AV47" s="34">
        <f t="shared" si="9"/>
        <v>4.5208721960089668E-2</v>
      </c>
      <c r="AW47" s="38">
        <v>12470</v>
      </c>
      <c r="AX47" s="38">
        <v>27851</v>
      </c>
      <c r="AY47" s="34">
        <f t="shared" si="10"/>
        <v>0.21813639104928845</v>
      </c>
      <c r="AZ47" s="38">
        <v>12102</v>
      </c>
      <c r="BA47" s="38">
        <v>30360</v>
      </c>
      <c r="BB47" s="34">
        <f t="shared" si="11"/>
        <v>0.23795714263320428</v>
      </c>
      <c r="BC47" s="38">
        <v>16292</v>
      </c>
      <c r="BD47" s="31"/>
    </row>
    <row r="48" spans="1:56" ht="20.25" customHeight="1">
      <c r="A48" s="37">
        <v>42</v>
      </c>
      <c r="B48" s="29" t="s">
        <v>59</v>
      </c>
      <c r="C48" s="38">
        <v>3</v>
      </c>
      <c r="D48" s="38">
        <v>190336</v>
      </c>
      <c r="E48" s="38">
        <v>193433</v>
      </c>
      <c r="F48" s="38">
        <v>190336</v>
      </c>
      <c r="G48" s="38">
        <v>193433</v>
      </c>
      <c r="H48" s="38">
        <v>143712</v>
      </c>
      <c r="I48" s="38">
        <v>149031</v>
      </c>
      <c r="J48" s="38">
        <v>143712</v>
      </c>
      <c r="K48" s="38">
        <v>149031</v>
      </c>
      <c r="L48" s="38">
        <v>1184</v>
      </c>
      <c r="M48" s="38">
        <v>1407</v>
      </c>
      <c r="N48" s="38">
        <v>1262</v>
      </c>
      <c r="O48" s="38">
        <v>940</v>
      </c>
      <c r="P48" s="39">
        <v>142528</v>
      </c>
      <c r="Q48" s="38">
        <v>147624</v>
      </c>
      <c r="R48" s="39">
        <v>142450</v>
      </c>
      <c r="S48" s="38">
        <v>148091</v>
      </c>
      <c r="T48" s="38">
        <v>26196</v>
      </c>
      <c r="U48" s="34">
        <f t="shared" si="0"/>
        <v>0.18379546475078581</v>
      </c>
      <c r="V48" s="38">
        <v>42713</v>
      </c>
      <c r="W48" s="38">
        <v>22537</v>
      </c>
      <c r="X48" s="34">
        <f t="shared" si="1"/>
        <v>0.1582098982098982</v>
      </c>
      <c r="Y48" s="38">
        <v>36203</v>
      </c>
      <c r="Z48" s="38">
        <v>46929</v>
      </c>
      <c r="AA48" s="34">
        <f t="shared" si="2"/>
        <v>0.32926161876964527</v>
      </c>
      <c r="AB48" s="38">
        <v>49744</v>
      </c>
      <c r="AC48" s="38">
        <v>40116</v>
      </c>
      <c r="AD48" s="34">
        <f t="shared" si="3"/>
        <v>0.28161460161460161</v>
      </c>
      <c r="AE48" s="38">
        <v>37964</v>
      </c>
      <c r="AF48" s="38">
        <v>6476</v>
      </c>
      <c r="AG48" s="34">
        <f t="shared" si="4"/>
        <v>4.5436686124831614E-2</v>
      </c>
      <c r="AH48" s="38">
        <v>10590</v>
      </c>
      <c r="AI48" s="38">
        <v>6753</v>
      </c>
      <c r="AJ48" s="34">
        <f t="shared" si="5"/>
        <v>4.7406107406107408E-2</v>
      </c>
      <c r="AK48" s="38">
        <v>11241</v>
      </c>
      <c r="AL48" s="38">
        <v>9538</v>
      </c>
      <c r="AM48" s="34">
        <f t="shared" si="6"/>
        <v>6.6920184104176023E-2</v>
      </c>
      <c r="AN48" s="38">
        <v>8165</v>
      </c>
      <c r="AO48" s="38">
        <v>13288</v>
      </c>
      <c r="AP48" s="34">
        <f t="shared" si="7"/>
        <v>9.3281853281853289E-2</v>
      </c>
      <c r="AQ48" s="38">
        <v>14735</v>
      </c>
      <c r="AR48" s="38">
        <v>7390</v>
      </c>
      <c r="AS48" s="34">
        <f t="shared" si="8"/>
        <v>5.1849461158509205E-2</v>
      </c>
      <c r="AT48" s="38">
        <v>13775</v>
      </c>
      <c r="AU48" s="38">
        <v>8831</v>
      </c>
      <c r="AV48" s="34">
        <f t="shared" si="9"/>
        <v>6.1993681993681993E-2</v>
      </c>
      <c r="AW48" s="38">
        <v>17823</v>
      </c>
      <c r="AX48" s="38">
        <v>37779</v>
      </c>
      <c r="AY48" s="34">
        <f t="shared" si="10"/>
        <v>0.26506370678042207</v>
      </c>
      <c r="AZ48" s="38">
        <v>16486</v>
      </c>
      <c r="BA48" s="38">
        <v>41976</v>
      </c>
      <c r="BB48" s="34">
        <f t="shared" si="11"/>
        <v>0.29467181467181469</v>
      </c>
      <c r="BC48" s="38">
        <v>22079</v>
      </c>
      <c r="BD48" s="31"/>
    </row>
    <row r="49" spans="1:56" ht="20.25" customHeight="1">
      <c r="A49" s="37">
        <v>43</v>
      </c>
      <c r="B49" s="29" t="s">
        <v>60</v>
      </c>
      <c r="C49" s="38">
        <v>3</v>
      </c>
      <c r="D49" s="38">
        <v>231250</v>
      </c>
      <c r="E49" s="38">
        <v>232926</v>
      </c>
      <c r="F49" s="38">
        <v>231250</v>
      </c>
      <c r="G49" s="38">
        <v>232926</v>
      </c>
      <c r="H49" s="38">
        <v>174581</v>
      </c>
      <c r="I49" s="38">
        <v>181650</v>
      </c>
      <c r="J49" s="38">
        <v>174581</v>
      </c>
      <c r="K49" s="38">
        <v>181650</v>
      </c>
      <c r="L49" s="38">
        <v>1464</v>
      </c>
      <c r="M49" s="38">
        <v>1554</v>
      </c>
      <c r="N49" s="38">
        <v>1879</v>
      </c>
      <c r="O49" s="38">
        <v>1274</v>
      </c>
      <c r="P49" s="39">
        <v>173117</v>
      </c>
      <c r="Q49" s="38">
        <v>180096</v>
      </c>
      <c r="R49" s="39">
        <v>172702</v>
      </c>
      <c r="S49" s="38">
        <v>180376</v>
      </c>
      <c r="T49" s="38">
        <v>55185</v>
      </c>
      <c r="U49" s="34">
        <f t="shared" si="0"/>
        <v>0.31877285304158459</v>
      </c>
      <c r="V49" s="38">
        <v>72282</v>
      </c>
      <c r="W49" s="38">
        <v>44529</v>
      </c>
      <c r="X49" s="34">
        <f t="shared" si="1"/>
        <v>0.25783719933758731</v>
      </c>
      <c r="Y49" s="38">
        <v>62828</v>
      </c>
      <c r="Z49" s="38">
        <v>58297</v>
      </c>
      <c r="AA49" s="34">
        <f t="shared" si="2"/>
        <v>0.3367491349780784</v>
      </c>
      <c r="AB49" s="38">
        <v>59552</v>
      </c>
      <c r="AC49" s="38">
        <v>55464</v>
      </c>
      <c r="AD49" s="34">
        <f t="shared" si="3"/>
        <v>0.32115435837454109</v>
      </c>
      <c r="AE49" s="38">
        <v>48783</v>
      </c>
      <c r="AF49" s="38">
        <v>12942</v>
      </c>
      <c r="AG49" s="34">
        <f t="shared" si="4"/>
        <v>7.4758689210187329E-2</v>
      </c>
      <c r="AH49" s="38">
        <v>17217</v>
      </c>
      <c r="AI49" s="38">
        <v>13295</v>
      </c>
      <c r="AJ49" s="34">
        <f t="shared" si="5"/>
        <v>7.6982316359972672E-2</v>
      </c>
      <c r="AK49" s="38">
        <v>18366</v>
      </c>
      <c r="AL49" s="38">
        <v>12557</v>
      </c>
      <c r="AM49" s="34">
        <f t="shared" si="6"/>
        <v>7.2534759728969431E-2</v>
      </c>
      <c r="AN49" s="38">
        <v>9325</v>
      </c>
      <c r="AO49" s="38">
        <v>19550</v>
      </c>
      <c r="AP49" s="34">
        <f t="shared" si="7"/>
        <v>0.11320077358687218</v>
      </c>
      <c r="AQ49" s="38">
        <v>18869</v>
      </c>
      <c r="AR49" s="38">
        <v>3981</v>
      </c>
      <c r="AS49" s="34">
        <f t="shared" si="8"/>
        <v>2.2996008479814228E-2</v>
      </c>
      <c r="AT49" s="38">
        <v>8958</v>
      </c>
      <c r="AU49" s="38">
        <v>4504</v>
      </c>
      <c r="AV49" s="34">
        <f t="shared" si="9"/>
        <v>2.6079605331727485E-2</v>
      </c>
      <c r="AW49" s="38">
        <v>10890</v>
      </c>
      <c r="AX49" s="38">
        <v>22490</v>
      </c>
      <c r="AY49" s="34">
        <f t="shared" si="10"/>
        <v>0.12991214034439136</v>
      </c>
      <c r="AZ49" s="38">
        <v>10725</v>
      </c>
      <c r="BA49" s="38">
        <v>26219</v>
      </c>
      <c r="BB49" s="34">
        <f t="shared" si="11"/>
        <v>0.15181642366619957</v>
      </c>
      <c r="BC49" s="38">
        <v>14335</v>
      </c>
      <c r="BD49" s="31"/>
    </row>
    <row r="50" spans="1:56" ht="20.25" customHeight="1">
      <c r="A50" s="37">
        <v>44</v>
      </c>
      <c r="B50" s="29" t="s">
        <v>61</v>
      </c>
      <c r="C50" s="38">
        <v>3</v>
      </c>
      <c r="D50" s="38">
        <v>214482</v>
      </c>
      <c r="E50" s="38">
        <v>214612</v>
      </c>
      <c r="F50" s="38">
        <v>214482</v>
      </c>
      <c r="G50" s="38">
        <v>214612</v>
      </c>
      <c r="H50" s="38">
        <v>158022</v>
      </c>
      <c r="I50" s="38">
        <v>162145</v>
      </c>
      <c r="J50" s="38">
        <v>158022</v>
      </c>
      <c r="K50" s="38">
        <v>162145</v>
      </c>
      <c r="L50" s="38">
        <v>1388</v>
      </c>
      <c r="M50" s="38">
        <v>1349</v>
      </c>
      <c r="N50" s="38">
        <v>1192</v>
      </c>
      <c r="O50" s="38">
        <v>1139</v>
      </c>
      <c r="P50" s="39">
        <v>156634</v>
      </c>
      <c r="Q50" s="38">
        <v>160796</v>
      </c>
      <c r="R50" s="39">
        <v>156830</v>
      </c>
      <c r="S50" s="38">
        <v>161006</v>
      </c>
      <c r="T50" s="38">
        <v>51504</v>
      </c>
      <c r="U50" s="34">
        <f t="shared" si="0"/>
        <v>0.32881749811662858</v>
      </c>
      <c r="V50" s="38">
        <v>68655</v>
      </c>
      <c r="W50" s="38">
        <v>40993</v>
      </c>
      <c r="X50" s="34">
        <f t="shared" si="1"/>
        <v>0.26138493910603838</v>
      </c>
      <c r="Y50" s="38">
        <v>58858</v>
      </c>
      <c r="Z50" s="38">
        <v>50635</v>
      </c>
      <c r="AA50" s="34">
        <f t="shared" si="2"/>
        <v>0.32326953279620008</v>
      </c>
      <c r="AB50" s="38">
        <v>48189</v>
      </c>
      <c r="AC50" s="38">
        <v>48332</v>
      </c>
      <c r="AD50" s="34">
        <f t="shared" si="3"/>
        <v>0.30818083274883634</v>
      </c>
      <c r="AE50" s="38">
        <v>40899</v>
      </c>
      <c r="AF50" s="38">
        <v>14498</v>
      </c>
      <c r="AG50" s="34">
        <f t="shared" si="4"/>
        <v>9.2559725219301045E-2</v>
      </c>
      <c r="AH50" s="38">
        <v>16199</v>
      </c>
      <c r="AI50" s="38">
        <v>14423</v>
      </c>
      <c r="AJ50" s="34">
        <f t="shared" si="5"/>
        <v>9.1965822865523184E-2</v>
      </c>
      <c r="AK50" s="38">
        <v>17554</v>
      </c>
      <c r="AL50" s="38">
        <v>13412</v>
      </c>
      <c r="AM50" s="34">
        <f t="shared" si="6"/>
        <v>8.5626364646245387E-2</v>
      </c>
      <c r="AN50" s="38">
        <v>8830</v>
      </c>
      <c r="AO50" s="38">
        <v>17990</v>
      </c>
      <c r="AP50" s="34">
        <f t="shared" si="7"/>
        <v>0.11471019575336351</v>
      </c>
      <c r="AQ50" s="38">
        <v>16334</v>
      </c>
      <c r="AR50" s="38">
        <v>4357</v>
      </c>
      <c r="AS50" s="34">
        <f t="shared" si="8"/>
        <v>2.7816438321181865E-2</v>
      </c>
      <c r="AT50" s="38">
        <v>7901</v>
      </c>
      <c r="AU50" s="38">
        <v>4680</v>
      </c>
      <c r="AV50" s="34">
        <f t="shared" si="9"/>
        <v>2.9841229356628196E-2</v>
      </c>
      <c r="AW50" s="38">
        <v>9297</v>
      </c>
      <c r="AX50" s="38">
        <v>18773</v>
      </c>
      <c r="AY50" s="34">
        <f t="shared" si="10"/>
        <v>0.11985265012704777</v>
      </c>
      <c r="AZ50" s="38">
        <v>9266</v>
      </c>
      <c r="BA50" s="38">
        <v>21882</v>
      </c>
      <c r="BB50" s="34">
        <f t="shared" si="11"/>
        <v>0.13952687623541415</v>
      </c>
      <c r="BC50" s="38">
        <v>12478</v>
      </c>
      <c r="BD50" s="31"/>
    </row>
    <row r="51" spans="1:56" ht="20.25" customHeight="1">
      <c r="A51" s="37">
        <v>45</v>
      </c>
      <c r="B51" s="29" t="s">
        <v>62</v>
      </c>
      <c r="C51" s="38">
        <v>3</v>
      </c>
      <c r="D51" s="38">
        <v>219966</v>
      </c>
      <c r="E51" s="38">
        <v>218556</v>
      </c>
      <c r="F51" s="38">
        <v>219966</v>
      </c>
      <c r="G51" s="38">
        <v>218556</v>
      </c>
      <c r="H51" s="38">
        <v>166592</v>
      </c>
      <c r="I51" s="38">
        <v>168861</v>
      </c>
      <c r="J51" s="38">
        <v>166592</v>
      </c>
      <c r="K51" s="38">
        <v>168861</v>
      </c>
      <c r="L51" s="38">
        <v>1568</v>
      </c>
      <c r="M51" s="38">
        <v>1488</v>
      </c>
      <c r="N51" s="38">
        <v>1762</v>
      </c>
      <c r="O51" s="38">
        <v>1288</v>
      </c>
      <c r="P51" s="39">
        <v>165024</v>
      </c>
      <c r="Q51" s="38">
        <v>167373</v>
      </c>
      <c r="R51" s="39">
        <v>164830</v>
      </c>
      <c r="S51" s="38">
        <v>167573</v>
      </c>
      <c r="T51" s="38">
        <v>40279</v>
      </c>
      <c r="U51" s="34">
        <f t="shared" si="0"/>
        <v>0.2440796490207485</v>
      </c>
      <c r="V51" s="38">
        <v>60345</v>
      </c>
      <c r="W51" s="38">
        <v>37839</v>
      </c>
      <c r="X51" s="34">
        <f t="shared" si="1"/>
        <v>0.2295637929988473</v>
      </c>
      <c r="Y51" s="38">
        <v>56567</v>
      </c>
      <c r="Z51" s="38">
        <v>72113</v>
      </c>
      <c r="AA51" s="34">
        <f t="shared" si="2"/>
        <v>0.43698492340508049</v>
      </c>
      <c r="AB51" s="38">
        <v>63294</v>
      </c>
      <c r="AC51" s="38">
        <v>58846</v>
      </c>
      <c r="AD51" s="34">
        <f t="shared" si="3"/>
        <v>0.35701025298792693</v>
      </c>
      <c r="AE51" s="38">
        <v>50445</v>
      </c>
      <c r="AF51" s="38">
        <v>15346</v>
      </c>
      <c r="AG51" s="34">
        <f t="shared" si="4"/>
        <v>9.2992534419235995E-2</v>
      </c>
      <c r="AH51" s="38">
        <v>16501</v>
      </c>
      <c r="AI51" s="38">
        <v>16048</v>
      </c>
      <c r="AJ51" s="34">
        <f t="shared" si="5"/>
        <v>9.7360917308742342E-2</v>
      </c>
      <c r="AK51" s="38">
        <v>18289</v>
      </c>
      <c r="AL51" s="38">
        <v>10738</v>
      </c>
      <c r="AM51" s="34">
        <f t="shared" si="6"/>
        <v>6.5069323249951516E-2</v>
      </c>
      <c r="AN51" s="38">
        <v>8062</v>
      </c>
      <c r="AO51" s="38">
        <v>16238</v>
      </c>
      <c r="AP51" s="34">
        <f t="shared" si="7"/>
        <v>9.8513620093429594E-2</v>
      </c>
      <c r="AQ51" s="38">
        <v>14004</v>
      </c>
      <c r="AR51" s="38">
        <v>3619</v>
      </c>
      <c r="AS51" s="34">
        <f t="shared" si="8"/>
        <v>2.193014349427962E-2</v>
      </c>
      <c r="AT51" s="38">
        <v>8827</v>
      </c>
      <c r="AU51" s="38">
        <v>4147</v>
      </c>
      <c r="AV51" s="34">
        <f t="shared" si="9"/>
        <v>2.5159254989989686E-2</v>
      </c>
      <c r="AW51" s="38">
        <v>10166</v>
      </c>
      <c r="AX51" s="38">
        <v>15762</v>
      </c>
      <c r="AY51" s="34">
        <f t="shared" si="10"/>
        <v>9.5513379872018619E-2</v>
      </c>
      <c r="AZ51" s="38">
        <v>9342</v>
      </c>
      <c r="BA51" s="38">
        <v>21960</v>
      </c>
      <c r="BB51" s="34">
        <f t="shared" si="11"/>
        <v>0.13322817448280047</v>
      </c>
      <c r="BC51" s="38">
        <v>12094</v>
      </c>
      <c r="BD51" s="31"/>
    </row>
    <row r="52" spans="1:56" ht="20.25" customHeight="1">
      <c r="A52" s="37">
        <v>46</v>
      </c>
      <c r="B52" s="29" t="s">
        <v>63</v>
      </c>
      <c r="C52" s="38">
        <v>3</v>
      </c>
      <c r="D52" s="38">
        <v>184471</v>
      </c>
      <c r="E52" s="38">
        <v>187377</v>
      </c>
      <c r="F52" s="38">
        <v>184471</v>
      </c>
      <c r="G52" s="38">
        <v>187377</v>
      </c>
      <c r="H52" s="38">
        <v>132893</v>
      </c>
      <c r="I52" s="38">
        <v>139780</v>
      </c>
      <c r="J52" s="38">
        <v>132893</v>
      </c>
      <c r="K52" s="38">
        <v>139780</v>
      </c>
      <c r="L52" s="38">
        <v>1345</v>
      </c>
      <c r="M52" s="38">
        <v>1311</v>
      </c>
      <c r="N52" s="38">
        <v>1284</v>
      </c>
      <c r="O52" s="38">
        <v>1107</v>
      </c>
      <c r="P52" s="39">
        <v>131548</v>
      </c>
      <c r="Q52" s="38">
        <v>138469</v>
      </c>
      <c r="R52" s="39">
        <v>131609</v>
      </c>
      <c r="S52" s="38">
        <v>138673</v>
      </c>
      <c r="T52" s="38">
        <v>33575</v>
      </c>
      <c r="U52" s="34">
        <f t="shared" si="0"/>
        <v>0.25523003010308026</v>
      </c>
      <c r="V52" s="38">
        <v>46181</v>
      </c>
      <c r="W52" s="38">
        <v>29809</v>
      </c>
      <c r="X52" s="34">
        <f t="shared" si="1"/>
        <v>0.22649666816099204</v>
      </c>
      <c r="Y52" s="38">
        <v>44424</v>
      </c>
      <c r="Z52" s="38">
        <v>56893</v>
      </c>
      <c r="AA52" s="34">
        <f t="shared" si="2"/>
        <v>0.43248852130020982</v>
      </c>
      <c r="AB52" s="38">
        <v>54130</v>
      </c>
      <c r="AC52" s="38">
        <v>48438</v>
      </c>
      <c r="AD52" s="34">
        <f t="shared" si="3"/>
        <v>0.36804473858170794</v>
      </c>
      <c r="AE52" s="38">
        <v>44190</v>
      </c>
      <c r="AF52" s="38">
        <v>11208</v>
      </c>
      <c r="AG52" s="34">
        <f t="shared" si="4"/>
        <v>8.5200839237388637E-2</v>
      </c>
      <c r="AH52" s="38">
        <v>13143</v>
      </c>
      <c r="AI52" s="38">
        <v>11590</v>
      </c>
      <c r="AJ52" s="34">
        <f t="shared" si="5"/>
        <v>8.8063886208390008E-2</v>
      </c>
      <c r="AK52" s="38">
        <v>14054</v>
      </c>
      <c r="AL52" s="38">
        <v>9102</v>
      </c>
      <c r="AM52" s="34">
        <f t="shared" si="6"/>
        <v>6.9191473834645911E-2</v>
      </c>
      <c r="AN52" s="38">
        <v>8034</v>
      </c>
      <c r="AO52" s="38">
        <v>13624</v>
      </c>
      <c r="AP52" s="34">
        <f t="shared" si="7"/>
        <v>0.10351875631605741</v>
      </c>
      <c r="AQ52" s="38">
        <v>12531</v>
      </c>
      <c r="AR52" s="38">
        <v>3676</v>
      </c>
      <c r="AS52" s="34">
        <f t="shared" si="8"/>
        <v>2.7944172469364793E-2</v>
      </c>
      <c r="AT52" s="38">
        <v>8220</v>
      </c>
      <c r="AU52" s="38">
        <v>3734</v>
      </c>
      <c r="AV52" s="34">
        <f t="shared" si="9"/>
        <v>2.837191985350546E-2</v>
      </c>
      <c r="AW52" s="38">
        <v>9130</v>
      </c>
      <c r="AX52" s="38">
        <v>13259</v>
      </c>
      <c r="AY52" s="34">
        <f t="shared" si="10"/>
        <v>0.10079210630340256</v>
      </c>
      <c r="AZ52" s="38">
        <v>7511</v>
      </c>
      <c r="BA52" s="38">
        <v>17274</v>
      </c>
      <c r="BB52" s="34">
        <f t="shared" si="11"/>
        <v>0.13125242194682735</v>
      </c>
      <c r="BC52" s="38">
        <v>9995</v>
      </c>
      <c r="BD52" s="31"/>
    </row>
    <row r="53" spans="1:56" ht="20.25" customHeight="1">
      <c r="A53" s="37">
        <v>47</v>
      </c>
      <c r="B53" s="29" t="s">
        <v>64</v>
      </c>
      <c r="C53" s="38">
        <v>3</v>
      </c>
      <c r="D53" s="38">
        <v>238323</v>
      </c>
      <c r="E53" s="38">
        <v>239923</v>
      </c>
      <c r="F53" s="38">
        <v>238323</v>
      </c>
      <c r="G53" s="38">
        <v>239923</v>
      </c>
      <c r="H53" s="38">
        <v>181202</v>
      </c>
      <c r="I53" s="38">
        <v>188495</v>
      </c>
      <c r="J53" s="38">
        <v>181202</v>
      </c>
      <c r="K53" s="38">
        <v>188495</v>
      </c>
      <c r="L53" s="38">
        <v>1654</v>
      </c>
      <c r="M53" s="38">
        <v>1729</v>
      </c>
      <c r="N53" s="38">
        <v>2110</v>
      </c>
      <c r="O53" s="38">
        <v>1479</v>
      </c>
      <c r="P53" s="39">
        <v>179548</v>
      </c>
      <c r="Q53" s="38">
        <v>186766</v>
      </c>
      <c r="R53" s="39">
        <v>179092</v>
      </c>
      <c r="S53" s="38">
        <v>187016</v>
      </c>
      <c r="T53" s="38">
        <v>45721</v>
      </c>
      <c r="U53" s="34">
        <f t="shared" si="0"/>
        <v>0.254644997438011</v>
      </c>
      <c r="V53" s="38">
        <v>65815</v>
      </c>
      <c r="W53" s="38">
        <v>40612</v>
      </c>
      <c r="X53" s="34">
        <f t="shared" si="1"/>
        <v>0.22676613137381904</v>
      </c>
      <c r="Y53" s="38">
        <v>58984</v>
      </c>
      <c r="Z53" s="38">
        <v>73088</v>
      </c>
      <c r="AA53" s="34">
        <f t="shared" si="2"/>
        <v>0.40706663399202442</v>
      </c>
      <c r="AB53" s="38">
        <v>69104</v>
      </c>
      <c r="AC53" s="38">
        <v>62024</v>
      </c>
      <c r="AD53" s="34">
        <f t="shared" si="3"/>
        <v>0.34632479396064592</v>
      </c>
      <c r="AE53" s="38">
        <v>55161</v>
      </c>
      <c r="AF53" s="38">
        <v>13377</v>
      </c>
      <c r="AG53" s="34">
        <f t="shared" si="4"/>
        <v>7.4503753870831205E-2</v>
      </c>
      <c r="AH53" s="38">
        <v>17570</v>
      </c>
      <c r="AI53" s="38">
        <v>13850</v>
      </c>
      <c r="AJ53" s="34">
        <f t="shared" si="5"/>
        <v>7.7334554307283407E-2</v>
      </c>
      <c r="AK53" s="38">
        <v>19392</v>
      </c>
      <c r="AL53" s="38">
        <v>11883</v>
      </c>
      <c r="AM53" s="34">
        <f t="shared" si="6"/>
        <v>6.6182859179717959E-2</v>
      </c>
      <c r="AN53" s="38">
        <v>10092</v>
      </c>
      <c r="AO53" s="38">
        <v>18320</v>
      </c>
      <c r="AP53" s="34">
        <f t="shared" si="7"/>
        <v>0.10229379313425502</v>
      </c>
      <c r="AQ53" s="38">
        <v>17925</v>
      </c>
      <c r="AR53" s="38">
        <v>4095</v>
      </c>
      <c r="AS53" s="34">
        <f t="shared" si="8"/>
        <v>2.2807271593111592E-2</v>
      </c>
      <c r="AT53" s="38">
        <v>10124</v>
      </c>
      <c r="AU53" s="38">
        <v>4994</v>
      </c>
      <c r="AV53" s="34">
        <f t="shared" si="9"/>
        <v>2.7885109329283272E-2</v>
      </c>
      <c r="AW53" s="38">
        <v>12305</v>
      </c>
      <c r="AX53" s="38">
        <v>22283</v>
      </c>
      <c r="AY53" s="34">
        <f t="shared" si="10"/>
        <v>0.12410608862254105</v>
      </c>
      <c r="AZ53" s="38">
        <v>10693</v>
      </c>
      <c r="BA53" s="38">
        <v>29201</v>
      </c>
      <c r="BB53" s="34">
        <f t="shared" si="11"/>
        <v>0.16305027583588325</v>
      </c>
      <c r="BC53" s="38">
        <v>16290</v>
      </c>
      <c r="BD53" s="31"/>
    </row>
    <row r="54" spans="1:56" ht="20.25" customHeight="1">
      <c r="A54" s="37">
        <v>48</v>
      </c>
      <c r="B54" s="29" t="s">
        <v>65</v>
      </c>
      <c r="C54" s="38">
        <v>3</v>
      </c>
      <c r="D54" s="38">
        <v>215131</v>
      </c>
      <c r="E54" s="38">
        <v>218349</v>
      </c>
      <c r="F54" s="38">
        <v>215131</v>
      </c>
      <c r="G54" s="38">
        <v>218349</v>
      </c>
      <c r="H54" s="38">
        <v>161685</v>
      </c>
      <c r="I54" s="38">
        <v>169613</v>
      </c>
      <c r="J54" s="38">
        <v>161685</v>
      </c>
      <c r="K54" s="38">
        <v>169613</v>
      </c>
      <c r="L54" s="38">
        <v>1676</v>
      </c>
      <c r="M54" s="38">
        <v>1752</v>
      </c>
      <c r="N54" s="38">
        <v>1907</v>
      </c>
      <c r="O54" s="38">
        <v>1316</v>
      </c>
      <c r="P54" s="39">
        <v>160009</v>
      </c>
      <c r="Q54" s="38">
        <v>167861</v>
      </c>
      <c r="R54" s="39">
        <v>159778</v>
      </c>
      <c r="S54" s="38">
        <v>168297</v>
      </c>
      <c r="T54" s="38">
        <v>41230</v>
      </c>
      <c r="U54" s="34">
        <f t="shared" si="0"/>
        <v>0.25767300589341852</v>
      </c>
      <c r="V54" s="38">
        <v>60457</v>
      </c>
      <c r="W54" s="38">
        <v>36504</v>
      </c>
      <c r="X54" s="34">
        <f t="shared" si="1"/>
        <v>0.22846699795966904</v>
      </c>
      <c r="Y54" s="38">
        <v>54871</v>
      </c>
      <c r="Z54" s="38">
        <v>61857</v>
      </c>
      <c r="AA54" s="34">
        <f t="shared" si="2"/>
        <v>0.38658450462161503</v>
      </c>
      <c r="AB54" s="38">
        <v>62448</v>
      </c>
      <c r="AC54" s="38">
        <v>55439</v>
      </c>
      <c r="AD54" s="34">
        <f t="shared" si="3"/>
        <v>0.34697517805955763</v>
      </c>
      <c r="AE54" s="38">
        <v>52077</v>
      </c>
      <c r="AF54" s="38">
        <v>11387</v>
      </c>
      <c r="AG54" s="34">
        <f t="shared" si="4"/>
        <v>7.116474698298221E-2</v>
      </c>
      <c r="AH54" s="38">
        <v>14433</v>
      </c>
      <c r="AI54" s="38">
        <v>12161</v>
      </c>
      <c r="AJ54" s="34">
        <f t="shared" si="5"/>
        <v>7.6111855199088738E-2</v>
      </c>
      <c r="AK54" s="38">
        <v>15695</v>
      </c>
      <c r="AL54" s="38">
        <v>11507</v>
      </c>
      <c r="AM54" s="34">
        <f t="shared" si="6"/>
        <v>7.1914704797855125E-2</v>
      </c>
      <c r="AN54" s="38">
        <v>9330</v>
      </c>
      <c r="AO54" s="38">
        <v>15397</v>
      </c>
      <c r="AP54" s="34">
        <f t="shared" si="7"/>
        <v>9.6364956376973052E-2</v>
      </c>
      <c r="AQ54" s="38">
        <v>13876</v>
      </c>
      <c r="AR54" s="38">
        <v>5481</v>
      </c>
      <c r="AS54" s="34">
        <f t="shared" si="8"/>
        <v>3.425432319432032E-2</v>
      </c>
      <c r="AT54" s="38">
        <v>8502</v>
      </c>
      <c r="AU54" s="38">
        <v>5308</v>
      </c>
      <c r="AV54" s="34">
        <f t="shared" si="9"/>
        <v>3.3221094268297259E-2</v>
      </c>
      <c r="AW54" s="38">
        <v>10932</v>
      </c>
      <c r="AX54" s="38">
        <v>22973</v>
      </c>
      <c r="AY54" s="34">
        <f t="shared" si="10"/>
        <v>0.143573174008962</v>
      </c>
      <c r="AZ54" s="38">
        <v>12691</v>
      </c>
      <c r="BA54" s="38">
        <v>26565</v>
      </c>
      <c r="BB54" s="34">
        <f t="shared" si="11"/>
        <v>0.16626193843958492</v>
      </c>
      <c r="BC54" s="38">
        <v>14806</v>
      </c>
      <c r="BD54" s="31"/>
    </row>
    <row r="55" spans="1:56" ht="20.25" customHeight="1">
      <c r="A55" s="37">
        <v>49</v>
      </c>
      <c r="B55" s="29" t="s">
        <v>66</v>
      </c>
      <c r="C55" s="38">
        <v>3</v>
      </c>
      <c r="D55" s="38">
        <v>200922</v>
      </c>
      <c r="E55" s="38">
        <v>206133</v>
      </c>
      <c r="F55" s="38">
        <v>200922</v>
      </c>
      <c r="G55" s="38">
        <v>206133</v>
      </c>
      <c r="H55" s="38">
        <v>147218</v>
      </c>
      <c r="I55" s="38">
        <v>157046</v>
      </c>
      <c r="J55" s="38">
        <v>147218</v>
      </c>
      <c r="K55" s="38">
        <v>157046</v>
      </c>
      <c r="L55" s="38">
        <v>1794</v>
      </c>
      <c r="M55" s="38">
        <v>1567</v>
      </c>
      <c r="N55" s="38">
        <v>1496</v>
      </c>
      <c r="O55" s="38">
        <v>1327</v>
      </c>
      <c r="P55" s="39">
        <v>145424</v>
      </c>
      <c r="Q55" s="38">
        <v>155479</v>
      </c>
      <c r="R55" s="39">
        <v>145722</v>
      </c>
      <c r="S55" s="38">
        <v>155719</v>
      </c>
      <c r="T55" s="38">
        <v>39541</v>
      </c>
      <c r="U55" s="34">
        <f t="shared" si="0"/>
        <v>0.27190147430960504</v>
      </c>
      <c r="V55" s="38">
        <v>45310</v>
      </c>
      <c r="W55" s="38">
        <v>33453</v>
      </c>
      <c r="X55" s="34">
        <f t="shared" si="1"/>
        <v>0.22956725820397744</v>
      </c>
      <c r="Y55" s="38">
        <v>45985</v>
      </c>
      <c r="Z55" s="38">
        <v>56157</v>
      </c>
      <c r="AA55" s="34">
        <f t="shared" si="2"/>
        <v>0.38616046869842668</v>
      </c>
      <c r="AB55" s="38">
        <v>66587</v>
      </c>
      <c r="AC55" s="38">
        <v>53411</v>
      </c>
      <c r="AD55" s="34">
        <f t="shared" si="3"/>
        <v>0.36652667407803902</v>
      </c>
      <c r="AE55" s="38">
        <v>50482</v>
      </c>
      <c r="AF55" s="38">
        <v>14331</v>
      </c>
      <c r="AG55" s="34">
        <f t="shared" si="4"/>
        <v>9.85463197271427E-2</v>
      </c>
      <c r="AH55" s="38">
        <v>18564</v>
      </c>
      <c r="AI55" s="38">
        <v>14415</v>
      </c>
      <c r="AJ55" s="34">
        <f t="shared" si="5"/>
        <v>9.8921233581751561E-2</v>
      </c>
      <c r="AK55" s="38">
        <v>19115</v>
      </c>
      <c r="AL55" s="38">
        <v>9544</v>
      </c>
      <c r="AM55" s="34">
        <f t="shared" si="6"/>
        <v>6.5628782044229284E-2</v>
      </c>
      <c r="AN55" s="38">
        <v>7268</v>
      </c>
      <c r="AO55" s="38">
        <v>13463</v>
      </c>
      <c r="AP55" s="34">
        <f t="shared" si="7"/>
        <v>9.2388246112460715E-2</v>
      </c>
      <c r="AQ55" s="38">
        <v>12450</v>
      </c>
      <c r="AR55" s="38">
        <v>5675</v>
      </c>
      <c r="AS55" s="34">
        <f t="shared" si="8"/>
        <v>3.9023820002200463E-2</v>
      </c>
      <c r="AT55" s="38">
        <v>9290</v>
      </c>
      <c r="AU55" s="38">
        <v>4478</v>
      </c>
      <c r="AV55" s="34">
        <f t="shared" si="9"/>
        <v>3.0729745680130659E-2</v>
      </c>
      <c r="AW55" s="38">
        <v>11266</v>
      </c>
      <c r="AX55" s="38">
        <v>15353</v>
      </c>
      <c r="AY55" s="34">
        <f t="shared" si="10"/>
        <v>0.10557404554956541</v>
      </c>
      <c r="AZ55" s="38">
        <v>6680</v>
      </c>
      <c r="BA55" s="38">
        <v>18105</v>
      </c>
      <c r="BB55" s="34">
        <f t="shared" si="11"/>
        <v>0.12424342240704904</v>
      </c>
      <c r="BC55" s="38">
        <v>10213</v>
      </c>
      <c r="BD55" s="31"/>
    </row>
    <row r="56" spans="1:56" ht="20.25" customHeight="1">
      <c r="A56" s="37">
        <v>50</v>
      </c>
      <c r="B56" s="29" t="s">
        <v>67</v>
      </c>
      <c r="C56" s="38">
        <v>3</v>
      </c>
      <c r="D56" s="38">
        <v>187721</v>
      </c>
      <c r="E56" s="38">
        <v>192041</v>
      </c>
      <c r="F56" s="38">
        <v>187721</v>
      </c>
      <c r="G56" s="38">
        <v>192041</v>
      </c>
      <c r="H56" s="38">
        <v>140807</v>
      </c>
      <c r="I56" s="38">
        <v>147712</v>
      </c>
      <c r="J56" s="38">
        <v>140807</v>
      </c>
      <c r="K56" s="38">
        <v>147712</v>
      </c>
      <c r="L56" s="38">
        <v>1254</v>
      </c>
      <c r="M56" s="38">
        <v>1362</v>
      </c>
      <c r="N56" s="38">
        <v>1513</v>
      </c>
      <c r="O56" s="38">
        <v>1055</v>
      </c>
      <c r="P56" s="39">
        <v>139553</v>
      </c>
      <c r="Q56" s="38">
        <v>146350</v>
      </c>
      <c r="R56" s="39">
        <v>139294</v>
      </c>
      <c r="S56" s="38">
        <v>146657</v>
      </c>
      <c r="T56" s="38">
        <v>31276</v>
      </c>
      <c r="U56" s="34">
        <f t="shared" si="0"/>
        <v>0.22411556899529211</v>
      </c>
      <c r="V56" s="38">
        <v>45881</v>
      </c>
      <c r="W56" s="38">
        <v>25929</v>
      </c>
      <c r="X56" s="34">
        <f t="shared" si="1"/>
        <v>0.1861458497853461</v>
      </c>
      <c r="Y56" s="38">
        <v>42534</v>
      </c>
      <c r="Z56" s="38">
        <v>51220</v>
      </c>
      <c r="AA56" s="34">
        <f t="shared" si="2"/>
        <v>0.36702901406634036</v>
      </c>
      <c r="AB56" s="38">
        <v>55641</v>
      </c>
      <c r="AC56" s="38">
        <v>42377</v>
      </c>
      <c r="AD56" s="34">
        <f t="shared" si="3"/>
        <v>0.30422703059715422</v>
      </c>
      <c r="AE56" s="38">
        <v>38695</v>
      </c>
      <c r="AF56" s="38">
        <v>8045</v>
      </c>
      <c r="AG56" s="34">
        <f t="shared" si="4"/>
        <v>5.7648348656066155E-2</v>
      </c>
      <c r="AH56" s="38">
        <v>11377</v>
      </c>
      <c r="AI56" s="38">
        <v>8238</v>
      </c>
      <c r="AJ56" s="34">
        <f t="shared" si="5"/>
        <v>5.9141097247548353E-2</v>
      </c>
      <c r="AK56" s="38">
        <v>12268</v>
      </c>
      <c r="AL56" s="38">
        <v>9816</v>
      </c>
      <c r="AM56" s="34">
        <f t="shared" si="6"/>
        <v>7.0338867670347471E-2</v>
      </c>
      <c r="AN56" s="38">
        <v>7877</v>
      </c>
      <c r="AO56" s="38">
        <v>14046</v>
      </c>
      <c r="AP56" s="34">
        <f t="shared" si="7"/>
        <v>0.10083707840969461</v>
      </c>
      <c r="AQ56" s="38">
        <v>14684</v>
      </c>
      <c r="AR56" s="38">
        <v>5352</v>
      </c>
      <c r="AS56" s="34">
        <f t="shared" si="8"/>
        <v>3.8351020759138106E-2</v>
      </c>
      <c r="AT56" s="38">
        <v>11145</v>
      </c>
      <c r="AU56" s="38">
        <v>6355</v>
      </c>
      <c r="AV56" s="34">
        <f t="shared" si="9"/>
        <v>4.5622927046391086E-2</v>
      </c>
      <c r="AW56" s="38">
        <v>13673</v>
      </c>
      <c r="AX56" s="38">
        <v>28214</v>
      </c>
      <c r="AY56" s="34">
        <f t="shared" si="10"/>
        <v>0.20217408439804233</v>
      </c>
      <c r="AZ56" s="38">
        <v>11761</v>
      </c>
      <c r="BA56" s="38">
        <v>33401</v>
      </c>
      <c r="BB56" s="34">
        <f t="shared" si="11"/>
        <v>0.23978778698292819</v>
      </c>
      <c r="BC56" s="38">
        <v>17295</v>
      </c>
      <c r="BD56" s="31"/>
    </row>
    <row r="57" spans="1:56" ht="20.25" customHeight="1">
      <c r="A57" s="37">
        <v>51</v>
      </c>
      <c r="B57" s="29" t="s">
        <v>68</v>
      </c>
      <c r="C57" s="38">
        <v>3</v>
      </c>
      <c r="D57" s="38">
        <v>180147</v>
      </c>
      <c r="E57" s="38">
        <v>183961</v>
      </c>
      <c r="F57" s="38">
        <v>180147</v>
      </c>
      <c r="G57" s="38">
        <v>183961</v>
      </c>
      <c r="H57" s="38">
        <v>130671</v>
      </c>
      <c r="I57" s="38">
        <v>137303</v>
      </c>
      <c r="J57" s="38">
        <v>130671</v>
      </c>
      <c r="K57" s="38">
        <v>137303</v>
      </c>
      <c r="L57" s="38">
        <v>1623</v>
      </c>
      <c r="M57" s="38">
        <v>1471</v>
      </c>
      <c r="N57" s="38">
        <v>1467</v>
      </c>
      <c r="O57" s="38">
        <v>1291</v>
      </c>
      <c r="P57" s="39">
        <v>129048</v>
      </c>
      <c r="Q57" s="38">
        <v>135832</v>
      </c>
      <c r="R57" s="39">
        <v>129204</v>
      </c>
      <c r="S57" s="38">
        <v>136012</v>
      </c>
      <c r="T57" s="38">
        <v>34367</v>
      </c>
      <c r="U57" s="34">
        <f t="shared" si="0"/>
        <v>0.26631175996528422</v>
      </c>
      <c r="V57" s="38">
        <v>47416</v>
      </c>
      <c r="W57" s="38">
        <v>31827</v>
      </c>
      <c r="X57" s="34">
        <f t="shared" si="1"/>
        <v>0.24633138292932108</v>
      </c>
      <c r="Y57" s="38">
        <v>47037</v>
      </c>
      <c r="Z57" s="38">
        <v>54349</v>
      </c>
      <c r="AA57" s="34">
        <f t="shared" si="2"/>
        <v>0.42115336928894676</v>
      </c>
      <c r="AB57" s="38">
        <v>51646</v>
      </c>
      <c r="AC57" s="38">
        <v>45414</v>
      </c>
      <c r="AD57" s="34">
        <f t="shared" si="3"/>
        <v>0.35149066592365563</v>
      </c>
      <c r="AE57" s="38">
        <v>40740</v>
      </c>
      <c r="AF57" s="38">
        <v>12339</v>
      </c>
      <c r="AG57" s="34">
        <f t="shared" si="4"/>
        <v>9.5615584898642372E-2</v>
      </c>
      <c r="AH57" s="38">
        <v>13857</v>
      </c>
      <c r="AI57" s="38">
        <v>12241</v>
      </c>
      <c r="AJ57" s="34">
        <f t="shared" si="5"/>
        <v>9.4741648865360212E-2</v>
      </c>
      <c r="AK57" s="38">
        <v>14862</v>
      </c>
      <c r="AL57" s="38">
        <v>9766</v>
      </c>
      <c r="AM57" s="34">
        <f t="shared" si="6"/>
        <v>7.5677267373380444E-2</v>
      </c>
      <c r="AN57" s="38">
        <v>7791</v>
      </c>
      <c r="AO57" s="38">
        <v>13073</v>
      </c>
      <c r="AP57" s="34">
        <f t="shared" si="7"/>
        <v>0.10118107798520169</v>
      </c>
      <c r="AQ57" s="38">
        <v>10988</v>
      </c>
      <c r="AR57" s="38">
        <v>3575</v>
      </c>
      <c r="AS57" s="34">
        <f t="shared" si="8"/>
        <v>2.7702870249829519E-2</v>
      </c>
      <c r="AT57" s="38">
        <v>8128</v>
      </c>
      <c r="AU57" s="38">
        <v>3496</v>
      </c>
      <c r="AV57" s="34">
        <f t="shared" si="9"/>
        <v>2.7057985820872418E-2</v>
      </c>
      <c r="AW57" s="38">
        <v>9050</v>
      </c>
      <c r="AX57" s="38">
        <v>11305</v>
      </c>
      <c r="AY57" s="34">
        <f t="shared" si="10"/>
        <v>8.7603062426383979E-2</v>
      </c>
      <c r="AZ57" s="38">
        <v>6096</v>
      </c>
      <c r="BA57" s="38">
        <v>15481</v>
      </c>
      <c r="BB57" s="34">
        <f t="shared" si="11"/>
        <v>0.11981827188012754</v>
      </c>
      <c r="BC57" s="38">
        <v>8064</v>
      </c>
      <c r="BD57" s="31"/>
    </row>
    <row r="58" spans="1:56" ht="20.25" customHeight="1">
      <c r="A58" s="37">
        <v>52</v>
      </c>
      <c r="B58" s="29" t="s">
        <v>69</v>
      </c>
      <c r="C58" s="38">
        <v>3</v>
      </c>
      <c r="D58" s="38">
        <v>197519</v>
      </c>
      <c r="E58" s="38">
        <v>202963</v>
      </c>
      <c r="F58" s="38">
        <v>197519</v>
      </c>
      <c r="G58" s="38">
        <v>202963</v>
      </c>
      <c r="H58" s="38">
        <v>143611</v>
      </c>
      <c r="I58" s="38">
        <v>150977</v>
      </c>
      <c r="J58" s="38">
        <v>143611</v>
      </c>
      <c r="K58" s="38">
        <v>150977</v>
      </c>
      <c r="L58" s="38">
        <v>1544</v>
      </c>
      <c r="M58" s="38">
        <v>1605</v>
      </c>
      <c r="N58" s="38">
        <v>1296</v>
      </c>
      <c r="O58" s="38">
        <v>1187</v>
      </c>
      <c r="P58" s="39">
        <v>142067</v>
      </c>
      <c r="Q58" s="38">
        <v>149372</v>
      </c>
      <c r="R58" s="39">
        <v>142315</v>
      </c>
      <c r="S58" s="38">
        <v>149790</v>
      </c>
      <c r="T58" s="38">
        <v>47196</v>
      </c>
      <c r="U58" s="34">
        <f t="shared" si="0"/>
        <v>0.33220945047055261</v>
      </c>
      <c r="V58" s="38">
        <v>59391</v>
      </c>
      <c r="W58" s="38">
        <v>33614</v>
      </c>
      <c r="X58" s="34">
        <f t="shared" si="1"/>
        <v>0.23619435758704282</v>
      </c>
      <c r="Y58" s="38">
        <v>48131</v>
      </c>
      <c r="Z58" s="38">
        <v>52129</v>
      </c>
      <c r="AA58" s="34">
        <f t="shared" si="2"/>
        <v>0.36693250367784214</v>
      </c>
      <c r="AB58" s="38">
        <v>51953</v>
      </c>
      <c r="AC58" s="38">
        <v>53876</v>
      </c>
      <c r="AD58" s="34">
        <f t="shared" si="3"/>
        <v>0.37856866809542211</v>
      </c>
      <c r="AE58" s="38">
        <v>48016</v>
      </c>
      <c r="AF58" s="38">
        <v>11240</v>
      </c>
      <c r="AG58" s="34">
        <f t="shared" si="4"/>
        <v>7.9117599442516562E-2</v>
      </c>
      <c r="AH58" s="38">
        <v>13937</v>
      </c>
      <c r="AI58" s="38">
        <v>11819</v>
      </c>
      <c r="AJ58" s="34">
        <f t="shared" si="5"/>
        <v>8.3048167796788808E-2</v>
      </c>
      <c r="AK58" s="38">
        <v>15132</v>
      </c>
      <c r="AL58" s="38">
        <v>8827</v>
      </c>
      <c r="AM58" s="34">
        <f t="shared" si="6"/>
        <v>6.2132655718780579E-2</v>
      </c>
      <c r="AN58" s="38">
        <v>7438</v>
      </c>
      <c r="AO58" s="38">
        <v>14239</v>
      </c>
      <c r="AP58" s="34">
        <f t="shared" si="7"/>
        <v>0.10005269999648667</v>
      </c>
      <c r="AQ58" s="38">
        <v>13734</v>
      </c>
      <c r="AR58" s="38">
        <v>3835</v>
      </c>
      <c r="AS58" s="34">
        <f t="shared" si="8"/>
        <v>2.6994305503741191E-2</v>
      </c>
      <c r="AT58" s="38">
        <v>8525</v>
      </c>
      <c r="AU58" s="38">
        <v>4251</v>
      </c>
      <c r="AV58" s="34">
        <f t="shared" si="9"/>
        <v>2.9870358008642798E-2</v>
      </c>
      <c r="AW58" s="38">
        <v>9521</v>
      </c>
      <c r="AX58" s="38">
        <v>14954</v>
      </c>
      <c r="AY58" s="34">
        <f t="shared" si="10"/>
        <v>0.10526019413375379</v>
      </c>
      <c r="AZ58" s="38">
        <v>8128</v>
      </c>
      <c r="BA58" s="38">
        <v>17118</v>
      </c>
      <c r="BB58" s="34">
        <f t="shared" si="11"/>
        <v>0.12028247198116854</v>
      </c>
      <c r="BC58" s="38">
        <v>9929</v>
      </c>
      <c r="BD58" s="31"/>
    </row>
    <row r="59" spans="1:56" ht="20.25" customHeight="1">
      <c r="A59" s="37">
        <v>53</v>
      </c>
      <c r="B59" s="29" t="s">
        <v>70</v>
      </c>
      <c r="C59" s="38">
        <v>3</v>
      </c>
      <c r="D59" s="38">
        <v>214542</v>
      </c>
      <c r="E59" s="38">
        <v>220420</v>
      </c>
      <c r="F59" s="38">
        <v>214542</v>
      </c>
      <c r="G59" s="38">
        <v>220420</v>
      </c>
      <c r="H59" s="38">
        <v>161876</v>
      </c>
      <c r="I59" s="38">
        <v>170547</v>
      </c>
      <c r="J59" s="38">
        <v>161876</v>
      </c>
      <c r="K59" s="38">
        <v>170547</v>
      </c>
      <c r="L59" s="38">
        <v>2399</v>
      </c>
      <c r="M59" s="38">
        <v>1439</v>
      </c>
      <c r="N59" s="38">
        <v>1571</v>
      </c>
      <c r="O59" s="38">
        <v>1223</v>
      </c>
      <c r="P59" s="39">
        <v>159477</v>
      </c>
      <c r="Q59" s="38">
        <v>169108</v>
      </c>
      <c r="R59" s="39">
        <v>160305</v>
      </c>
      <c r="S59" s="38">
        <v>169324</v>
      </c>
      <c r="T59" s="38">
        <v>42958</v>
      </c>
      <c r="U59" s="34">
        <f t="shared" si="0"/>
        <v>0.26936799663901378</v>
      </c>
      <c r="V59" s="38">
        <v>56250</v>
      </c>
      <c r="W59" s="38">
        <v>34588</v>
      </c>
      <c r="X59" s="34">
        <f t="shared" si="1"/>
        <v>0.21576370044602478</v>
      </c>
      <c r="Y59" s="38">
        <v>51177</v>
      </c>
      <c r="Z59" s="38">
        <v>51385</v>
      </c>
      <c r="AA59" s="34">
        <f t="shared" si="2"/>
        <v>0.32220947221229396</v>
      </c>
      <c r="AB59" s="38">
        <v>59032</v>
      </c>
      <c r="AC59" s="38">
        <v>51180</v>
      </c>
      <c r="AD59" s="34">
        <f t="shared" si="3"/>
        <v>0.31926639842799664</v>
      </c>
      <c r="AE59" s="38">
        <v>47871</v>
      </c>
      <c r="AF59" s="31"/>
      <c r="AG59" s="34">
        <f t="shared" si="4"/>
        <v>0</v>
      </c>
      <c r="AH59" s="38">
        <v>11870</v>
      </c>
      <c r="AI59" s="38">
        <v>9785</v>
      </c>
      <c r="AJ59" s="34">
        <f t="shared" si="5"/>
        <v>6.1039892704531987E-2</v>
      </c>
      <c r="AK59" s="38">
        <v>13446</v>
      </c>
      <c r="AL59" s="38">
        <v>15261</v>
      </c>
      <c r="AM59" s="34">
        <f t="shared" si="6"/>
        <v>9.5694049925694608E-2</v>
      </c>
      <c r="AN59" s="38">
        <v>7734</v>
      </c>
      <c r="AO59" s="38">
        <v>15638</v>
      </c>
      <c r="AP59" s="34">
        <f t="shared" si="7"/>
        <v>9.7551542372352709E-2</v>
      </c>
      <c r="AQ59" s="38">
        <v>15421</v>
      </c>
      <c r="AR59" s="38">
        <v>8057</v>
      </c>
      <c r="AS59" s="34">
        <f t="shared" si="8"/>
        <v>5.0521391799444433E-2</v>
      </c>
      <c r="AT59" s="38">
        <v>9905</v>
      </c>
      <c r="AU59" s="38">
        <v>8132</v>
      </c>
      <c r="AV59" s="34">
        <f t="shared" si="9"/>
        <v>5.072829917968872E-2</v>
      </c>
      <c r="AW59" s="38">
        <v>14748</v>
      </c>
      <c r="AX59" s="38">
        <v>37060</v>
      </c>
      <c r="AY59" s="34">
        <f t="shared" si="10"/>
        <v>0.23238460718473511</v>
      </c>
      <c r="AZ59" s="38">
        <v>19131</v>
      </c>
      <c r="BA59" s="38">
        <v>32448</v>
      </c>
      <c r="BB59" s="34">
        <f t="shared" si="11"/>
        <v>0.20241414803031721</v>
      </c>
      <c r="BC59" s="38">
        <v>19676</v>
      </c>
      <c r="BD59" s="31"/>
    </row>
    <row r="60" spans="1:56" ht="20.25" customHeight="1">
      <c r="A60" s="37">
        <v>54</v>
      </c>
      <c r="B60" s="29" t="s">
        <v>71</v>
      </c>
      <c r="C60" s="38">
        <v>4</v>
      </c>
      <c r="D60" s="38">
        <v>245384</v>
      </c>
      <c r="E60" s="38">
        <v>252496</v>
      </c>
      <c r="F60" s="38">
        <v>245384</v>
      </c>
      <c r="G60" s="38">
        <v>252496</v>
      </c>
      <c r="H60" s="38">
        <v>186308</v>
      </c>
      <c r="I60" s="38">
        <v>188064</v>
      </c>
      <c r="J60" s="38">
        <v>186308</v>
      </c>
      <c r="K60" s="38">
        <v>188064</v>
      </c>
      <c r="L60" s="38">
        <v>1337</v>
      </c>
      <c r="M60" s="38">
        <v>2627</v>
      </c>
      <c r="N60" s="38">
        <v>1071</v>
      </c>
      <c r="O60" s="38">
        <v>1688</v>
      </c>
      <c r="P60" s="39">
        <v>184971</v>
      </c>
      <c r="Q60" s="38">
        <v>185437</v>
      </c>
      <c r="R60" s="39">
        <v>185237</v>
      </c>
      <c r="S60" s="38">
        <v>186376</v>
      </c>
      <c r="T60" s="38">
        <v>39440</v>
      </c>
      <c r="U60" s="34">
        <f t="shared" si="0"/>
        <v>0.21322261327451331</v>
      </c>
      <c r="V60" s="38">
        <v>44912</v>
      </c>
      <c r="W60" s="38">
        <v>32375</v>
      </c>
      <c r="X60" s="34">
        <f t="shared" si="1"/>
        <v>0.17477609764787813</v>
      </c>
      <c r="Y60" s="38">
        <v>48458</v>
      </c>
      <c r="Z60" s="38">
        <v>55934</v>
      </c>
      <c r="AA60" s="34">
        <f t="shared" si="2"/>
        <v>0.30239334814646618</v>
      </c>
      <c r="AB60" s="38">
        <v>55656</v>
      </c>
      <c r="AC60" s="38">
        <v>53425</v>
      </c>
      <c r="AD60" s="34">
        <f t="shared" si="3"/>
        <v>0.28841430167839038</v>
      </c>
      <c r="AE60" s="38">
        <v>45729</v>
      </c>
      <c r="AF60" s="38">
        <v>9099</v>
      </c>
      <c r="AG60" s="34">
        <f t="shared" si="4"/>
        <v>4.9191494882981655E-2</v>
      </c>
      <c r="AH60" s="38">
        <v>14290</v>
      </c>
      <c r="AI60" s="38">
        <v>9835</v>
      </c>
      <c r="AJ60" s="34">
        <f t="shared" si="5"/>
        <v>5.309414425843649E-2</v>
      </c>
      <c r="AK60" s="38">
        <v>15539</v>
      </c>
      <c r="AL60" s="38">
        <v>13929</v>
      </c>
      <c r="AM60" s="34">
        <f t="shared" si="6"/>
        <v>7.5303696255088634E-2</v>
      </c>
      <c r="AN60" s="38">
        <v>20702</v>
      </c>
      <c r="AO60" s="38">
        <v>18396</v>
      </c>
      <c r="AP60" s="34">
        <f t="shared" si="7"/>
        <v>9.9310612890513239E-2</v>
      </c>
      <c r="AQ60" s="38">
        <v>19138</v>
      </c>
      <c r="AR60" s="38">
        <v>15306</v>
      </c>
      <c r="AS60" s="34">
        <f t="shared" si="8"/>
        <v>8.2748106459931553E-2</v>
      </c>
      <c r="AT60" s="38">
        <v>22666</v>
      </c>
      <c r="AU60" s="38">
        <v>15739</v>
      </c>
      <c r="AV60" s="34">
        <f t="shared" si="9"/>
        <v>8.4966826282006289E-2</v>
      </c>
      <c r="AW60" s="38">
        <v>26425</v>
      </c>
      <c r="AX60" s="38">
        <v>39721</v>
      </c>
      <c r="AY60" s="34">
        <f t="shared" si="10"/>
        <v>0.2147417703315655</v>
      </c>
      <c r="AZ60" s="38">
        <v>22117</v>
      </c>
      <c r="BA60" s="38">
        <v>44414</v>
      </c>
      <c r="BB60" s="34">
        <f t="shared" si="11"/>
        <v>0.23976851277012692</v>
      </c>
      <c r="BC60" s="38">
        <v>23568</v>
      </c>
      <c r="BD60" s="31"/>
    </row>
    <row r="61" spans="1:56" ht="20.25" customHeight="1">
      <c r="A61" s="37">
        <v>55</v>
      </c>
      <c r="B61" s="29" t="s">
        <v>72</v>
      </c>
      <c r="C61" s="38">
        <v>4</v>
      </c>
      <c r="D61" s="38">
        <v>214365</v>
      </c>
      <c r="E61" s="38">
        <v>221655</v>
      </c>
      <c r="F61" s="38">
        <v>214365</v>
      </c>
      <c r="G61" s="38">
        <v>221655</v>
      </c>
      <c r="H61" s="38">
        <v>144123</v>
      </c>
      <c r="I61" s="38">
        <v>147855</v>
      </c>
      <c r="J61" s="38">
        <v>144123</v>
      </c>
      <c r="K61" s="38">
        <v>147855</v>
      </c>
      <c r="L61" s="38">
        <v>2037</v>
      </c>
      <c r="M61" s="38">
        <v>2249</v>
      </c>
      <c r="N61" s="38">
        <v>1320</v>
      </c>
      <c r="O61" s="38">
        <v>1908</v>
      </c>
      <c r="P61" s="39">
        <v>142086</v>
      </c>
      <c r="Q61" s="38">
        <v>145606</v>
      </c>
      <c r="R61" s="39">
        <v>142803</v>
      </c>
      <c r="S61" s="38">
        <v>145947</v>
      </c>
      <c r="T61" s="38">
        <v>28552</v>
      </c>
      <c r="U61" s="34">
        <f t="shared" si="0"/>
        <v>0.20094872119702153</v>
      </c>
      <c r="V61" s="38">
        <v>36363</v>
      </c>
      <c r="W61" s="38">
        <v>24124</v>
      </c>
      <c r="X61" s="34">
        <f t="shared" si="1"/>
        <v>0.16893202523756504</v>
      </c>
      <c r="Y61" s="38">
        <v>34951</v>
      </c>
      <c r="Z61" s="38">
        <v>52498</v>
      </c>
      <c r="AA61" s="34">
        <f t="shared" si="2"/>
        <v>0.36948045549878245</v>
      </c>
      <c r="AB61" s="38">
        <v>49463</v>
      </c>
      <c r="AC61" s="38">
        <v>49799</v>
      </c>
      <c r="AD61" s="34">
        <f t="shared" si="3"/>
        <v>0.34872516683823168</v>
      </c>
      <c r="AE61" s="38">
        <v>43215</v>
      </c>
      <c r="AF61" s="38">
        <v>12466</v>
      </c>
      <c r="AG61" s="34">
        <f t="shared" si="4"/>
        <v>8.7735596751263314E-2</v>
      </c>
      <c r="AH61" s="38">
        <v>16645</v>
      </c>
      <c r="AI61" s="38">
        <v>12740</v>
      </c>
      <c r="AJ61" s="34">
        <f t="shared" si="5"/>
        <v>8.921381203476117E-2</v>
      </c>
      <c r="AK61" s="38">
        <v>17705</v>
      </c>
      <c r="AL61" s="38">
        <v>8469</v>
      </c>
      <c r="AM61" s="34">
        <f t="shared" si="6"/>
        <v>5.9604746421181541E-2</v>
      </c>
      <c r="AN61" s="38">
        <v>9755</v>
      </c>
      <c r="AO61" s="38">
        <v>12085</v>
      </c>
      <c r="AP61" s="34">
        <f t="shared" si="7"/>
        <v>8.4627073660917485E-2</v>
      </c>
      <c r="AQ61" s="38">
        <v>11918</v>
      </c>
      <c r="AR61" s="38">
        <v>10617</v>
      </c>
      <c r="AS61" s="34">
        <f t="shared" si="8"/>
        <v>7.4722351252058616E-2</v>
      </c>
      <c r="AT61" s="38">
        <v>16739</v>
      </c>
      <c r="AU61" s="38">
        <v>9613</v>
      </c>
      <c r="AV61" s="34">
        <f t="shared" si="9"/>
        <v>6.7316512958411234E-2</v>
      </c>
      <c r="AW61" s="38">
        <v>18204</v>
      </c>
      <c r="AX61" s="38">
        <v>20769</v>
      </c>
      <c r="AY61" s="34">
        <f t="shared" si="10"/>
        <v>0.14617203665385753</v>
      </c>
      <c r="AZ61" s="38">
        <v>11269</v>
      </c>
      <c r="BA61" s="38">
        <v>24013</v>
      </c>
      <c r="BB61" s="34">
        <f t="shared" si="11"/>
        <v>0.16815473064291367</v>
      </c>
      <c r="BC61" s="38">
        <v>13165</v>
      </c>
      <c r="BD61" s="31"/>
    </row>
    <row r="62" spans="1:56" ht="20.25" customHeight="1">
      <c r="A62" s="37">
        <v>56</v>
      </c>
      <c r="B62" s="29" t="s">
        <v>73</v>
      </c>
      <c r="C62" s="38">
        <v>12</v>
      </c>
      <c r="D62" s="38">
        <v>172726</v>
      </c>
      <c r="E62" s="38">
        <v>176002</v>
      </c>
      <c r="F62" s="38">
        <v>172726</v>
      </c>
      <c r="G62" s="38">
        <v>176002</v>
      </c>
      <c r="H62" s="38">
        <v>122512</v>
      </c>
      <c r="I62" s="38">
        <v>120228</v>
      </c>
      <c r="J62" s="38">
        <v>122512</v>
      </c>
      <c r="K62" s="38">
        <v>120228</v>
      </c>
      <c r="L62" s="38">
        <v>1675</v>
      </c>
      <c r="M62" s="38">
        <v>1813</v>
      </c>
      <c r="N62" s="38">
        <v>1504</v>
      </c>
      <c r="O62" s="38">
        <v>1820</v>
      </c>
      <c r="P62" s="39">
        <v>120837</v>
      </c>
      <c r="Q62" s="38">
        <v>118415</v>
      </c>
      <c r="R62" s="39">
        <v>121008</v>
      </c>
      <c r="S62" s="38">
        <v>118408</v>
      </c>
      <c r="T62" s="38">
        <v>23433</v>
      </c>
      <c r="U62" s="34">
        <f t="shared" si="0"/>
        <v>0.19392239132053923</v>
      </c>
      <c r="V62" s="38">
        <v>36481</v>
      </c>
      <c r="W62" s="38">
        <v>19414</v>
      </c>
      <c r="X62" s="34">
        <f t="shared" si="1"/>
        <v>0.16043567367446782</v>
      </c>
      <c r="Y62" s="38">
        <v>35215</v>
      </c>
      <c r="Z62" s="38">
        <v>39853</v>
      </c>
      <c r="AA62" s="34">
        <f t="shared" si="2"/>
        <v>0.32980792306992063</v>
      </c>
      <c r="AB62" s="38">
        <v>28061</v>
      </c>
      <c r="AC62" s="38">
        <v>41163</v>
      </c>
      <c r="AD62" s="34">
        <f t="shared" si="3"/>
        <v>0.3401675922253074</v>
      </c>
      <c r="AE62" s="38">
        <v>24884</v>
      </c>
      <c r="AF62" s="38">
        <v>23799</v>
      </c>
      <c r="AG62" s="34">
        <f t="shared" si="4"/>
        <v>0.19695126492713325</v>
      </c>
      <c r="AH62" s="38">
        <v>21296</v>
      </c>
      <c r="AI62" s="38">
        <v>23221</v>
      </c>
      <c r="AJ62" s="34">
        <f t="shared" si="5"/>
        <v>0.19189640354356738</v>
      </c>
      <c r="AK62" s="38">
        <v>22183</v>
      </c>
      <c r="AL62" s="38">
        <v>7355</v>
      </c>
      <c r="AM62" s="34">
        <f t="shared" si="6"/>
        <v>6.0867118515024368E-2</v>
      </c>
      <c r="AN62" s="38">
        <v>4226</v>
      </c>
      <c r="AO62" s="38">
        <v>9070</v>
      </c>
      <c r="AP62" s="34">
        <f t="shared" si="7"/>
        <v>7.4953722067962456E-2</v>
      </c>
      <c r="AQ62" s="38">
        <v>6555</v>
      </c>
      <c r="AR62" s="38">
        <v>10845</v>
      </c>
      <c r="AS62" s="34">
        <f t="shared" si="8"/>
        <v>8.9749000719978156E-2</v>
      </c>
      <c r="AT62" s="38">
        <v>20849</v>
      </c>
      <c r="AU62" s="38">
        <v>9754</v>
      </c>
      <c r="AV62" s="34">
        <f t="shared" si="9"/>
        <v>8.0606240909691915E-2</v>
      </c>
      <c r="AW62" s="38">
        <v>19447</v>
      </c>
      <c r="AX62" s="38">
        <v>5623</v>
      </c>
      <c r="AY62" s="34">
        <f t="shared" si="10"/>
        <v>4.6533760354858199E-2</v>
      </c>
      <c r="AZ62" s="38">
        <v>3547</v>
      </c>
      <c r="BA62" s="38">
        <v>7677</v>
      </c>
      <c r="BB62" s="34">
        <f t="shared" si="11"/>
        <v>6.3442086473621581E-2</v>
      </c>
      <c r="BC62" s="38">
        <v>4231</v>
      </c>
      <c r="BD62" s="31"/>
    </row>
    <row r="63" spans="1:56" ht="20.25" customHeight="1">
      <c r="A63" s="37">
        <v>57</v>
      </c>
      <c r="B63" s="29" t="s">
        <v>74</v>
      </c>
      <c r="C63" s="38">
        <v>12</v>
      </c>
      <c r="D63" s="38">
        <v>182836</v>
      </c>
      <c r="E63" s="38">
        <v>184716</v>
      </c>
      <c r="F63" s="38">
        <v>182836</v>
      </c>
      <c r="G63" s="38">
        <v>184716</v>
      </c>
      <c r="H63" s="38">
        <v>130965</v>
      </c>
      <c r="I63" s="38">
        <v>129870</v>
      </c>
      <c r="J63" s="38">
        <v>130965</v>
      </c>
      <c r="K63" s="38">
        <v>129870</v>
      </c>
      <c r="L63" s="38">
        <v>1815</v>
      </c>
      <c r="M63" s="38">
        <v>1994</v>
      </c>
      <c r="N63" s="38">
        <v>1719</v>
      </c>
      <c r="O63" s="38">
        <v>1857</v>
      </c>
      <c r="P63" s="39">
        <v>129150</v>
      </c>
      <c r="Q63" s="38">
        <v>127876</v>
      </c>
      <c r="R63" s="39">
        <v>129246</v>
      </c>
      <c r="S63" s="38">
        <v>128013</v>
      </c>
      <c r="T63" s="38">
        <v>22991</v>
      </c>
      <c r="U63" s="34">
        <f t="shared" si="0"/>
        <v>0.17801780874951606</v>
      </c>
      <c r="V63" s="38">
        <v>39102</v>
      </c>
      <c r="W63" s="38">
        <v>19818</v>
      </c>
      <c r="X63" s="34">
        <f t="shared" si="1"/>
        <v>0.15333549974467295</v>
      </c>
      <c r="Y63" s="38">
        <v>36160</v>
      </c>
      <c r="Z63" s="38">
        <v>38247</v>
      </c>
      <c r="AA63" s="34">
        <f t="shared" si="2"/>
        <v>0.29614401858304296</v>
      </c>
      <c r="AB63" s="38">
        <v>24843</v>
      </c>
      <c r="AC63" s="38">
        <v>40543</v>
      </c>
      <c r="AD63" s="34">
        <f t="shared" si="3"/>
        <v>0.31368862479303034</v>
      </c>
      <c r="AE63" s="38">
        <v>21650</v>
      </c>
      <c r="AF63" s="38">
        <v>26163</v>
      </c>
      <c r="AG63" s="34">
        <f t="shared" si="4"/>
        <v>0.20257839721254356</v>
      </c>
      <c r="AH63" s="38">
        <v>25804</v>
      </c>
      <c r="AI63" s="38">
        <v>25748</v>
      </c>
      <c r="AJ63" s="34">
        <f t="shared" si="5"/>
        <v>0.19921699704439597</v>
      </c>
      <c r="AK63" s="38">
        <v>26605</v>
      </c>
      <c r="AL63" s="38">
        <v>10964</v>
      </c>
      <c r="AM63" s="34">
        <f t="shared" si="6"/>
        <v>8.4893534649632216E-2</v>
      </c>
      <c r="AN63" s="38">
        <v>4859</v>
      </c>
      <c r="AO63" s="38">
        <v>10422</v>
      </c>
      <c r="AP63" s="34">
        <f t="shared" si="7"/>
        <v>8.0636924933847082E-2</v>
      </c>
      <c r="AQ63" s="38">
        <v>7021</v>
      </c>
      <c r="AR63" s="38">
        <v>12316</v>
      </c>
      <c r="AS63" s="34">
        <f t="shared" si="8"/>
        <v>9.5361982191250486E-2</v>
      </c>
      <c r="AT63" s="38">
        <v>23589</v>
      </c>
      <c r="AU63" s="38">
        <v>11617</v>
      </c>
      <c r="AV63" s="34">
        <f t="shared" si="9"/>
        <v>8.9882859043993624E-2</v>
      </c>
      <c r="AW63" s="38">
        <v>23870</v>
      </c>
      <c r="AX63" s="38">
        <v>7528</v>
      </c>
      <c r="AY63" s="34">
        <f t="shared" si="10"/>
        <v>5.828881145954317E-2</v>
      </c>
      <c r="AZ63" s="38">
        <v>4714</v>
      </c>
      <c r="BA63" s="38">
        <v>9095</v>
      </c>
      <c r="BB63" s="34">
        <f t="shared" si="11"/>
        <v>7.0369682620738741E-2</v>
      </c>
      <c r="BC63" s="38">
        <v>5187</v>
      </c>
      <c r="BD63" s="31"/>
    </row>
    <row r="64" spans="1:56" ht="20.25" customHeight="1">
      <c r="A64" s="37">
        <v>58</v>
      </c>
      <c r="B64" s="29" t="s">
        <v>75</v>
      </c>
      <c r="C64" s="38">
        <v>12</v>
      </c>
      <c r="D64" s="38">
        <v>249331</v>
      </c>
      <c r="E64" s="38">
        <v>243108</v>
      </c>
      <c r="F64" s="38">
        <v>249331</v>
      </c>
      <c r="G64" s="38">
        <v>243108</v>
      </c>
      <c r="H64" s="38">
        <v>195208</v>
      </c>
      <c r="I64" s="38">
        <v>185012</v>
      </c>
      <c r="J64" s="38">
        <v>195208</v>
      </c>
      <c r="K64" s="38">
        <v>185012</v>
      </c>
      <c r="L64" s="38">
        <v>2470</v>
      </c>
      <c r="M64" s="38">
        <v>2722</v>
      </c>
      <c r="N64" s="38">
        <v>2120</v>
      </c>
      <c r="O64" s="38">
        <v>2402</v>
      </c>
      <c r="P64" s="39">
        <v>192738</v>
      </c>
      <c r="Q64" s="38">
        <v>182290</v>
      </c>
      <c r="R64" s="39">
        <v>193088</v>
      </c>
      <c r="S64" s="38">
        <v>182610</v>
      </c>
      <c r="T64" s="38">
        <v>39996</v>
      </c>
      <c r="U64" s="34">
        <f t="shared" si="0"/>
        <v>0.20751486473866076</v>
      </c>
      <c r="V64" s="38">
        <v>54455</v>
      </c>
      <c r="W64" s="38">
        <v>33377</v>
      </c>
      <c r="X64" s="34">
        <f t="shared" si="1"/>
        <v>0.17285900729201192</v>
      </c>
      <c r="Y64" s="38">
        <v>51968</v>
      </c>
      <c r="Z64" s="38">
        <v>50697</v>
      </c>
      <c r="AA64" s="34">
        <f t="shared" si="2"/>
        <v>0.26303583102449957</v>
      </c>
      <c r="AB64" s="38">
        <v>41423</v>
      </c>
      <c r="AC64" s="38">
        <v>55193</v>
      </c>
      <c r="AD64" s="34">
        <f t="shared" si="3"/>
        <v>0.28584376035797149</v>
      </c>
      <c r="AE64" s="38">
        <v>33856</v>
      </c>
      <c r="AF64" s="38">
        <v>30863</v>
      </c>
      <c r="AG64" s="34">
        <f t="shared" si="4"/>
        <v>0.16012929469020121</v>
      </c>
      <c r="AH64" s="38">
        <v>32762</v>
      </c>
      <c r="AI64" s="38">
        <v>30793</v>
      </c>
      <c r="AJ64" s="34">
        <f t="shared" si="5"/>
        <v>0.15947650812064965</v>
      </c>
      <c r="AK64" s="38">
        <v>33987</v>
      </c>
      <c r="AL64" s="38">
        <v>17322</v>
      </c>
      <c r="AM64" s="34">
        <f t="shared" si="6"/>
        <v>8.9873299505027551E-2</v>
      </c>
      <c r="AN64" s="38">
        <v>9514</v>
      </c>
      <c r="AO64" s="38">
        <v>19802</v>
      </c>
      <c r="AP64" s="34">
        <f t="shared" si="7"/>
        <v>0.10255427577063309</v>
      </c>
      <c r="AQ64" s="38">
        <v>13912</v>
      </c>
      <c r="AR64" s="38">
        <v>15501</v>
      </c>
      <c r="AS64" s="34">
        <f t="shared" si="8"/>
        <v>8.0425240481897711E-2</v>
      </c>
      <c r="AT64" s="38">
        <v>26839</v>
      </c>
      <c r="AU64" s="38">
        <v>12665</v>
      </c>
      <c r="AV64" s="34">
        <f t="shared" si="9"/>
        <v>6.5591854491216434E-2</v>
      </c>
      <c r="AW64" s="38">
        <v>26091</v>
      </c>
      <c r="AX64" s="38">
        <v>19026</v>
      </c>
      <c r="AY64" s="34">
        <f t="shared" si="10"/>
        <v>9.8714316844628461E-2</v>
      </c>
      <c r="AZ64" s="38">
        <v>9685</v>
      </c>
      <c r="BA64" s="38">
        <v>20663</v>
      </c>
      <c r="BB64" s="34">
        <f t="shared" si="11"/>
        <v>0.10701338249917136</v>
      </c>
      <c r="BC64" s="38">
        <v>11684</v>
      </c>
      <c r="BD64" s="31"/>
    </row>
    <row r="65" spans="1:56" ht="20.25" customHeight="1">
      <c r="A65" s="37">
        <v>59</v>
      </c>
      <c r="B65" s="29" t="s">
        <v>76</v>
      </c>
      <c r="C65" s="38">
        <v>12</v>
      </c>
      <c r="D65" s="38">
        <v>230391</v>
      </c>
      <c r="E65" s="38">
        <v>226424</v>
      </c>
      <c r="F65" s="38">
        <v>230391</v>
      </c>
      <c r="G65" s="38">
        <v>226424</v>
      </c>
      <c r="H65" s="38">
        <v>177065</v>
      </c>
      <c r="I65" s="38">
        <v>170039</v>
      </c>
      <c r="J65" s="38">
        <v>177065</v>
      </c>
      <c r="K65" s="38">
        <v>170039</v>
      </c>
      <c r="L65" s="38">
        <v>2856</v>
      </c>
      <c r="M65" s="38">
        <v>2434</v>
      </c>
      <c r="N65" s="38">
        <v>2567</v>
      </c>
      <c r="O65" s="38">
        <v>2343</v>
      </c>
      <c r="P65" s="39">
        <v>174209</v>
      </c>
      <c r="Q65" s="38">
        <v>167605</v>
      </c>
      <c r="R65" s="39">
        <v>174498</v>
      </c>
      <c r="S65" s="38">
        <v>167696</v>
      </c>
      <c r="T65" s="38">
        <v>40804</v>
      </c>
      <c r="U65" s="34">
        <f t="shared" si="0"/>
        <v>0.23422440861264343</v>
      </c>
      <c r="V65" s="38">
        <v>47594</v>
      </c>
      <c r="W65" s="38">
        <v>26254</v>
      </c>
      <c r="X65" s="34">
        <f t="shared" si="1"/>
        <v>0.15045444646930051</v>
      </c>
      <c r="Y65" s="38">
        <v>42113</v>
      </c>
      <c r="Z65" s="38">
        <v>43117</v>
      </c>
      <c r="AA65" s="34">
        <f t="shared" si="2"/>
        <v>0.24750156421310035</v>
      </c>
      <c r="AB65" s="38">
        <v>26526</v>
      </c>
      <c r="AC65" s="38">
        <v>48712</v>
      </c>
      <c r="AD65" s="34">
        <f t="shared" si="3"/>
        <v>0.27915506194913409</v>
      </c>
      <c r="AE65" s="38">
        <v>25908</v>
      </c>
      <c r="AF65" s="38">
        <v>31929</v>
      </c>
      <c r="AG65" s="34">
        <f t="shared" si="4"/>
        <v>0.18327985350929057</v>
      </c>
      <c r="AH65" s="38">
        <v>33915</v>
      </c>
      <c r="AI65" s="38">
        <v>31820</v>
      </c>
      <c r="AJ65" s="34">
        <f t="shared" si="5"/>
        <v>0.18235166019094776</v>
      </c>
      <c r="AK65" s="38">
        <v>34701</v>
      </c>
      <c r="AL65" s="38">
        <v>12270</v>
      </c>
      <c r="AM65" s="34">
        <f t="shared" si="6"/>
        <v>7.0432641252748132E-2</v>
      </c>
      <c r="AN65" s="38">
        <v>7111</v>
      </c>
      <c r="AO65" s="38">
        <v>14939</v>
      </c>
      <c r="AP65" s="34">
        <f t="shared" si="7"/>
        <v>8.5611296404543319E-2</v>
      </c>
      <c r="AQ65" s="38">
        <v>11007</v>
      </c>
      <c r="AR65" s="38">
        <v>21700</v>
      </c>
      <c r="AS65" s="34">
        <f t="shared" si="8"/>
        <v>0.12456302487242335</v>
      </c>
      <c r="AT65" s="38">
        <v>37721</v>
      </c>
      <c r="AU65" s="38">
        <v>18004</v>
      </c>
      <c r="AV65" s="34">
        <f t="shared" si="9"/>
        <v>0.10317596763286685</v>
      </c>
      <c r="AW65" s="38">
        <v>34632</v>
      </c>
      <c r="AX65" s="38">
        <v>11742</v>
      </c>
      <c r="AY65" s="34">
        <f t="shared" si="10"/>
        <v>6.7401798988571196E-2</v>
      </c>
      <c r="AZ65" s="38">
        <v>8972</v>
      </c>
      <c r="BA65" s="38">
        <v>13954</v>
      </c>
      <c r="BB65" s="34">
        <f t="shared" si="11"/>
        <v>7.9966532567708512E-2</v>
      </c>
      <c r="BC65" s="38">
        <v>7800</v>
      </c>
      <c r="BD65" s="31"/>
    </row>
    <row r="66" spans="1:56" ht="20.25" customHeight="1">
      <c r="A66" s="37">
        <v>60</v>
      </c>
      <c r="B66" s="29" t="s">
        <v>77</v>
      </c>
      <c r="C66" s="38">
        <v>12</v>
      </c>
      <c r="D66" s="38">
        <v>202955</v>
      </c>
      <c r="E66" s="38">
        <v>203983</v>
      </c>
      <c r="F66" s="38">
        <v>202955</v>
      </c>
      <c r="G66" s="38">
        <v>203983</v>
      </c>
      <c r="H66" s="38">
        <v>147618</v>
      </c>
      <c r="I66" s="38">
        <v>143883</v>
      </c>
      <c r="J66" s="38">
        <v>147618</v>
      </c>
      <c r="K66" s="38">
        <v>143883</v>
      </c>
      <c r="L66" s="38">
        <v>2239</v>
      </c>
      <c r="M66" s="38">
        <v>2454</v>
      </c>
      <c r="N66" s="38">
        <v>2039</v>
      </c>
      <c r="O66" s="38">
        <v>2091</v>
      </c>
      <c r="P66" s="39">
        <v>145379</v>
      </c>
      <c r="Q66" s="38">
        <v>141429</v>
      </c>
      <c r="R66" s="39">
        <v>145579</v>
      </c>
      <c r="S66" s="38">
        <v>141792</v>
      </c>
      <c r="T66" s="38">
        <v>29236</v>
      </c>
      <c r="U66" s="34">
        <f t="shared" si="0"/>
        <v>0.20110194732389133</v>
      </c>
      <c r="V66" s="38">
        <v>45181</v>
      </c>
      <c r="W66" s="38">
        <v>22274</v>
      </c>
      <c r="X66" s="34">
        <f t="shared" si="1"/>
        <v>0.15300283694763667</v>
      </c>
      <c r="Y66" s="38">
        <v>40239</v>
      </c>
      <c r="Z66" s="38">
        <v>46642</v>
      </c>
      <c r="AA66" s="34">
        <f t="shared" si="2"/>
        <v>0.32083038127927693</v>
      </c>
      <c r="AB66" s="38">
        <v>35202</v>
      </c>
      <c r="AC66" s="38">
        <v>48423</v>
      </c>
      <c r="AD66" s="34">
        <f t="shared" si="3"/>
        <v>0.33262352399727985</v>
      </c>
      <c r="AE66" s="38">
        <v>28853</v>
      </c>
      <c r="AF66" s="38">
        <v>23931</v>
      </c>
      <c r="AG66" s="34">
        <f t="shared" si="4"/>
        <v>0.16461111990039826</v>
      </c>
      <c r="AH66" s="38">
        <v>23504</v>
      </c>
      <c r="AI66" s="38">
        <v>23845</v>
      </c>
      <c r="AJ66" s="34">
        <f t="shared" si="5"/>
        <v>0.16379422856318562</v>
      </c>
      <c r="AK66" s="38">
        <v>25075</v>
      </c>
      <c r="AL66" s="38">
        <v>9266</v>
      </c>
      <c r="AM66" s="34">
        <f t="shared" si="6"/>
        <v>6.3736853328197327E-2</v>
      </c>
      <c r="AN66" s="38">
        <v>6776</v>
      </c>
      <c r="AO66" s="38">
        <v>11934</v>
      </c>
      <c r="AP66" s="34">
        <f t="shared" si="7"/>
        <v>8.1976109191572957E-2</v>
      </c>
      <c r="AQ66" s="38">
        <v>9528</v>
      </c>
      <c r="AR66" s="38">
        <v>12672</v>
      </c>
      <c r="AS66" s="34">
        <f t="shared" si="8"/>
        <v>8.7165271462866026E-2</v>
      </c>
      <c r="AT66" s="38">
        <v>21110</v>
      </c>
      <c r="AU66" s="38">
        <v>12019</v>
      </c>
      <c r="AV66" s="34">
        <f t="shared" si="9"/>
        <v>8.2559984613165355E-2</v>
      </c>
      <c r="AW66" s="38">
        <v>23377</v>
      </c>
      <c r="AX66" s="38">
        <v>9474</v>
      </c>
      <c r="AY66" s="34">
        <f t="shared" si="10"/>
        <v>6.5167596420390841E-2</v>
      </c>
      <c r="AZ66" s="38">
        <v>5184</v>
      </c>
      <c r="BA66" s="38">
        <v>12211</v>
      </c>
      <c r="BB66" s="34">
        <f t="shared" si="11"/>
        <v>8.3878856153703482E-2</v>
      </c>
      <c r="BC66" s="38">
        <v>6318</v>
      </c>
      <c r="BD66" s="31"/>
    </row>
    <row r="67" spans="1:56" ht="20.25" customHeight="1">
      <c r="A67" s="37">
        <v>61</v>
      </c>
      <c r="B67" s="29" t="s">
        <v>78</v>
      </c>
      <c r="C67" s="38">
        <v>12</v>
      </c>
      <c r="D67" s="38">
        <v>232797</v>
      </c>
      <c r="E67" s="38">
        <v>226640</v>
      </c>
      <c r="F67" s="38">
        <v>232797</v>
      </c>
      <c r="G67" s="38">
        <v>226640</v>
      </c>
      <c r="H67" s="38">
        <v>190547</v>
      </c>
      <c r="I67" s="38">
        <v>179977</v>
      </c>
      <c r="J67" s="38">
        <v>190547</v>
      </c>
      <c r="K67" s="38">
        <v>179977</v>
      </c>
      <c r="L67" s="38">
        <v>1702</v>
      </c>
      <c r="M67" s="38">
        <v>2098</v>
      </c>
      <c r="N67" s="38">
        <v>1662</v>
      </c>
      <c r="O67" s="38">
        <v>1755</v>
      </c>
      <c r="P67" s="39">
        <v>188845</v>
      </c>
      <c r="Q67" s="38">
        <v>177879</v>
      </c>
      <c r="R67" s="39">
        <v>188885</v>
      </c>
      <c r="S67" s="38">
        <v>178222</v>
      </c>
      <c r="T67" s="38">
        <v>26050</v>
      </c>
      <c r="U67" s="34">
        <f t="shared" si="0"/>
        <v>0.13794381635733008</v>
      </c>
      <c r="V67" s="38">
        <v>42905</v>
      </c>
      <c r="W67" s="38">
        <v>26287</v>
      </c>
      <c r="X67" s="34">
        <f t="shared" si="1"/>
        <v>0.13916933583926727</v>
      </c>
      <c r="Y67" s="38">
        <v>43332</v>
      </c>
      <c r="Z67" s="38">
        <v>64271</v>
      </c>
      <c r="AA67" s="34">
        <f t="shared" si="2"/>
        <v>0.34033731366994097</v>
      </c>
      <c r="AB67" s="38">
        <v>46934</v>
      </c>
      <c r="AC67" s="38">
        <v>50965</v>
      </c>
      <c r="AD67" s="34">
        <f t="shared" si="3"/>
        <v>0.26982026100537365</v>
      </c>
      <c r="AE67" s="38">
        <v>32975</v>
      </c>
      <c r="AF67" s="38">
        <v>17302</v>
      </c>
      <c r="AG67" s="34">
        <f t="shared" si="4"/>
        <v>9.1620111731843576E-2</v>
      </c>
      <c r="AH67" s="38">
        <v>21698</v>
      </c>
      <c r="AI67" s="38">
        <v>18658</v>
      </c>
      <c r="AJ67" s="34">
        <f t="shared" si="5"/>
        <v>9.8779680758133259E-2</v>
      </c>
      <c r="AK67" s="38">
        <v>23691</v>
      </c>
      <c r="AL67" s="38">
        <v>16872</v>
      </c>
      <c r="AM67" s="34">
        <f t="shared" si="6"/>
        <v>8.9343112076041203E-2</v>
      </c>
      <c r="AN67" s="38">
        <v>13412</v>
      </c>
      <c r="AO67" s="38">
        <v>20210</v>
      </c>
      <c r="AP67" s="34">
        <f t="shared" si="7"/>
        <v>0.10699632051248113</v>
      </c>
      <c r="AQ67" s="38">
        <v>16434</v>
      </c>
      <c r="AR67" s="38">
        <v>14701</v>
      </c>
      <c r="AS67" s="34">
        <f t="shared" si="8"/>
        <v>7.7846911488257564E-2</v>
      </c>
      <c r="AT67" s="38">
        <v>29768</v>
      </c>
      <c r="AU67" s="38">
        <v>19110</v>
      </c>
      <c r="AV67" s="34">
        <f t="shared" si="9"/>
        <v>0.10117267120205416</v>
      </c>
      <c r="AW67" s="38">
        <v>32654</v>
      </c>
      <c r="AX67" s="38">
        <v>35452</v>
      </c>
      <c r="AY67" s="34">
        <f t="shared" si="10"/>
        <v>0.1877306785988509</v>
      </c>
      <c r="AZ67" s="38">
        <v>14658</v>
      </c>
      <c r="BA67" s="38">
        <v>35865</v>
      </c>
      <c r="BB67" s="34">
        <f t="shared" si="11"/>
        <v>0.18987743865314874</v>
      </c>
      <c r="BC67" s="38">
        <v>17999</v>
      </c>
      <c r="BD67" s="31"/>
    </row>
    <row r="68" spans="1:56" ht="20.25" customHeight="1">
      <c r="A68" s="37">
        <v>62</v>
      </c>
      <c r="B68" s="29" t="s">
        <v>79</v>
      </c>
      <c r="C68" s="38">
        <v>12</v>
      </c>
      <c r="D68" s="38">
        <v>252744</v>
      </c>
      <c r="E68" s="38">
        <v>248708</v>
      </c>
      <c r="F68" s="38">
        <v>252744</v>
      </c>
      <c r="G68" s="38">
        <v>248708</v>
      </c>
      <c r="H68" s="38">
        <v>194461</v>
      </c>
      <c r="I68" s="38">
        <v>187607</v>
      </c>
      <c r="J68" s="38">
        <v>194461</v>
      </c>
      <c r="K68" s="38">
        <v>187607</v>
      </c>
      <c r="L68" s="38">
        <v>2948</v>
      </c>
      <c r="M68" s="38">
        <v>3229</v>
      </c>
      <c r="N68" s="38">
        <v>2731</v>
      </c>
      <c r="O68" s="38">
        <v>2697</v>
      </c>
      <c r="P68" s="39">
        <v>191513</v>
      </c>
      <c r="Q68" s="38">
        <v>184378</v>
      </c>
      <c r="R68" s="39">
        <v>191730</v>
      </c>
      <c r="S68" s="38">
        <v>184910</v>
      </c>
      <c r="T68" s="38">
        <v>38080</v>
      </c>
      <c r="U68" s="34">
        <f t="shared" si="0"/>
        <v>0.19883767681567308</v>
      </c>
      <c r="V68" s="38">
        <v>56607</v>
      </c>
      <c r="W68" s="38">
        <v>31299</v>
      </c>
      <c r="X68" s="34">
        <f t="shared" si="1"/>
        <v>0.16324518854639336</v>
      </c>
      <c r="Y68" s="38">
        <v>49982</v>
      </c>
      <c r="Z68" s="38">
        <v>50696</v>
      </c>
      <c r="AA68" s="34">
        <f t="shared" si="2"/>
        <v>0.26471310041615975</v>
      </c>
      <c r="AB68" s="38">
        <v>36148</v>
      </c>
      <c r="AC68" s="38">
        <v>54650</v>
      </c>
      <c r="AD68" s="34">
        <f t="shared" si="3"/>
        <v>0.28503624889167056</v>
      </c>
      <c r="AE68" s="38">
        <v>32565</v>
      </c>
      <c r="AF68" s="38">
        <v>33719</v>
      </c>
      <c r="AG68" s="34">
        <f t="shared" si="4"/>
        <v>0.17606637669505465</v>
      </c>
      <c r="AH68" s="38">
        <v>37358</v>
      </c>
      <c r="AI68" s="38">
        <v>34411</v>
      </c>
      <c r="AJ68" s="34">
        <f t="shared" si="5"/>
        <v>0.17947634694622647</v>
      </c>
      <c r="AK68" s="38">
        <v>38915</v>
      </c>
      <c r="AL68" s="38">
        <v>15073</v>
      </c>
      <c r="AM68" s="34">
        <f t="shared" si="6"/>
        <v>7.8704839880321439E-2</v>
      </c>
      <c r="AN68" s="38">
        <v>8910</v>
      </c>
      <c r="AO68" s="38">
        <v>18893</v>
      </c>
      <c r="AP68" s="34">
        <f t="shared" si="7"/>
        <v>9.853961299744432E-2</v>
      </c>
      <c r="AQ68" s="38">
        <v>13718</v>
      </c>
      <c r="AR68" s="38">
        <v>17417</v>
      </c>
      <c r="AS68" s="34">
        <f t="shared" si="8"/>
        <v>9.0944217885992079E-2</v>
      </c>
      <c r="AT68" s="38">
        <v>30278</v>
      </c>
      <c r="AU68" s="38">
        <v>14955</v>
      </c>
      <c r="AV68" s="34">
        <f t="shared" si="9"/>
        <v>7.8000312940071981E-2</v>
      </c>
      <c r="AW68" s="38">
        <v>29217</v>
      </c>
      <c r="AX68" s="38">
        <v>13523</v>
      </c>
      <c r="AY68" s="34">
        <f t="shared" si="10"/>
        <v>7.061139452674231E-2</v>
      </c>
      <c r="AZ68" s="38">
        <v>8127</v>
      </c>
      <c r="BA68" s="38">
        <v>16156</v>
      </c>
      <c r="BB68" s="34">
        <f t="shared" si="11"/>
        <v>8.4264330047462574E-2</v>
      </c>
      <c r="BC68" s="38">
        <v>8617</v>
      </c>
      <c r="BD68" s="31"/>
    </row>
    <row r="69" spans="1:56" ht="20.25" customHeight="1">
      <c r="A69" s="37">
        <v>63</v>
      </c>
      <c r="B69" s="29" t="s">
        <v>80</v>
      </c>
      <c r="C69" s="38">
        <v>12</v>
      </c>
      <c r="D69" s="38">
        <v>191387</v>
      </c>
      <c r="E69" s="38">
        <v>194759</v>
      </c>
      <c r="F69" s="38">
        <v>191387</v>
      </c>
      <c r="G69" s="38">
        <v>194759</v>
      </c>
      <c r="H69" s="38">
        <v>142414</v>
      </c>
      <c r="I69" s="38">
        <v>140051</v>
      </c>
      <c r="J69" s="38">
        <v>142414</v>
      </c>
      <c r="K69" s="38">
        <v>140051</v>
      </c>
      <c r="L69" s="38">
        <v>1973</v>
      </c>
      <c r="M69" s="38">
        <v>2092</v>
      </c>
      <c r="N69" s="38">
        <v>1824</v>
      </c>
      <c r="O69" s="38">
        <v>2053</v>
      </c>
      <c r="P69" s="39">
        <v>140441</v>
      </c>
      <c r="Q69" s="38">
        <v>137959</v>
      </c>
      <c r="R69" s="39">
        <v>140590</v>
      </c>
      <c r="S69" s="38">
        <v>137998</v>
      </c>
      <c r="T69" s="38">
        <v>22876</v>
      </c>
      <c r="U69" s="34">
        <f t="shared" si="0"/>
        <v>0.16288690624532723</v>
      </c>
      <c r="V69" s="38">
        <v>37344</v>
      </c>
      <c r="W69" s="38">
        <v>19890</v>
      </c>
      <c r="X69" s="34">
        <f t="shared" si="1"/>
        <v>0.14147521160822249</v>
      </c>
      <c r="Y69" s="38">
        <v>33888</v>
      </c>
      <c r="Z69" s="38">
        <v>39350</v>
      </c>
      <c r="AA69" s="34">
        <f t="shared" si="2"/>
        <v>0.28018883374513143</v>
      </c>
      <c r="AB69" s="38">
        <v>23598</v>
      </c>
      <c r="AC69" s="38">
        <v>41414</v>
      </c>
      <c r="AD69" s="34">
        <f t="shared" si="3"/>
        <v>0.29457287147023259</v>
      </c>
      <c r="AE69" s="38">
        <v>22702</v>
      </c>
      <c r="AF69" s="38">
        <v>30182</v>
      </c>
      <c r="AG69" s="34">
        <f t="shared" si="4"/>
        <v>0.21490875171780321</v>
      </c>
      <c r="AH69" s="38">
        <v>30261</v>
      </c>
      <c r="AI69" s="38">
        <v>28338</v>
      </c>
      <c r="AJ69" s="34">
        <f t="shared" si="5"/>
        <v>0.20156483391421864</v>
      </c>
      <c r="AK69" s="38">
        <v>30477</v>
      </c>
      <c r="AL69" s="38">
        <v>9975</v>
      </c>
      <c r="AM69" s="34">
        <f t="shared" si="6"/>
        <v>7.1026267258136863E-2</v>
      </c>
      <c r="AN69" s="38">
        <v>7008</v>
      </c>
      <c r="AO69" s="38">
        <v>12439</v>
      </c>
      <c r="AP69" s="34">
        <f t="shared" si="7"/>
        <v>8.8477132086208124E-2</v>
      </c>
      <c r="AQ69" s="38">
        <v>9241</v>
      </c>
      <c r="AR69" s="38">
        <v>15690</v>
      </c>
      <c r="AS69" s="34">
        <f t="shared" si="8"/>
        <v>0.11171951210828747</v>
      </c>
      <c r="AT69" s="38">
        <v>26401</v>
      </c>
      <c r="AU69" s="38">
        <v>13436</v>
      </c>
      <c r="AV69" s="34">
        <f t="shared" si="9"/>
        <v>9.5568674870189912E-2</v>
      </c>
      <c r="AW69" s="38">
        <v>26202</v>
      </c>
      <c r="AX69" s="38">
        <v>8865</v>
      </c>
      <c r="AY69" s="34">
        <f t="shared" si="10"/>
        <v>6.3122592405351716E-2</v>
      </c>
      <c r="AZ69" s="38">
        <v>4504</v>
      </c>
      <c r="BA69" s="38">
        <v>9992</v>
      </c>
      <c r="BB69" s="34">
        <f t="shared" si="11"/>
        <v>7.1071911231239779E-2</v>
      </c>
      <c r="BC69" s="38">
        <v>5896</v>
      </c>
      <c r="BD69" s="31"/>
    </row>
    <row r="70" spans="1:56" ht="20.25" customHeight="1">
      <c r="A70" s="37">
        <v>64</v>
      </c>
      <c r="B70" s="29" t="s">
        <v>81</v>
      </c>
      <c r="C70" s="38">
        <v>12</v>
      </c>
      <c r="D70" s="38">
        <v>171267</v>
      </c>
      <c r="E70" s="38">
        <v>178676</v>
      </c>
      <c r="F70" s="38">
        <v>171267</v>
      </c>
      <c r="G70" s="38">
        <v>178676</v>
      </c>
      <c r="H70" s="38">
        <v>128323</v>
      </c>
      <c r="I70" s="38">
        <v>132113</v>
      </c>
      <c r="J70" s="38">
        <v>128323</v>
      </c>
      <c r="K70" s="38">
        <v>132113</v>
      </c>
      <c r="L70" s="38">
        <v>1960</v>
      </c>
      <c r="M70" s="38">
        <v>2390</v>
      </c>
      <c r="N70" s="38">
        <v>1768</v>
      </c>
      <c r="O70" s="38">
        <v>2085</v>
      </c>
      <c r="P70" s="39">
        <v>126363</v>
      </c>
      <c r="Q70" s="38">
        <v>129723</v>
      </c>
      <c r="R70" s="39">
        <v>126555</v>
      </c>
      <c r="S70" s="38">
        <v>130028</v>
      </c>
      <c r="T70" s="38">
        <v>21072</v>
      </c>
      <c r="U70" s="34">
        <f t="shared" si="0"/>
        <v>0.1667576743192232</v>
      </c>
      <c r="V70" s="38">
        <v>36855</v>
      </c>
      <c r="W70" s="38">
        <v>17502</v>
      </c>
      <c r="X70" s="34">
        <f t="shared" si="1"/>
        <v>0.13829560270238236</v>
      </c>
      <c r="Y70" s="38">
        <v>31366</v>
      </c>
      <c r="Z70" s="38">
        <v>34882</v>
      </c>
      <c r="AA70" s="34">
        <f t="shared" si="2"/>
        <v>0.27604599447623118</v>
      </c>
      <c r="AB70" s="38">
        <v>22019</v>
      </c>
      <c r="AC70" s="38">
        <v>36098</v>
      </c>
      <c r="AD70" s="34">
        <f t="shared" si="3"/>
        <v>0.28523566828651575</v>
      </c>
      <c r="AE70" s="38">
        <v>19729</v>
      </c>
      <c r="AF70" s="38">
        <v>32530</v>
      </c>
      <c r="AG70" s="34">
        <f t="shared" si="4"/>
        <v>0.25743295110119258</v>
      </c>
      <c r="AH70" s="38">
        <v>32776</v>
      </c>
      <c r="AI70" s="38">
        <v>30729</v>
      </c>
      <c r="AJ70" s="34">
        <f t="shared" si="5"/>
        <v>0.24281142586227333</v>
      </c>
      <c r="AK70" s="38">
        <v>34905</v>
      </c>
      <c r="AL70" s="38">
        <v>11400</v>
      </c>
      <c r="AM70" s="34">
        <f t="shared" si="6"/>
        <v>9.021628166472781E-2</v>
      </c>
      <c r="AN70" s="38">
        <v>7426</v>
      </c>
      <c r="AO70" s="38">
        <v>13603</v>
      </c>
      <c r="AP70" s="34">
        <f t="shared" si="7"/>
        <v>0.10748686341906681</v>
      </c>
      <c r="AQ70" s="38">
        <v>9941</v>
      </c>
      <c r="AR70" s="38">
        <v>11156</v>
      </c>
      <c r="AS70" s="34">
        <f t="shared" si="8"/>
        <v>8.8285336688745913E-2</v>
      </c>
      <c r="AT70" s="38">
        <v>20359</v>
      </c>
      <c r="AU70" s="38">
        <v>9670</v>
      </c>
      <c r="AV70" s="34">
        <f t="shared" si="9"/>
        <v>7.6409466239974716E-2</v>
      </c>
      <c r="AW70" s="38">
        <v>21456</v>
      </c>
      <c r="AX70" s="38">
        <v>4662</v>
      </c>
      <c r="AY70" s="34">
        <f t="shared" si="10"/>
        <v>3.6893710975522902E-2</v>
      </c>
      <c r="AZ70" s="38">
        <v>4319</v>
      </c>
      <c r="BA70" s="38">
        <v>6939</v>
      </c>
      <c r="BB70" s="34">
        <f t="shared" si="11"/>
        <v>5.4829915846865002E-2</v>
      </c>
      <c r="BC70" s="38">
        <v>4093</v>
      </c>
      <c r="BD70" s="31"/>
    </row>
    <row r="71" spans="1:56" ht="20.25" customHeight="1">
      <c r="A71" s="37">
        <v>65</v>
      </c>
      <c r="B71" s="29" t="s">
        <v>82</v>
      </c>
      <c r="C71" s="38">
        <v>12</v>
      </c>
      <c r="D71" s="38">
        <v>162410</v>
      </c>
      <c r="E71" s="38">
        <v>168543</v>
      </c>
      <c r="F71" s="38">
        <v>162410</v>
      </c>
      <c r="G71" s="38">
        <v>168543</v>
      </c>
      <c r="H71" s="38">
        <v>120351</v>
      </c>
      <c r="I71" s="38">
        <v>123365</v>
      </c>
      <c r="J71" s="38">
        <v>120351</v>
      </c>
      <c r="K71" s="38">
        <v>123365</v>
      </c>
      <c r="L71" s="38">
        <v>2068</v>
      </c>
      <c r="M71" s="38">
        <v>2517</v>
      </c>
      <c r="N71" s="38">
        <v>1887</v>
      </c>
      <c r="O71" s="38">
        <v>2211</v>
      </c>
      <c r="P71" s="39">
        <v>118283</v>
      </c>
      <c r="Q71" s="38">
        <v>120848</v>
      </c>
      <c r="R71" s="39">
        <v>118464</v>
      </c>
      <c r="S71" s="38">
        <v>121154</v>
      </c>
      <c r="T71" s="38">
        <v>19130</v>
      </c>
      <c r="U71" s="34">
        <f t="shared" ref="U71:U134" si="12">T71/P71</f>
        <v>0.16173076435328829</v>
      </c>
      <c r="V71" s="38">
        <v>35633</v>
      </c>
      <c r="W71" s="38">
        <v>17776</v>
      </c>
      <c r="X71" s="34">
        <f t="shared" ref="X71:X134" si="13">W71/R71</f>
        <v>0.15005402485143166</v>
      </c>
      <c r="Y71" s="38">
        <v>33576</v>
      </c>
      <c r="Z71" s="38">
        <v>29998</v>
      </c>
      <c r="AA71" s="34">
        <f t="shared" ref="AA71:AA134" si="14">Z71/P71</f>
        <v>0.25361209979456051</v>
      </c>
      <c r="AB71" s="38">
        <v>20142</v>
      </c>
      <c r="AC71" s="38">
        <v>33412</v>
      </c>
      <c r="AD71" s="34">
        <f t="shared" ref="AD71:AD134" si="15">AC71/R71</f>
        <v>0.28204349000540246</v>
      </c>
      <c r="AE71" s="38">
        <v>18700</v>
      </c>
      <c r="AF71" s="38">
        <v>29560</v>
      </c>
      <c r="AG71" s="34">
        <f t="shared" ref="AG71:AG134" si="16">AF71/P71</f>
        <v>0.24990911627199175</v>
      </c>
      <c r="AH71" s="38">
        <v>29830</v>
      </c>
      <c r="AI71" s="38">
        <v>29849</v>
      </c>
      <c r="AJ71" s="34">
        <f t="shared" ref="AJ71:AJ134" si="17">AI71/R71</f>
        <v>0.25196684224743382</v>
      </c>
      <c r="AK71" s="38">
        <v>30564</v>
      </c>
      <c r="AL71" s="38">
        <v>10597</v>
      </c>
      <c r="AM71" s="34">
        <f t="shared" ref="AM71:AM134" si="18">AL71/P71</f>
        <v>8.959022006543628E-2</v>
      </c>
      <c r="AN71" s="38">
        <v>6492</v>
      </c>
      <c r="AO71" s="38">
        <v>11114</v>
      </c>
      <c r="AP71" s="34">
        <f t="shared" ref="AP71:AP134" si="19">AO71/R71</f>
        <v>9.3817531064289569E-2</v>
      </c>
      <c r="AQ71" s="38">
        <v>8128</v>
      </c>
      <c r="AR71" s="38">
        <v>10630</v>
      </c>
      <c r="AS71" s="34">
        <f t="shared" ref="AS71:AS134" si="20">AR71/P71</f>
        <v>8.9869211974670918E-2</v>
      </c>
      <c r="AT71" s="38">
        <v>19583</v>
      </c>
      <c r="AU71" s="38">
        <v>8532</v>
      </c>
      <c r="AV71" s="34">
        <f t="shared" ref="AV71:AV134" si="21">AU71/R71</f>
        <v>7.2021880064829819E-2</v>
      </c>
      <c r="AW71" s="38">
        <v>18775</v>
      </c>
      <c r="AX71" s="38">
        <v>4110</v>
      </c>
      <c r="AY71" s="34">
        <f t="shared" ref="AY71:AY134" si="22">AX71/P71</f>
        <v>3.4747174150131462E-2</v>
      </c>
      <c r="AZ71" s="38">
        <v>3543</v>
      </c>
      <c r="BA71" s="38">
        <v>4920</v>
      </c>
      <c r="BB71" s="34">
        <f t="shared" ref="BB71:BB134" si="23">BA71/R71</f>
        <v>4.1531604538087519E-2</v>
      </c>
      <c r="BC71" s="38">
        <v>3146</v>
      </c>
      <c r="BD71" s="31"/>
    </row>
    <row r="72" spans="1:56" ht="20.25" customHeight="1">
      <c r="A72" s="37">
        <v>66</v>
      </c>
      <c r="B72" s="29" t="s">
        <v>83</v>
      </c>
      <c r="C72" s="38">
        <v>15</v>
      </c>
      <c r="D72" s="38">
        <v>159998</v>
      </c>
      <c r="E72" s="38">
        <v>165625</v>
      </c>
      <c r="F72" s="38">
        <v>159998</v>
      </c>
      <c r="G72" s="38">
        <v>165625</v>
      </c>
      <c r="H72" s="38">
        <v>108881</v>
      </c>
      <c r="I72" s="38">
        <v>111193</v>
      </c>
      <c r="J72" s="38">
        <v>108881</v>
      </c>
      <c r="K72" s="38">
        <v>111193</v>
      </c>
      <c r="L72" s="38">
        <v>1301</v>
      </c>
      <c r="M72" s="38">
        <v>1738</v>
      </c>
      <c r="N72" s="38">
        <v>1137</v>
      </c>
      <c r="O72" s="38">
        <v>1330</v>
      </c>
      <c r="P72" s="39">
        <v>107580</v>
      </c>
      <c r="Q72" s="38">
        <v>109455</v>
      </c>
      <c r="R72" s="39">
        <v>107744</v>
      </c>
      <c r="S72" s="38">
        <v>109863</v>
      </c>
      <c r="T72" s="38">
        <v>23433</v>
      </c>
      <c r="U72" s="34">
        <f t="shared" si="12"/>
        <v>0.21781929726715002</v>
      </c>
      <c r="V72" s="38">
        <v>35644</v>
      </c>
      <c r="W72" s="38">
        <v>22567</v>
      </c>
      <c r="X72" s="34">
        <f t="shared" si="13"/>
        <v>0.20945017820017819</v>
      </c>
      <c r="Y72" s="38">
        <v>36022</v>
      </c>
      <c r="Z72" s="38">
        <v>29599</v>
      </c>
      <c r="AA72" s="34">
        <f t="shared" si="14"/>
        <v>0.27513478341699199</v>
      </c>
      <c r="AB72" s="38">
        <v>20900</v>
      </c>
      <c r="AC72" s="38">
        <v>29537</v>
      </c>
      <c r="AD72" s="34">
        <f t="shared" si="15"/>
        <v>0.27414055539055537</v>
      </c>
      <c r="AE72" s="38">
        <v>18721</v>
      </c>
      <c r="AF72" s="38">
        <v>20875</v>
      </c>
      <c r="AG72" s="34">
        <f t="shared" si="16"/>
        <v>0.1940416434281465</v>
      </c>
      <c r="AH72" s="38">
        <v>18031</v>
      </c>
      <c r="AI72" s="38">
        <v>20629</v>
      </c>
      <c r="AJ72" s="34">
        <f t="shared" si="17"/>
        <v>0.19146309771309772</v>
      </c>
      <c r="AK72" s="38">
        <v>18419</v>
      </c>
      <c r="AL72" s="38">
        <v>9116</v>
      </c>
      <c r="AM72" s="34">
        <f t="shared" si="18"/>
        <v>8.4736939951663884E-2</v>
      </c>
      <c r="AN72" s="38">
        <v>7388</v>
      </c>
      <c r="AO72" s="38">
        <v>9396</v>
      </c>
      <c r="AP72" s="34">
        <f t="shared" si="19"/>
        <v>8.7206712206712209E-2</v>
      </c>
      <c r="AQ72" s="38">
        <v>7838</v>
      </c>
      <c r="AR72" s="38">
        <v>11218</v>
      </c>
      <c r="AS72" s="34">
        <f t="shared" si="20"/>
        <v>0.10427588771147053</v>
      </c>
      <c r="AT72" s="38">
        <v>20973</v>
      </c>
      <c r="AU72" s="38">
        <v>10381</v>
      </c>
      <c r="AV72" s="34">
        <f t="shared" si="21"/>
        <v>9.6348752598752599E-2</v>
      </c>
      <c r="AW72" s="38">
        <v>20346</v>
      </c>
      <c r="AX72" s="38">
        <v>4674</v>
      </c>
      <c r="AY72" s="34">
        <f t="shared" si="22"/>
        <v>4.3446737311767986E-2</v>
      </c>
      <c r="AZ72" s="38">
        <v>3738</v>
      </c>
      <c r="BA72" s="38">
        <v>5834</v>
      </c>
      <c r="BB72" s="34">
        <f t="shared" si="23"/>
        <v>5.4146866646866645E-2</v>
      </c>
      <c r="BC72" s="38">
        <v>3648</v>
      </c>
      <c r="BD72" s="31"/>
    </row>
    <row r="73" spans="1:56" ht="20.25" customHeight="1">
      <c r="A73" s="37">
        <v>67</v>
      </c>
      <c r="B73" s="29" t="s">
        <v>84</v>
      </c>
      <c r="C73" s="38">
        <v>15</v>
      </c>
      <c r="D73" s="38">
        <v>215532</v>
      </c>
      <c r="E73" s="38">
        <v>220786</v>
      </c>
      <c r="F73" s="38">
        <v>215532</v>
      </c>
      <c r="G73" s="38">
        <v>220786</v>
      </c>
      <c r="H73" s="38">
        <v>148520</v>
      </c>
      <c r="I73" s="38">
        <v>150499</v>
      </c>
      <c r="J73" s="38">
        <v>148520</v>
      </c>
      <c r="K73" s="38">
        <v>150499</v>
      </c>
      <c r="L73" s="38">
        <v>1774</v>
      </c>
      <c r="M73" s="38">
        <v>4551</v>
      </c>
      <c r="N73" s="38">
        <v>1557</v>
      </c>
      <c r="O73" s="38">
        <v>2411</v>
      </c>
      <c r="P73" s="39">
        <v>146746</v>
      </c>
      <c r="Q73" s="38">
        <v>145948</v>
      </c>
      <c r="R73" s="39">
        <v>146963</v>
      </c>
      <c r="S73" s="38">
        <v>148088</v>
      </c>
      <c r="T73" s="38">
        <v>36652</v>
      </c>
      <c r="U73" s="34">
        <f t="shared" si="12"/>
        <v>0.24976489989505676</v>
      </c>
      <c r="V73" s="38">
        <v>55110</v>
      </c>
      <c r="W73" s="38">
        <v>32720</v>
      </c>
      <c r="X73" s="34">
        <f t="shared" si="13"/>
        <v>0.22264107292311669</v>
      </c>
      <c r="Y73" s="38">
        <v>47566</v>
      </c>
      <c r="Z73" s="38">
        <v>38520</v>
      </c>
      <c r="AA73" s="34">
        <f t="shared" si="14"/>
        <v>0.26249437804096876</v>
      </c>
      <c r="AB73" s="38">
        <v>29174</v>
      </c>
      <c r="AC73" s="38">
        <v>39043</v>
      </c>
      <c r="AD73" s="34">
        <f t="shared" si="15"/>
        <v>0.26566550764478136</v>
      </c>
      <c r="AE73" s="38">
        <v>24053</v>
      </c>
      <c r="AF73" s="38">
        <v>29843</v>
      </c>
      <c r="AG73" s="34">
        <f t="shared" si="16"/>
        <v>0.20336499802379621</v>
      </c>
      <c r="AH73" s="31"/>
      <c r="AI73" s="38">
        <v>29604</v>
      </c>
      <c r="AJ73" s="34">
        <f t="shared" si="17"/>
        <v>0.20143845729877588</v>
      </c>
      <c r="AK73" s="38">
        <v>27905</v>
      </c>
      <c r="AL73" s="38">
        <v>11817</v>
      </c>
      <c r="AM73" s="34">
        <f t="shared" si="18"/>
        <v>8.0526896814904672E-2</v>
      </c>
      <c r="AN73" s="38">
        <v>11080</v>
      </c>
      <c r="AO73" s="38">
        <v>13589</v>
      </c>
      <c r="AP73" s="34">
        <f t="shared" si="19"/>
        <v>9.2465450487537681E-2</v>
      </c>
      <c r="AQ73" s="38">
        <v>11413</v>
      </c>
      <c r="AR73" s="38">
        <v>12785</v>
      </c>
      <c r="AS73" s="34">
        <f t="shared" si="20"/>
        <v>8.7123328744906164E-2</v>
      </c>
      <c r="AT73" s="38">
        <v>29616</v>
      </c>
      <c r="AU73" s="38">
        <v>12426</v>
      </c>
      <c r="AV73" s="34">
        <f t="shared" si="21"/>
        <v>8.4551894014139609E-2</v>
      </c>
      <c r="AW73" s="38">
        <v>24555</v>
      </c>
      <c r="AX73" s="38">
        <v>6184</v>
      </c>
      <c r="AY73" s="34">
        <f t="shared" si="22"/>
        <v>4.2140841999100488E-2</v>
      </c>
      <c r="AZ73" s="38">
        <v>3540</v>
      </c>
      <c r="BA73" s="38">
        <v>7267</v>
      </c>
      <c r="BB73" s="34">
        <f t="shared" si="23"/>
        <v>4.9447820199642084E-2</v>
      </c>
      <c r="BC73" s="38">
        <v>4236</v>
      </c>
      <c r="BD73" s="31"/>
    </row>
    <row r="74" spans="1:56" ht="20.25" customHeight="1">
      <c r="A74" s="37">
        <v>68</v>
      </c>
      <c r="B74" s="29" t="s">
        <v>85</v>
      </c>
      <c r="C74" s="38">
        <v>15</v>
      </c>
      <c r="D74" s="38">
        <v>207942</v>
      </c>
      <c r="E74" s="38">
        <v>215607</v>
      </c>
      <c r="F74" s="38">
        <v>207942</v>
      </c>
      <c r="G74" s="38">
        <v>215607</v>
      </c>
      <c r="H74" s="38">
        <v>138572</v>
      </c>
      <c r="I74" s="38">
        <v>143567</v>
      </c>
      <c r="J74" s="38">
        <v>138572</v>
      </c>
      <c r="K74" s="38">
        <v>143567</v>
      </c>
      <c r="L74" s="38">
        <v>1728</v>
      </c>
      <c r="M74" s="38">
        <v>2439</v>
      </c>
      <c r="N74" s="38">
        <v>1522</v>
      </c>
      <c r="O74" s="38">
        <v>2036</v>
      </c>
      <c r="P74" s="39">
        <v>136844</v>
      </c>
      <c r="Q74" s="38">
        <v>141128</v>
      </c>
      <c r="R74" s="39">
        <v>137050</v>
      </c>
      <c r="S74" s="38">
        <v>141531</v>
      </c>
      <c r="T74" s="38">
        <v>37884</v>
      </c>
      <c r="U74" s="34">
        <f t="shared" si="12"/>
        <v>0.2768407822045541</v>
      </c>
      <c r="V74" s="38">
        <v>51386</v>
      </c>
      <c r="W74" s="38">
        <v>30508</v>
      </c>
      <c r="X74" s="34">
        <f t="shared" si="13"/>
        <v>0.22260488872674206</v>
      </c>
      <c r="Y74" s="38">
        <v>47574</v>
      </c>
      <c r="Z74" s="38">
        <v>34812</v>
      </c>
      <c r="AA74" s="34">
        <f t="shared" si="14"/>
        <v>0.25439186226652244</v>
      </c>
      <c r="AB74" s="38">
        <v>24767</v>
      </c>
      <c r="AC74" s="38">
        <v>37330</v>
      </c>
      <c r="AD74" s="34">
        <f t="shared" si="15"/>
        <v>0.27238234221087193</v>
      </c>
      <c r="AE74" s="38">
        <v>22915</v>
      </c>
      <c r="AF74" s="38">
        <v>24947</v>
      </c>
      <c r="AG74" s="34">
        <f t="shared" si="16"/>
        <v>0.18230247581187337</v>
      </c>
      <c r="AH74" s="38">
        <v>22792</v>
      </c>
      <c r="AI74" s="38">
        <v>24790</v>
      </c>
      <c r="AJ74" s="34">
        <f t="shared" si="17"/>
        <v>0.18088288945640277</v>
      </c>
      <c r="AK74" s="38">
        <v>23860</v>
      </c>
      <c r="AL74" s="38">
        <v>10064</v>
      </c>
      <c r="AM74" s="34">
        <f t="shared" si="18"/>
        <v>7.3543597088655696E-2</v>
      </c>
      <c r="AN74" s="38">
        <v>6923</v>
      </c>
      <c r="AO74" s="38">
        <v>12532</v>
      </c>
      <c r="AP74" s="34">
        <f t="shared" si="19"/>
        <v>9.1441079897847499E-2</v>
      </c>
      <c r="AQ74" s="38">
        <v>9902</v>
      </c>
      <c r="AR74" s="38">
        <v>14413</v>
      </c>
      <c r="AS74" s="34">
        <f t="shared" si="20"/>
        <v>0.10532431089415685</v>
      </c>
      <c r="AT74" s="38">
        <v>27104</v>
      </c>
      <c r="AU74" s="38">
        <v>12700</v>
      </c>
      <c r="AV74" s="34">
        <f t="shared" si="21"/>
        <v>9.2666909886902585E-2</v>
      </c>
      <c r="AW74" s="38">
        <v>25069</v>
      </c>
      <c r="AX74" s="38">
        <v>6320</v>
      </c>
      <c r="AY74" s="34">
        <f t="shared" si="22"/>
        <v>4.6183975914179651E-2</v>
      </c>
      <c r="AZ74" s="38">
        <v>4462</v>
      </c>
      <c r="BA74" s="38">
        <v>7495</v>
      </c>
      <c r="BB74" s="34">
        <f t="shared" si="23"/>
        <v>5.4688070047427949E-2</v>
      </c>
      <c r="BC74" s="38">
        <v>4968</v>
      </c>
      <c r="BD74" s="31"/>
    </row>
    <row r="75" spans="1:56" ht="20.25" customHeight="1">
      <c r="A75" s="37">
        <v>69</v>
      </c>
      <c r="B75" s="29" t="s">
        <v>86</v>
      </c>
      <c r="C75" s="38">
        <v>15</v>
      </c>
      <c r="D75" s="38">
        <v>229198</v>
      </c>
      <c r="E75" s="38">
        <v>238060</v>
      </c>
      <c r="F75" s="38">
        <v>229198</v>
      </c>
      <c r="G75" s="38">
        <v>238060</v>
      </c>
      <c r="H75" s="38">
        <v>156789</v>
      </c>
      <c r="I75" s="38">
        <v>162894</v>
      </c>
      <c r="J75" s="38">
        <v>156789</v>
      </c>
      <c r="K75" s="38">
        <v>162894</v>
      </c>
      <c r="L75" s="38">
        <v>1497</v>
      </c>
      <c r="M75" s="38">
        <v>2338</v>
      </c>
      <c r="N75" s="38">
        <v>1405</v>
      </c>
      <c r="O75" s="38">
        <v>2117</v>
      </c>
      <c r="P75" s="39">
        <v>155292</v>
      </c>
      <c r="Q75" s="38">
        <v>160556</v>
      </c>
      <c r="R75" s="39">
        <v>155384</v>
      </c>
      <c r="S75" s="38">
        <v>160777</v>
      </c>
      <c r="T75" s="38">
        <v>34177</v>
      </c>
      <c r="U75" s="34">
        <f t="shared" si="12"/>
        <v>0.22008216778713649</v>
      </c>
      <c r="V75" s="38">
        <v>44021</v>
      </c>
      <c r="W75" s="38">
        <v>28700</v>
      </c>
      <c r="X75" s="34">
        <f t="shared" si="13"/>
        <v>0.18470370179683879</v>
      </c>
      <c r="Y75" s="38">
        <v>44616</v>
      </c>
      <c r="Z75" s="38">
        <v>39233</v>
      </c>
      <c r="AA75" s="34">
        <f t="shared" si="14"/>
        <v>0.25264018751770856</v>
      </c>
      <c r="AB75" s="38">
        <v>34877</v>
      </c>
      <c r="AC75" s="38">
        <v>41022</v>
      </c>
      <c r="AD75" s="34">
        <f t="shared" si="15"/>
        <v>0.26400401585748856</v>
      </c>
      <c r="AE75" s="38">
        <v>27513</v>
      </c>
      <c r="AF75" s="38">
        <v>23398</v>
      </c>
      <c r="AG75" s="34">
        <f t="shared" si="16"/>
        <v>0.150670993998403</v>
      </c>
      <c r="AH75" s="38">
        <v>24509</v>
      </c>
      <c r="AI75" s="38">
        <v>23446</v>
      </c>
      <c r="AJ75" s="34">
        <f t="shared" si="17"/>
        <v>0.1508906965968182</v>
      </c>
      <c r="AK75" s="38">
        <v>26051</v>
      </c>
      <c r="AL75" s="38">
        <v>12139</v>
      </c>
      <c r="AM75" s="34">
        <f t="shared" si="18"/>
        <v>7.8168868969425334E-2</v>
      </c>
      <c r="AN75" s="38">
        <v>10796</v>
      </c>
      <c r="AO75" s="38">
        <v>14673</v>
      </c>
      <c r="AP75" s="34">
        <f t="shared" si="19"/>
        <v>9.4430572002265359E-2</v>
      </c>
      <c r="AQ75" s="38">
        <v>12713</v>
      </c>
      <c r="AR75" s="38">
        <v>15137</v>
      </c>
      <c r="AS75" s="34">
        <f t="shared" si="20"/>
        <v>9.7474435257450476E-2</v>
      </c>
      <c r="AT75" s="38">
        <v>30299</v>
      </c>
      <c r="AU75" s="38">
        <v>16449</v>
      </c>
      <c r="AV75" s="34">
        <f t="shared" si="21"/>
        <v>0.10586032023889204</v>
      </c>
      <c r="AW75" s="38">
        <v>30056</v>
      </c>
      <c r="AX75" s="38">
        <v>14381</v>
      </c>
      <c r="AY75" s="34">
        <f t="shared" si="22"/>
        <v>9.2606187054065883E-2</v>
      </c>
      <c r="AZ75" s="38">
        <v>6417</v>
      </c>
      <c r="BA75" s="38">
        <v>16352</v>
      </c>
      <c r="BB75" s="34">
        <f t="shared" si="23"/>
        <v>0.10523606034083303</v>
      </c>
      <c r="BC75" s="38">
        <v>8564</v>
      </c>
      <c r="BD75" s="31"/>
    </row>
    <row r="76" spans="1:56" ht="20.25" customHeight="1">
      <c r="A76" s="37">
        <v>70</v>
      </c>
      <c r="B76" s="29" t="s">
        <v>87</v>
      </c>
      <c r="C76" s="38">
        <v>15</v>
      </c>
      <c r="D76" s="38">
        <v>169749</v>
      </c>
      <c r="E76" s="38">
        <v>177005</v>
      </c>
      <c r="F76" s="38">
        <v>169749</v>
      </c>
      <c r="G76" s="38">
        <v>177005</v>
      </c>
      <c r="H76" s="38">
        <v>115204</v>
      </c>
      <c r="I76" s="38">
        <v>123466</v>
      </c>
      <c r="J76" s="38">
        <v>115204</v>
      </c>
      <c r="K76" s="38">
        <v>123466</v>
      </c>
      <c r="L76" s="38">
        <v>1385</v>
      </c>
      <c r="M76" s="38">
        <v>2067</v>
      </c>
      <c r="N76" s="38">
        <v>1235</v>
      </c>
      <c r="O76" s="38">
        <v>1722</v>
      </c>
      <c r="P76" s="39">
        <v>113819</v>
      </c>
      <c r="Q76" s="38">
        <v>121399</v>
      </c>
      <c r="R76" s="39">
        <v>113969</v>
      </c>
      <c r="S76" s="38">
        <v>121744</v>
      </c>
      <c r="T76" s="38">
        <v>39042</v>
      </c>
      <c r="U76" s="34">
        <f t="shared" si="12"/>
        <v>0.34301830098665426</v>
      </c>
      <c r="V76" s="38">
        <v>42781</v>
      </c>
      <c r="W76" s="38">
        <v>26740</v>
      </c>
      <c r="X76" s="34">
        <f t="shared" si="13"/>
        <v>0.23462520509963236</v>
      </c>
      <c r="Y76" s="38">
        <v>38751</v>
      </c>
      <c r="Z76" s="38">
        <v>22178</v>
      </c>
      <c r="AA76" s="34">
        <f t="shared" si="14"/>
        <v>0.19485323188571327</v>
      </c>
      <c r="AB76" s="38">
        <v>14806</v>
      </c>
      <c r="AC76" s="38">
        <v>29843</v>
      </c>
      <c r="AD76" s="34">
        <f t="shared" si="15"/>
        <v>0.26185190709754408</v>
      </c>
      <c r="AE76" s="38">
        <v>17360</v>
      </c>
      <c r="AF76" s="38">
        <v>22002</v>
      </c>
      <c r="AG76" s="34">
        <f t="shared" si="16"/>
        <v>0.19330691712280024</v>
      </c>
      <c r="AH76" s="38">
        <v>23520</v>
      </c>
      <c r="AI76" s="38">
        <v>21630</v>
      </c>
      <c r="AJ76" s="34">
        <f t="shared" si="17"/>
        <v>0.18978845124551413</v>
      </c>
      <c r="AK76" s="38">
        <v>24327</v>
      </c>
      <c r="AL76" s="38">
        <v>7591</v>
      </c>
      <c r="AM76" s="34">
        <f t="shared" si="18"/>
        <v>6.6693610029959854E-2</v>
      </c>
      <c r="AN76" s="38">
        <v>6051</v>
      </c>
      <c r="AO76" s="38">
        <v>10402</v>
      </c>
      <c r="AP76" s="34">
        <f t="shared" si="19"/>
        <v>9.1270433187972164E-2</v>
      </c>
      <c r="AQ76" s="38">
        <v>8940</v>
      </c>
      <c r="AR76" s="38">
        <v>9003</v>
      </c>
      <c r="AS76" s="34">
        <f t="shared" si="20"/>
        <v>7.9099271650603153E-2</v>
      </c>
      <c r="AT76" s="38">
        <v>22086</v>
      </c>
      <c r="AU76" s="38">
        <v>9635</v>
      </c>
      <c r="AV76" s="34">
        <f t="shared" si="21"/>
        <v>8.4540532951943068E-2</v>
      </c>
      <c r="AW76" s="38">
        <v>21102</v>
      </c>
      <c r="AX76" s="38">
        <v>7632</v>
      </c>
      <c r="AY76" s="34">
        <f t="shared" si="22"/>
        <v>6.705383108268391E-2</v>
      </c>
      <c r="AZ76" s="38">
        <v>5607</v>
      </c>
      <c r="BA76" s="38">
        <v>6531</v>
      </c>
      <c r="BB76" s="34">
        <f t="shared" si="23"/>
        <v>5.7305056638208639E-2</v>
      </c>
      <c r="BC76" s="38">
        <v>4299</v>
      </c>
      <c r="BD76" s="31"/>
    </row>
    <row r="77" spans="1:56" ht="20.25" customHeight="1">
      <c r="A77" s="37">
        <v>71</v>
      </c>
      <c r="B77" s="29" t="s">
        <v>88</v>
      </c>
      <c r="C77" s="38">
        <v>15</v>
      </c>
      <c r="D77" s="38">
        <v>214563</v>
      </c>
      <c r="E77" s="38">
        <v>224401</v>
      </c>
      <c r="F77" s="38">
        <v>214563</v>
      </c>
      <c r="G77" s="38">
        <v>224401</v>
      </c>
      <c r="H77" s="38">
        <v>139289</v>
      </c>
      <c r="I77" s="38">
        <v>147946</v>
      </c>
      <c r="J77" s="38">
        <v>139289</v>
      </c>
      <c r="K77" s="38">
        <v>147946</v>
      </c>
      <c r="L77" s="38">
        <v>2093</v>
      </c>
      <c r="M77" s="38">
        <v>2754</v>
      </c>
      <c r="N77" s="38">
        <v>1843</v>
      </c>
      <c r="O77" s="38">
        <v>2407</v>
      </c>
      <c r="P77" s="39">
        <v>137196</v>
      </c>
      <c r="Q77" s="38">
        <v>145192</v>
      </c>
      <c r="R77" s="39">
        <v>137446</v>
      </c>
      <c r="S77" s="38">
        <v>145539</v>
      </c>
      <c r="T77" s="38">
        <v>32295</v>
      </c>
      <c r="U77" s="34">
        <f t="shared" si="12"/>
        <v>0.2353931601504417</v>
      </c>
      <c r="V77" s="38">
        <v>45843</v>
      </c>
      <c r="W77" s="38">
        <v>29823</v>
      </c>
      <c r="X77" s="34">
        <f t="shared" si="13"/>
        <v>0.21697975932366165</v>
      </c>
      <c r="Y77" s="38">
        <v>44620</v>
      </c>
      <c r="Z77" s="38">
        <v>28386</v>
      </c>
      <c r="AA77" s="34">
        <f t="shared" si="14"/>
        <v>0.20690107583311468</v>
      </c>
      <c r="AB77" s="38">
        <v>18687</v>
      </c>
      <c r="AC77" s="38">
        <v>33055</v>
      </c>
      <c r="AD77" s="34">
        <f t="shared" si="15"/>
        <v>0.24049444872895537</v>
      </c>
      <c r="AE77" s="38">
        <v>20289</v>
      </c>
      <c r="AF77" s="38">
        <v>33225</v>
      </c>
      <c r="AG77" s="34">
        <f t="shared" si="16"/>
        <v>0.24217178343391935</v>
      </c>
      <c r="AH77" s="38">
        <v>32281</v>
      </c>
      <c r="AI77" s="38">
        <v>31003</v>
      </c>
      <c r="AJ77" s="34">
        <f t="shared" si="17"/>
        <v>0.22556494914366371</v>
      </c>
      <c r="AK77" s="38">
        <v>32349</v>
      </c>
      <c r="AL77" s="38">
        <v>10637</v>
      </c>
      <c r="AM77" s="34">
        <f t="shared" si="18"/>
        <v>7.753141491005569E-2</v>
      </c>
      <c r="AN77" s="38">
        <v>9213</v>
      </c>
      <c r="AO77" s="38">
        <v>12705</v>
      </c>
      <c r="AP77" s="34">
        <f t="shared" si="19"/>
        <v>9.2436302256886343E-2</v>
      </c>
      <c r="AQ77" s="38">
        <v>10848</v>
      </c>
      <c r="AR77" s="38">
        <v>20246</v>
      </c>
      <c r="AS77" s="34">
        <f t="shared" si="20"/>
        <v>0.14756989999708447</v>
      </c>
      <c r="AT77" s="38">
        <v>30757</v>
      </c>
      <c r="AU77" s="38">
        <v>14249</v>
      </c>
      <c r="AV77" s="34">
        <f t="shared" si="21"/>
        <v>0.10366980486882121</v>
      </c>
      <c r="AW77" s="38">
        <v>25887</v>
      </c>
      <c r="AX77" s="38">
        <v>4587</v>
      </c>
      <c r="AY77" s="34">
        <f t="shared" si="22"/>
        <v>3.3433919356249453E-2</v>
      </c>
      <c r="AZ77" s="38">
        <v>2854</v>
      </c>
      <c r="BA77" s="38">
        <v>5470</v>
      </c>
      <c r="BB77" s="34">
        <f t="shared" si="23"/>
        <v>3.9797447724924696E-2</v>
      </c>
      <c r="BC77" s="38">
        <v>3455</v>
      </c>
      <c r="BD77" s="31"/>
    </row>
    <row r="78" spans="1:56" ht="20.25" customHeight="1">
      <c r="A78" s="37">
        <v>72</v>
      </c>
      <c r="B78" s="29" t="s">
        <v>89</v>
      </c>
      <c r="C78" s="38">
        <v>15</v>
      </c>
      <c r="D78" s="38">
        <v>209765</v>
      </c>
      <c r="E78" s="38">
        <v>214668</v>
      </c>
      <c r="F78" s="38">
        <v>209765</v>
      </c>
      <c r="G78" s="38">
        <v>214668</v>
      </c>
      <c r="H78" s="38">
        <v>148576</v>
      </c>
      <c r="I78" s="38">
        <v>152467</v>
      </c>
      <c r="J78" s="38">
        <v>148576</v>
      </c>
      <c r="K78" s="38">
        <v>152467</v>
      </c>
      <c r="L78" s="38">
        <v>1505</v>
      </c>
      <c r="M78" s="38">
        <v>2192</v>
      </c>
      <c r="N78" s="38">
        <v>1352</v>
      </c>
      <c r="O78" s="38">
        <v>2173</v>
      </c>
      <c r="P78" s="39">
        <v>147071</v>
      </c>
      <c r="Q78" s="38">
        <v>150275</v>
      </c>
      <c r="R78" s="39">
        <v>147224</v>
      </c>
      <c r="S78" s="38">
        <v>150294</v>
      </c>
      <c r="T78" s="38">
        <v>30499</v>
      </c>
      <c r="U78" s="34">
        <f t="shared" si="12"/>
        <v>0.20737602926477688</v>
      </c>
      <c r="V78" s="38">
        <v>40690</v>
      </c>
      <c r="W78" s="38">
        <v>26282</v>
      </c>
      <c r="X78" s="34">
        <f t="shared" si="13"/>
        <v>0.17851708960495571</v>
      </c>
      <c r="Y78" s="38">
        <v>39833</v>
      </c>
      <c r="Z78" s="38">
        <v>42335</v>
      </c>
      <c r="AA78" s="34">
        <f t="shared" si="14"/>
        <v>0.2878541656750821</v>
      </c>
      <c r="AB78" s="38">
        <v>32053</v>
      </c>
      <c r="AC78" s="38">
        <v>34686</v>
      </c>
      <c r="AD78" s="34">
        <f t="shared" si="15"/>
        <v>0.2356001738846927</v>
      </c>
      <c r="AE78" s="38">
        <v>21196</v>
      </c>
      <c r="AF78" s="38">
        <v>22517</v>
      </c>
      <c r="AG78" s="34">
        <f t="shared" si="16"/>
        <v>0.15310292307796913</v>
      </c>
      <c r="AH78" s="38">
        <v>26018</v>
      </c>
      <c r="AI78" s="38">
        <v>21914</v>
      </c>
      <c r="AJ78" s="34">
        <f t="shared" si="17"/>
        <v>0.14884801391077543</v>
      </c>
      <c r="AK78" s="38">
        <v>26727</v>
      </c>
      <c r="AL78" s="38">
        <v>11867</v>
      </c>
      <c r="AM78" s="34">
        <f t="shared" si="18"/>
        <v>8.0688918957510319E-2</v>
      </c>
      <c r="AN78" s="38">
        <v>10131</v>
      </c>
      <c r="AO78" s="38">
        <v>15150</v>
      </c>
      <c r="AP78" s="34">
        <f t="shared" si="19"/>
        <v>0.10290441775797424</v>
      </c>
      <c r="AQ78" s="38">
        <v>13533</v>
      </c>
      <c r="AR78" s="38">
        <v>19247</v>
      </c>
      <c r="AS78" s="34">
        <f t="shared" si="20"/>
        <v>0.1308687640663353</v>
      </c>
      <c r="AT78" s="38">
        <v>30530</v>
      </c>
      <c r="AU78" s="38">
        <v>17180</v>
      </c>
      <c r="AV78" s="34">
        <f t="shared" si="21"/>
        <v>0.11669293050046188</v>
      </c>
      <c r="AW78" s="38">
        <v>28892</v>
      </c>
      <c r="AX78" s="38">
        <v>12521</v>
      </c>
      <c r="AY78" s="34">
        <f t="shared" si="22"/>
        <v>8.5135750759837092E-2</v>
      </c>
      <c r="AZ78" s="38">
        <v>5475</v>
      </c>
      <c r="BA78" s="38">
        <v>19915</v>
      </c>
      <c r="BB78" s="34">
        <f t="shared" si="23"/>
        <v>0.1352700646633701</v>
      </c>
      <c r="BC78" s="38">
        <v>10457</v>
      </c>
      <c r="BD78" s="31"/>
    </row>
    <row r="79" spans="1:56" ht="20.25" customHeight="1">
      <c r="A79" s="37">
        <v>73</v>
      </c>
      <c r="B79" s="29" t="s">
        <v>90</v>
      </c>
      <c r="C79" s="38">
        <v>15</v>
      </c>
      <c r="D79" s="38">
        <v>184352</v>
      </c>
      <c r="E79" s="38">
        <v>191636</v>
      </c>
      <c r="F79" s="38">
        <v>184352</v>
      </c>
      <c r="G79" s="38">
        <v>191636</v>
      </c>
      <c r="H79" s="38">
        <v>125866</v>
      </c>
      <c r="I79" s="38">
        <v>131219</v>
      </c>
      <c r="J79" s="38">
        <v>125866</v>
      </c>
      <c r="K79" s="38">
        <v>131219</v>
      </c>
      <c r="L79" s="38">
        <v>1573</v>
      </c>
      <c r="M79" s="38">
        <v>2304</v>
      </c>
      <c r="N79" s="38">
        <v>1287</v>
      </c>
      <c r="O79" s="38">
        <v>2007</v>
      </c>
      <c r="P79" s="39">
        <v>124293</v>
      </c>
      <c r="Q79" s="38">
        <v>128915</v>
      </c>
      <c r="R79" s="39">
        <v>124579</v>
      </c>
      <c r="S79" s="38">
        <v>129212</v>
      </c>
      <c r="T79" s="38">
        <v>32649</v>
      </c>
      <c r="U79" s="34">
        <f t="shared" si="12"/>
        <v>0.26267770510004584</v>
      </c>
      <c r="V79" s="38">
        <v>43254</v>
      </c>
      <c r="W79" s="38">
        <v>26535</v>
      </c>
      <c r="X79" s="34">
        <f t="shared" si="13"/>
        <v>0.21299737515953732</v>
      </c>
      <c r="Y79" s="38">
        <v>38678</v>
      </c>
      <c r="Z79" s="38">
        <v>27165</v>
      </c>
      <c r="AA79" s="34">
        <f t="shared" si="14"/>
        <v>0.21855615360478869</v>
      </c>
      <c r="AB79" s="38">
        <v>16930</v>
      </c>
      <c r="AC79" s="38">
        <v>28460</v>
      </c>
      <c r="AD79" s="34">
        <f t="shared" si="15"/>
        <v>0.22844941763860682</v>
      </c>
      <c r="AE79" s="38">
        <v>17098</v>
      </c>
      <c r="AF79" s="38">
        <v>32328</v>
      </c>
      <c r="AG79" s="34">
        <f t="shared" si="16"/>
        <v>0.26009509787357293</v>
      </c>
      <c r="AH79" s="38">
        <v>30112</v>
      </c>
      <c r="AI79" s="38">
        <v>31000</v>
      </c>
      <c r="AJ79" s="34">
        <f t="shared" si="17"/>
        <v>0.24883808667592452</v>
      </c>
      <c r="AK79" s="38">
        <v>31781</v>
      </c>
      <c r="AL79" s="38">
        <v>11764</v>
      </c>
      <c r="AM79" s="34">
        <f t="shared" si="18"/>
        <v>9.4647325271736943E-2</v>
      </c>
      <c r="AN79" s="38">
        <v>8538</v>
      </c>
      <c r="AO79" s="38">
        <v>12785</v>
      </c>
      <c r="AP79" s="34">
        <f t="shared" si="19"/>
        <v>0.10262564316618371</v>
      </c>
      <c r="AQ79" s="38">
        <v>10132</v>
      </c>
      <c r="AR79" s="38">
        <v>12419</v>
      </c>
      <c r="AS79" s="34">
        <f t="shared" si="20"/>
        <v>9.9917131294602266E-2</v>
      </c>
      <c r="AT79" s="38">
        <v>21819</v>
      </c>
      <c r="AU79" s="38">
        <v>10630</v>
      </c>
      <c r="AV79" s="34">
        <f t="shared" si="21"/>
        <v>8.5327382624679926E-2</v>
      </c>
      <c r="AW79" s="38">
        <v>21042</v>
      </c>
      <c r="AX79" s="38">
        <v>4207</v>
      </c>
      <c r="AY79" s="34">
        <f t="shared" si="22"/>
        <v>3.3847441127014391E-2</v>
      </c>
      <c r="AZ79" s="38">
        <v>3198</v>
      </c>
      <c r="BA79" s="38">
        <v>5002</v>
      </c>
      <c r="BB79" s="34">
        <f t="shared" si="23"/>
        <v>4.015122934041853E-2</v>
      </c>
      <c r="BC79" s="38">
        <v>3366</v>
      </c>
      <c r="BD79" s="31"/>
    </row>
    <row r="80" spans="1:56" ht="20.25" customHeight="1">
      <c r="A80" s="37">
        <v>74</v>
      </c>
      <c r="B80" s="29" t="s">
        <v>91</v>
      </c>
      <c r="C80" s="38">
        <v>15</v>
      </c>
      <c r="D80" s="38">
        <v>198676</v>
      </c>
      <c r="E80" s="38">
        <v>207103</v>
      </c>
      <c r="F80" s="38">
        <v>198676</v>
      </c>
      <c r="G80" s="38">
        <v>207103</v>
      </c>
      <c r="H80" s="38">
        <v>133064</v>
      </c>
      <c r="I80" s="38">
        <v>140223</v>
      </c>
      <c r="J80" s="38">
        <v>133064</v>
      </c>
      <c r="K80" s="38">
        <v>140223</v>
      </c>
      <c r="L80" s="38">
        <v>1727</v>
      </c>
      <c r="M80" s="38">
        <v>2566</v>
      </c>
      <c r="N80" s="38">
        <v>1483</v>
      </c>
      <c r="O80" s="38">
        <v>2291</v>
      </c>
      <c r="P80" s="39">
        <v>131337</v>
      </c>
      <c r="Q80" s="38">
        <v>137657</v>
      </c>
      <c r="R80" s="39">
        <v>131581</v>
      </c>
      <c r="S80" s="38">
        <v>137932</v>
      </c>
      <c r="T80" s="38">
        <v>32732</v>
      </c>
      <c r="U80" s="34">
        <f t="shared" si="12"/>
        <v>0.24922146843616041</v>
      </c>
      <c r="V80" s="38">
        <v>42725</v>
      </c>
      <c r="W80" s="38">
        <v>28411</v>
      </c>
      <c r="X80" s="34">
        <f t="shared" si="13"/>
        <v>0.21592023164438634</v>
      </c>
      <c r="Y80" s="38">
        <v>39751</v>
      </c>
      <c r="Z80" s="38">
        <v>30969</v>
      </c>
      <c r="AA80" s="34">
        <f t="shared" si="14"/>
        <v>0.23579798533543481</v>
      </c>
      <c r="AB80" s="38">
        <v>20864</v>
      </c>
      <c r="AC80" s="38">
        <v>32109</v>
      </c>
      <c r="AD80" s="34">
        <f t="shared" si="15"/>
        <v>0.24402459321634581</v>
      </c>
      <c r="AE80" s="38">
        <v>19835</v>
      </c>
      <c r="AF80" s="38">
        <v>32930</v>
      </c>
      <c r="AG80" s="34">
        <f t="shared" si="16"/>
        <v>0.25072904055978135</v>
      </c>
      <c r="AH80" s="38">
        <v>32864</v>
      </c>
      <c r="AI80" s="38">
        <v>31476</v>
      </c>
      <c r="AJ80" s="34">
        <f t="shared" si="17"/>
        <v>0.23921386826365509</v>
      </c>
      <c r="AK80" s="38">
        <v>32982</v>
      </c>
      <c r="AL80" s="38">
        <v>11089</v>
      </c>
      <c r="AM80" s="34">
        <f t="shared" si="18"/>
        <v>8.4431652923395537E-2</v>
      </c>
      <c r="AN80" s="38">
        <v>11091</v>
      </c>
      <c r="AO80" s="38">
        <v>12792</v>
      </c>
      <c r="AP80" s="34">
        <f t="shared" si="19"/>
        <v>9.7217683404138902E-2</v>
      </c>
      <c r="AQ80" s="38">
        <v>11236</v>
      </c>
      <c r="AR80" s="38">
        <v>13108</v>
      </c>
      <c r="AS80" s="34">
        <f t="shared" si="20"/>
        <v>9.9804320183954257E-2</v>
      </c>
      <c r="AT80" s="38">
        <v>24863</v>
      </c>
      <c r="AU80" s="38">
        <v>11680</v>
      </c>
      <c r="AV80" s="34">
        <f t="shared" si="21"/>
        <v>8.8766615240802246E-2</v>
      </c>
      <c r="AW80" s="38">
        <v>23909</v>
      </c>
      <c r="AX80" s="38">
        <v>3820</v>
      </c>
      <c r="AY80" s="34">
        <f t="shared" si="22"/>
        <v>2.9085482385009555E-2</v>
      </c>
      <c r="AZ80" s="38">
        <v>3647</v>
      </c>
      <c r="BA80" s="38">
        <v>4835</v>
      </c>
      <c r="BB80" s="34">
        <f t="shared" si="23"/>
        <v>3.674542677134237E-2</v>
      </c>
      <c r="BC80" s="38">
        <v>3250</v>
      </c>
      <c r="BD80" s="31"/>
    </row>
    <row r="81" spans="1:56" ht="20.25" customHeight="1">
      <c r="A81" s="37">
        <v>75</v>
      </c>
      <c r="B81" s="29" t="s">
        <v>92</v>
      </c>
      <c r="C81" s="38">
        <v>11</v>
      </c>
      <c r="D81" s="38">
        <v>207483</v>
      </c>
      <c r="E81" s="38">
        <v>206706</v>
      </c>
      <c r="F81" s="38">
        <v>207483</v>
      </c>
      <c r="G81" s="38">
        <v>206706</v>
      </c>
      <c r="H81" s="38">
        <v>152506</v>
      </c>
      <c r="I81" s="38">
        <v>151412</v>
      </c>
      <c r="J81" s="38">
        <v>152506</v>
      </c>
      <c r="K81" s="38">
        <v>151412</v>
      </c>
      <c r="L81" s="38">
        <v>2296</v>
      </c>
      <c r="M81" s="38">
        <v>2341</v>
      </c>
      <c r="N81" s="38">
        <v>2087</v>
      </c>
      <c r="O81" s="38">
        <v>1969</v>
      </c>
      <c r="P81" s="39">
        <v>150210</v>
      </c>
      <c r="Q81" s="38">
        <v>149071</v>
      </c>
      <c r="R81" s="39">
        <v>150419</v>
      </c>
      <c r="S81" s="38">
        <v>149443</v>
      </c>
      <c r="T81" s="38">
        <v>20002</v>
      </c>
      <c r="U81" s="34">
        <f t="shared" si="12"/>
        <v>0.13316024232740831</v>
      </c>
      <c r="V81" s="38">
        <v>27654</v>
      </c>
      <c r="W81" s="38">
        <v>16856</v>
      </c>
      <c r="X81" s="34">
        <f t="shared" si="13"/>
        <v>0.11206031152979344</v>
      </c>
      <c r="Y81" s="38">
        <v>27861</v>
      </c>
      <c r="Z81" s="38">
        <v>34072</v>
      </c>
      <c r="AA81" s="34">
        <f t="shared" si="14"/>
        <v>0.22682910591838093</v>
      </c>
      <c r="AB81" s="38">
        <v>35036</v>
      </c>
      <c r="AC81" s="38">
        <v>32133</v>
      </c>
      <c r="AD81" s="34">
        <f t="shared" si="15"/>
        <v>0.21362327897406577</v>
      </c>
      <c r="AE81" s="38">
        <v>26788</v>
      </c>
      <c r="AF81" s="38">
        <v>7597</v>
      </c>
      <c r="AG81" s="34">
        <f t="shared" si="16"/>
        <v>5.0575860462019839E-2</v>
      </c>
      <c r="AH81" s="38">
        <v>11782</v>
      </c>
      <c r="AI81" s="38">
        <v>7734</v>
      </c>
      <c r="AJ81" s="34">
        <f t="shared" si="17"/>
        <v>5.1416376920468826E-2</v>
      </c>
      <c r="AK81" s="38">
        <v>12289</v>
      </c>
      <c r="AL81" s="38">
        <v>10038</v>
      </c>
      <c r="AM81" s="34">
        <f t="shared" si="18"/>
        <v>6.6826442979828246E-2</v>
      </c>
      <c r="AN81" s="38">
        <v>9017</v>
      </c>
      <c r="AO81" s="38">
        <v>13186</v>
      </c>
      <c r="AP81" s="34">
        <f t="shared" si="19"/>
        <v>8.766179804413006E-2</v>
      </c>
      <c r="AQ81" s="38">
        <v>12972</v>
      </c>
      <c r="AR81" s="38">
        <v>21291</v>
      </c>
      <c r="AS81" s="34">
        <f t="shared" si="20"/>
        <v>0.14174156181346115</v>
      </c>
      <c r="AT81" s="38">
        <v>30492</v>
      </c>
      <c r="AU81" s="38">
        <v>20820</v>
      </c>
      <c r="AV81" s="34">
        <f t="shared" si="21"/>
        <v>0.13841336533283694</v>
      </c>
      <c r="AW81" s="38">
        <v>32118</v>
      </c>
      <c r="AX81" s="38">
        <v>45870</v>
      </c>
      <c r="AY81" s="34">
        <f t="shared" si="22"/>
        <v>0.30537247853005794</v>
      </c>
      <c r="AZ81" s="38">
        <v>26781</v>
      </c>
      <c r="BA81" s="38">
        <v>46120</v>
      </c>
      <c r="BB81" s="34">
        <f t="shared" si="23"/>
        <v>0.30661020216860901</v>
      </c>
      <c r="BC81" s="38">
        <v>25708</v>
      </c>
      <c r="BD81" s="31"/>
    </row>
    <row r="82" spans="1:56" ht="20.25" customHeight="1">
      <c r="A82" s="37">
        <v>76</v>
      </c>
      <c r="B82" s="29" t="s">
        <v>93</v>
      </c>
      <c r="C82" s="38">
        <v>11</v>
      </c>
      <c r="D82" s="38">
        <v>235647</v>
      </c>
      <c r="E82" s="38">
        <v>237071</v>
      </c>
      <c r="F82" s="38">
        <v>235647</v>
      </c>
      <c r="G82" s="38">
        <v>237071</v>
      </c>
      <c r="H82" s="38">
        <v>184636</v>
      </c>
      <c r="I82" s="38">
        <v>188499</v>
      </c>
      <c r="J82" s="38">
        <v>184636</v>
      </c>
      <c r="K82" s="38">
        <v>188499</v>
      </c>
      <c r="L82" s="38">
        <v>2530</v>
      </c>
      <c r="M82" s="38">
        <v>2186</v>
      </c>
      <c r="N82" s="38">
        <v>2252</v>
      </c>
      <c r="O82" s="38">
        <v>1847</v>
      </c>
      <c r="P82" s="39">
        <v>182106</v>
      </c>
      <c r="Q82" s="38">
        <v>186313</v>
      </c>
      <c r="R82" s="39">
        <v>182384</v>
      </c>
      <c r="S82" s="38">
        <v>186652</v>
      </c>
      <c r="T82" s="38">
        <v>23045</v>
      </c>
      <c r="U82" s="34">
        <f t="shared" si="12"/>
        <v>0.12654717582067587</v>
      </c>
      <c r="V82" s="38">
        <v>36429</v>
      </c>
      <c r="W82" s="38">
        <v>21285</v>
      </c>
      <c r="X82" s="34">
        <f t="shared" si="13"/>
        <v>0.11670431616808492</v>
      </c>
      <c r="Y82" s="38">
        <v>36994</v>
      </c>
      <c r="Z82" s="38">
        <v>39131</v>
      </c>
      <c r="AA82" s="34">
        <f t="shared" si="14"/>
        <v>0.2148803444147914</v>
      </c>
      <c r="AB82" s="38">
        <v>30509</v>
      </c>
      <c r="AC82" s="38">
        <v>40174</v>
      </c>
      <c r="AD82" s="34">
        <f t="shared" si="15"/>
        <v>0.22027151504517939</v>
      </c>
      <c r="AE82" s="38">
        <v>29185</v>
      </c>
      <c r="AF82" s="38">
        <v>16242</v>
      </c>
      <c r="AG82" s="34">
        <f t="shared" si="16"/>
        <v>8.9189812526770121E-2</v>
      </c>
      <c r="AH82" s="38">
        <v>22487</v>
      </c>
      <c r="AI82" s="38">
        <v>15962</v>
      </c>
      <c r="AJ82" s="34">
        <f t="shared" si="17"/>
        <v>8.7518641986139137E-2</v>
      </c>
      <c r="AK82" s="38">
        <v>23315</v>
      </c>
      <c r="AL82" s="38">
        <v>12515</v>
      </c>
      <c r="AM82" s="34">
        <f t="shared" si="18"/>
        <v>6.8723710366489846E-2</v>
      </c>
      <c r="AN82" s="38">
        <v>7890</v>
      </c>
      <c r="AO82" s="38">
        <v>14650</v>
      </c>
      <c r="AP82" s="34">
        <f t="shared" si="19"/>
        <v>8.032502851127292E-2</v>
      </c>
      <c r="AQ82" s="38">
        <v>12321</v>
      </c>
      <c r="AR82" s="38">
        <v>29559</v>
      </c>
      <c r="AS82" s="34">
        <f t="shared" si="20"/>
        <v>0.16231755131626635</v>
      </c>
      <c r="AT82" s="38">
        <v>53618</v>
      </c>
      <c r="AU82" s="38">
        <v>25176</v>
      </c>
      <c r="AV82" s="34">
        <f t="shared" si="21"/>
        <v>0.13803842442319503</v>
      </c>
      <c r="AW82" s="38">
        <v>43774</v>
      </c>
      <c r="AX82" s="38">
        <v>46401</v>
      </c>
      <c r="AY82" s="34">
        <f t="shared" si="22"/>
        <v>0.25480214819940034</v>
      </c>
      <c r="AZ82" s="38">
        <v>26376</v>
      </c>
      <c r="BA82" s="38">
        <v>48131</v>
      </c>
      <c r="BB82" s="34">
        <f t="shared" si="23"/>
        <v>0.2638992455478551</v>
      </c>
      <c r="BC82" s="38">
        <v>26651</v>
      </c>
      <c r="BD82" s="31"/>
    </row>
    <row r="83" spans="1:56" ht="20.25" customHeight="1">
      <c r="A83" s="37">
        <v>77</v>
      </c>
      <c r="B83" s="29" t="s">
        <v>94</v>
      </c>
      <c r="C83" s="38">
        <v>11</v>
      </c>
      <c r="D83" s="38">
        <v>176585</v>
      </c>
      <c r="E83" s="38">
        <v>182398</v>
      </c>
      <c r="F83" s="38">
        <v>176585</v>
      </c>
      <c r="G83" s="38">
        <v>182398</v>
      </c>
      <c r="H83" s="38">
        <v>128577</v>
      </c>
      <c r="I83" s="38">
        <v>137240</v>
      </c>
      <c r="J83" s="38">
        <v>128577</v>
      </c>
      <c r="K83" s="38">
        <v>137240</v>
      </c>
      <c r="L83" s="38">
        <v>2951</v>
      </c>
      <c r="M83" s="38">
        <v>2380</v>
      </c>
      <c r="N83" s="38">
        <v>2678</v>
      </c>
      <c r="O83" s="38">
        <v>2135</v>
      </c>
      <c r="P83" s="39">
        <v>125626</v>
      </c>
      <c r="Q83" s="38">
        <v>134860</v>
      </c>
      <c r="R83" s="39">
        <v>125899</v>
      </c>
      <c r="S83" s="38">
        <v>135105</v>
      </c>
      <c r="T83" s="38">
        <v>34233</v>
      </c>
      <c r="U83" s="34">
        <f t="shared" si="12"/>
        <v>0.27249932338847055</v>
      </c>
      <c r="V83" s="38">
        <v>49654</v>
      </c>
      <c r="W83" s="38">
        <v>30272</v>
      </c>
      <c r="X83" s="34">
        <f t="shared" si="13"/>
        <v>0.24044670728123338</v>
      </c>
      <c r="Y83" s="38">
        <v>41912</v>
      </c>
      <c r="Z83" s="38">
        <v>32445</v>
      </c>
      <c r="AA83" s="34">
        <f t="shared" si="14"/>
        <v>0.25826660086287873</v>
      </c>
      <c r="AB83" s="38">
        <v>31882</v>
      </c>
      <c r="AC83" s="38">
        <v>31447</v>
      </c>
      <c r="AD83" s="34">
        <f t="shared" si="15"/>
        <v>0.24977958522307564</v>
      </c>
      <c r="AE83" s="38">
        <v>27071</v>
      </c>
      <c r="AF83" s="38">
        <v>12249</v>
      </c>
      <c r="AG83" s="34">
        <f t="shared" si="16"/>
        <v>9.7503701463072925E-2</v>
      </c>
      <c r="AH83" s="38">
        <v>17738</v>
      </c>
      <c r="AI83" s="38">
        <v>12296</v>
      </c>
      <c r="AJ83" s="34">
        <f t="shared" si="17"/>
        <v>9.7665589083312812E-2</v>
      </c>
      <c r="AK83" s="38">
        <v>18513</v>
      </c>
      <c r="AL83" s="38">
        <v>10927</v>
      </c>
      <c r="AM83" s="34">
        <f t="shared" si="18"/>
        <v>8.6980402146052571E-2</v>
      </c>
      <c r="AN83" s="38">
        <v>9688</v>
      </c>
      <c r="AO83" s="38">
        <v>13457</v>
      </c>
      <c r="AP83" s="34">
        <f t="shared" si="19"/>
        <v>0.10688726677733738</v>
      </c>
      <c r="AQ83" s="38">
        <v>15376</v>
      </c>
      <c r="AR83" s="38">
        <v>6107</v>
      </c>
      <c r="AS83" s="34">
        <f t="shared" si="20"/>
        <v>4.8612548357824019E-2</v>
      </c>
      <c r="AT83" s="38">
        <v>10384</v>
      </c>
      <c r="AU83" s="38">
        <v>5843</v>
      </c>
      <c r="AV83" s="34">
        <f t="shared" si="21"/>
        <v>4.6410217714199474E-2</v>
      </c>
      <c r="AW83" s="38">
        <v>11516</v>
      </c>
      <c r="AX83" s="38">
        <v>17621</v>
      </c>
      <c r="AY83" s="34">
        <f t="shared" si="22"/>
        <v>0.14026555012497413</v>
      </c>
      <c r="AZ83" s="38">
        <v>10647</v>
      </c>
      <c r="BA83" s="38">
        <v>19581</v>
      </c>
      <c r="BB83" s="34">
        <f t="shared" si="23"/>
        <v>0.15552943232273489</v>
      </c>
      <c r="BC83" s="38">
        <v>12305</v>
      </c>
      <c r="BD83" s="31"/>
    </row>
    <row r="84" spans="1:56" ht="20.25" customHeight="1">
      <c r="A84" s="37">
        <v>78</v>
      </c>
      <c r="B84" s="29" t="s">
        <v>95</v>
      </c>
      <c r="C84" s="38">
        <v>11</v>
      </c>
      <c r="D84" s="38">
        <v>180251</v>
      </c>
      <c r="E84" s="38">
        <v>184608</v>
      </c>
      <c r="F84" s="38">
        <v>180251</v>
      </c>
      <c r="G84" s="38">
        <v>184608</v>
      </c>
      <c r="H84" s="38">
        <v>126551</v>
      </c>
      <c r="I84" s="38">
        <v>133009</v>
      </c>
      <c r="J84" s="38">
        <v>126551</v>
      </c>
      <c r="K84" s="38">
        <v>133009</v>
      </c>
      <c r="L84" s="38">
        <v>3394</v>
      </c>
      <c r="M84" s="38">
        <v>2435</v>
      </c>
      <c r="N84" s="38">
        <v>3022</v>
      </c>
      <c r="O84" s="38">
        <v>2262</v>
      </c>
      <c r="P84" s="39">
        <v>123157</v>
      </c>
      <c r="Q84" s="38">
        <v>130574</v>
      </c>
      <c r="R84" s="39">
        <v>123529</v>
      </c>
      <c r="S84" s="38">
        <v>130747</v>
      </c>
      <c r="T84" s="38">
        <v>28904</v>
      </c>
      <c r="U84" s="34">
        <f t="shared" si="12"/>
        <v>0.23469230332015231</v>
      </c>
      <c r="V84" s="38">
        <v>40372</v>
      </c>
      <c r="W84" s="38">
        <v>26266</v>
      </c>
      <c r="X84" s="34">
        <f t="shared" si="13"/>
        <v>0.21263023257696573</v>
      </c>
      <c r="Y84" s="38">
        <v>36712</v>
      </c>
      <c r="Z84" s="38">
        <v>40451</v>
      </c>
      <c r="AA84" s="34">
        <f t="shared" si="14"/>
        <v>0.32845067677842105</v>
      </c>
      <c r="AB84" s="38">
        <v>41965</v>
      </c>
      <c r="AC84" s="38">
        <v>34233</v>
      </c>
      <c r="AD84" s="34">
        <f t="shared" si="15"/>
        <v>0.27712520946498392</v>
      </c>
      <c r="AE84" s="38">
        <v>29733</v>
      </c>
      <c r="AF84" s="38">
        <v>12447</v>
      </c>
      <c r="AG84" s="34">
        <f t="shared" si="16"/>
        <v>0.10106611885641904</v>
      </c>
      <c r="AH84" s="38">
        <v>17551</v>
      </c>
      <c r="AI84" s="38">
        <v>12783</v>
      </c>
      <c r="AJ84" s="34">
        <f t="shared" si="17"/>
        <v>0.10348177351067361</v>
      </c>
      <c r="AK84" s="38">
        <v>18481</v>
      </c>
      <c r="AL84" s="38">
        <v>10492</v>
      </c>
      <c r="AM84" s="34">
        <f t="shared" si="18"/>
        <v>8.519207190821472E-2</v>
      </c>
      <c r="AN84" s="38">
        <v>8292</v>
      </c>
      <c r="AO84" s="38">
        <v>12491</v>
      </c>
      <c r="AP84" s="34">
        <f t="shared" si="19"/>
        <v>0.10111795610747273</v>
      </c>
      <c r="AQ84" s="38">
        <v>12927</v>
      </c>
      <c r="AR84" s="38">
        <v>6771</v>
      </c>
      <c r="AS84" s="34">
        <f t="shared" si="20"/>
        <v>5.4978604545417635E-2</v>
      </c>
      <c r="AT84" s="38">
        <v>9861</v>
      </c>
      <c r="AU84" s="38">
        <v>6353</v>
      </c>
      <c r="AV84" s="34">
        <f t="shared" si="21"/>
        <v>5.1429219049777784E-2</v>
      </c>
      <c r="AW84" s="38">
        <v>12780</v>
      </c>
      <c r="AX84" s="38">
        <v>14680</v>
      </c>
      <c r="AY84" s="34">
        <f t="shared" si="22"/>
        <v>0.11919744716094091</v>
      </c>
      <c r="AZ84" s="38">
        <v>8031</v>
      </c>
      <c r="BA84" s="38">
        <v>17963</v>
      </c>
      <c r="BB84" s="34">
        <f t="shared" si="23"/>
        <v>0.14541524662225064</v>
      </c>
      <c r="BC84" s="38">
        <v>11063</v>
      </c>
      <c r="BD84" s="31"/>
    </row>
    <row r="85" spans="1:56" ht="20.25" customHeight="1">
      <c r="A85" s="37">
        <v>79</v>
      </c>
      <c r="B85" s="29" t="s">
        <v>96</v>
      </c>
      <c r="C85" s="38">
        <v>11</v>
      </c>
      <c r="D85" s="38">
        <v>217814</v>
      </c>
      <c r="E85" s="38">
        <v>221210</v>
      </c>
      <c r="F85" s="38">
        <v>217814</v>
      </c>
      <c r="G85" s="38">
        <v>221210</v>
      </c>
      <c r="H85" s="38">
        <v>177241</v>
      </c>
      <c r="I85" s="38">
        <v>180720</v>
      </c>
      <c r="J85" s="38">
        <v>177241</v>
      </c>
      <c r="K85" s="38">
        <v>180720</v>
      </c>
      <c r="L85" s="38">
        <v>2421</v>
      </c>
      <c r="M85" s="38">
        <v>2347</v>
      </c>
      <c r="N85" s="38">
        <v>2372</v>
      </c>
      <c r="O85" s="38">
        <v>1763</v>
      </c>
      <c r="P85" s="39">
        <v>174820</v>
      </c>
      <c r="Q85" s="38">
        <v>178373</v>
      </c>
      <c r="R85" s="39">
        <v>174869</v>
      </c>
      <c r="S85" s="38">
        <v>178957</v>
      </c>
      <c r="T85" s="38">
        <v>48959</v>
      </c>
      <c r="U85" s="34">
        <f t="shared" si="12"/>
        <v>0.2800537695915799</v>
      </c>
      <c r="V85" s="38">
        <v>63085</v>
      </c>
      <c r="W85" s="38">
        <v>39943</v>
      </c>
      <c r="X85" s="34">
        <f t="shared" si="13"/>
        <v>0.22841670050151827</v>
      </c>
      <c r="Y85" s="38">
        <v>53281</v>
      </c>
      <c r="Z85" s="38">
        <v>43465</v>
      </c>
      <c r="AA85" s="34">
        <f t="shared" si="14"/>
        <v>0.24862715936391716</v>
      </c>
      <c r="AB85" s="38">
        <v>43801</v>
      </c>
      <c r="AC85" s="38">
        <v>42910</v>
      </c>
      <c r="AD85" s="34">
        <f t="shared" si="15"/>
        <v>0.24538368721728837</v>
      </c>
      <c r="AE85" s="38">
        <v>34279</v>
      </c>
      <c r="AF85" s="38">
        <v>9221</v>
      </c>
      <c r="AG85" s="34">
        <f t="shared" si="16"/>
        <v>5.2745681272165654E-2</v>
      </c>
      <c r="AH85" s="38">
        <v>14549</v>
      </c>
      <c r="AI85" s="38">
        <v>9915</v>
      </c>
      <c r="AJ85" s="34">
        <f t="shared" si="17"/>
        <v>5.6699586547644239E-2</v>
      </c>
      <c r="AK85" s="38">
        <v>15824</v>
      </c>
      <c r="AL85" s="38">
        <v>15967</v>
      </c>
      <c r="AM85" s="34">
        <f t="shared" si="18"/>
        <v>9.1333943484727148E-2</v>
      </c>
      <c r="AN85" s="38">
        <v>16159</v>
      </c>
      <c r="AO85" s="38">
        <v>22208</v>
      </c>
      <c r="AP85" s="34">
        <f t="shared" si="19"/>
        <v>0.12699792416037148</v>
      </c>
      <c r="AQ85" s="38">
        <v>25461</v>
      </c>
      <c r="AR85" s="38">
        <v>7455</v>
      </c>
      <c r="AS85" s="34">
        <f t="shared" si="20"/>
        <v>4.2643862258322847E-2</v>
      </c>
      <c r="AT85" s="38">
        <v>13392</v>
      </c>
      <c r="AU85" s="38">
        <v>8311</v>
      </c>
      <c r="AV85" s="34">
        <f t="shared" si="21"/>
        <v>4.7527005930153431E-2</v>
      </c>
      <c r="AW85" s="38">
        <v>16352</v>
      </c>
      <c r="AX85" s="38">
        <v>38873</v>
      </c>
      <c r="AY85" s="34">
        <f t="shared" si="22"/>
        <v>0.22236014186019906</v>
      </c>
      <c r="AZ85" s="38">
        <v>22712</v>
      </c>
      <c r="BA85" s="38">
        <v>39550</v>
      </c>
      <c r="BB85" s="34">
        <f t="shared" si="23"/>
        <v>0.22616930387890363</v>
      </c>
      <c r="BC85" s="38">
        <v>25361</v>
      </c>
      <c r="BD85" s="31"/>
    </row>
    <row r="86" spans="1:56" ht="20.25" customHeight="1">
      <c r="A86" s="37">
        <v>80</v>
      </c>
      <c r="B86" s="29" t="s">
        <v>97</v>
      </c>
      <c r="C86" s="38">
        <v>11</v>
      </c>
      <c r="D86" s="38">
        <v>196800</v>
      </c>
      <c r="E86" s="38">
        <v>198672</v>
      </c>
      <c r="F86" s="38">
        <v>196800</v>
      </c>
      <c r="G86" s="38">
        <v>198672</v>
      </c>
      <c r="H86" s="38">
        <v>155726</v>
      </c>
      <c r="I86" s="38">
        <v>158034</v>
      </c>
      <c r="J86" s="38">
        <v>155726</v>
      </c>
      <c r="K86" s="38">
        <v>158034</v>
      </c>
      <c r="L86" s="38">
        <v>1920</v>
      </c>
      <c r="M86" s="38">
        <v>1920</v>
      </c>
      <c r="N86" s="38">
        <v>1943</v>
      </c>
      <c r="O86" s="38">
        <v>1387</v>
      </c>
      <c r="P86" s="39">
        <v>153806</v>
      </c>
      <c r="Q86" s="38">
        <v>156114</v>
      </c>
      <c r="R86" s="39">
        <v>153783</v>
      </c>
      <c r="S86" s="38">
        <v>156647</v>
      </c>
      <c r="T86" s="38">
        <v>34308</v>
      </c>
      <c r="U86" s="34">
        <f t="shared" si="12"/>
        <v>0.22306021871708515</v>
      </c>
      <c r="V86" s="38">
        <v>47077</v>
      </c>
      <c r="W86" s="38">
        <v>29199</v>
      </c>
      <c r="X86" s="34">
        <f t="shared" si="13"/>
        <v>0.1898714422270342</v>
      </c>
      <c r="Y86" s="38">
        <v>40085</v>
      </c>
      <c r="Z86" s="38">
        <v>42934</v>
      </c>
      <c r="AA86" s="34">
        <f t="shared" si="14"/>
        <v>0.27914385654655866</v>
      </c>
      <c r="AB86" s="38">
        <v>43123</v>
      </c>
      <c r="AC86" s="38">
        <v>36986</v>
      </c>
      <c r="AD86" s="34">
        <f t="shared" si="15"/>
        <v>0.24050772842251744</v>
      </c>
      <c r="AE86" s="38">
        <v>30351</v>
      </c>
      <c r="AF86" s="38">
        <v>6539</v>
      </c>
      <c r="AG86" s="34">
        <f t="shared" si="16"/>
        <v>4.2514596309636818E-2</v>
      </c>
      <c r="AH86" s="38">
        <v>11722</v>
      </c>
      <c r="AI86" s="38">
        <v>7371</v>
      </c>
      <c r="AJ86" s="34">
        <f t="shared" si="17"/>
        <v>4.7931175747644411E-2</v>
      </c>
      <c r="AK86" s="38">
        <v>12374</v>
      </c>
      <c r="AL86" s="38">
        <v>14982</v>
      </c>
      <c r="AM86" s="34">
        <f t="shared" si="18"/>
        <v>9.7408423598559224E-2</v>
      </c>
      <c r="AN86" s="38">
        <v>14426</v>
      </c>
      <c r="AO86" s="38">
        <v>20183</v>
      </c>
      <c r="AP86" s="34">
        <f t="shared" si="19"/>
        <v>0.13124337540560399</v>
      </c>
      <c r="AQ86" s="38">
        <v>23280</v>
      </c>
      <c r="AR86" s="38">
        <v>8802</v>
      </c>
      <c r="AS86" s="34">
        <f t="shared" si="20"/>
        <v>5.7227936491424262E-2</v>
      </c>
      <c r="AT86" s="38">
        <v>14745</v>
      </c>
      <c r="AU86" s="38">
        <v>9947</v>
      </c>
      <c r="AV86" s="34">
        <f t="shared" si="21"/>
        <v>6.4682051982338756E-2</v>
      </c>
      <c r="AW86" s="38">
        <v>18367</v>
      </c>
      <c r="AX86" s="38">
        <v>37531</v>
      </c>
      <c r="AY86" s="34">
        <f t="shared" si="22"/>
        <v>0.24401518796405863</v>
      </c>
      <c r="AZ86" s="38">
        <v>21286</v>
      </c>
      <c r="BA86" s="38">
        <v>40471</v>
      </c>
      <c r="BB86" s="34">
        <f t="shared" si="23"/>
        <v>0.26316953109251345</v>
      </c>
      <c r="BC86" s="38">
        <v>24770</v>
      </c>
      <c r="BD86" s="31"/>
    </row>
    <row r="87" spans="1:56" ht="20.25" customHeight="1">
      <c r="A87" s="37">
        <v>81</v>
      </c>
      <c r="B87" s="29" t="s">
        <v>98</v>
      </c>
      <c r="C87" s="38">
        <v>11</v>
      </c>
      <c r="D87" s="38">
        <v>231500</v>
      </c>
      <c r="E87" s="38">
        <v>235250</v>
      </c>
      <c r="F87" s="38">
        <v>231500</v>
      </c>
      <c r="G87" s="38">
        <v>235250</v>
      </c>
      <c r="H87" s="38">
        <v>178035</v>
      </c>
      <c r="I87" s="38">
        <v>181159</v>
      </c>
      <c r="J87" s="38">
        <v>178035</v>
      </c>
      <c r="K87" s="38">
        <v>181159</v>
      </c>
      <c r="L87" s="38">
        <v>2786</v>
      </c>
      <c r="M87" s="38">
        <v>2493</v>
      </c>
      <c r="N87" s="38">
        <v>2898</v>
      </c>
      <c r="O87" s="38">
        <v>2078</v>
      </c>
      <c r="P87" s="39">
        <v>175249</v>
      </c>
      <c r="Q87" s="38">
        <v>178666</v>
      </c>
      <c r="R87" s="39">
        <v>175137</v>
      </c>
      <c r="S87" s="38">
        <v>179081</v>
      </c>
      <c r="T87" s="38">
        <v>38400</v>
      </c>
      <c r="U87" s="34">
        <f t="shared" si="12"/>
        <v>0.21911679952524693</v>
      </c>
      <c r="V87" s="38">
        <v>51708</v>
      </c>
      <c r="W87" s="38">
        <v>31883</v>
      </c>
      <c r="X87" s="34">
        <f t="shared" si="13"/>
        <v>0.18204605537379309</v>
      </c>
      <c r="Y87" s="38">
        <v>44721</v>
      </c>
      <c r="Z87" s="38">
        <v>47451</v>
      </c>
      <c r="AA87" s="34">
        <f t="shared" si="14"/>
        <v>0.27076331391334613</v>
      </c>
      <c r="AB87" s="38">
        <v>39380</v>
      </c>
      <c r="AC87" s="38">
        <v>43381</v>
      </c>
      <c r="AD87" s="34">
        <f t="shared" si="15"/>
        <v>0.24769751680113283</v>
      </c>
      <c r="AE87" s="38">
        <v>36179</v>
      </c>
      <c r="AF87" s="38">
        <v>10005</v>
      </c>
      <c r="AG87" s="34">
        <f t="shared" si="16"/>
        <v>5.7090197376304573E-2</v>
      </c>
      <c r="AH87" s="38">
        <v>16188</v>
      </c>
      <c r="AI87" s="38">
        <v>10907</v>
      </c>
      <c r="AJ87" s="34">
        <f t="shared" si="17"/>
        <v>6.2276960322490395E-2</v>
      </c>
      <c r="AK87" s="38">
        <v>17108</v>
      </c>
      <c r="AL87" s="38">
        <v>12822</v>
      </c>
      <c r="AM87" s="34">
        <f t="shared" si="18"/>
        <v>7.3164468841476982E-2</v>
      </c>
      <c r="AN87" s="38">
        <v>11362</v>
      </c>
      <c r="AO87" s="38">
        <v>16679</v>
      </c>
      <c r="AP87" s="34">
        <f t="shared" si="19"/>
        <v>9.5234016798277921E-2</v>
      </c>
      <c r="AQ87" s="38">
        <v>18569</v>
      </c>
      <c r="AR87" s="38">
        <v>10673</v>
      </c>
      <c r="AS87" s="34">
        <f t="shared" si="20"/>
        <v>6.0901916701379177E-2</v>
      </c>
      <c r="AT87" s="38">
        <v>19356</v>
      </c>
      <c r="AU87" s="38">
        <v>13160</v>
      </c>
      <c r="AV87" s="34">
        <f t="shared" si="21"/>
        <v>7.5141175194276474E-2</v>
      </c>
      <c r="AW87" s="38">
        <v>23625</v>
      </c>
      <c r="AX87" s="38">
        <v>44021</v>
      </c>
      <c r="AY87" s="34">
        <f t="shared" si="22"/>
        <v>0.25119116228908583</v>
      </c>
      <c r="AZ87" s="38">
        <v>33763</v>
      </c>
      <c r="BA87" s="38">
        <v>44209</v>
      </c>
      <c r="BB87" s="34">
        <f t="shared" si="23"/>
        <v>0.25242524423736845</v>
      </c>
      <c r="BC87" s="38">
        <v>27956</v>
      </c>
      <c r="BD87" s="31"/>
    </row>
    <row r="88" spans="1:56" ht="20.25" customHeight="1">
      <c r="A88" s="37">
        <v>82</v>
      </c>
      <c r="B88" s="29" t="s">
        <v>99</v>
      </c>
      <c r="C88" s="38">
        <v>11</v>
      </c>
      <c r="D88" s="38">
        <v>197037</v>
      </c>
      <c r="E88" s="38">
        <v>202618</v>
      </c>
      <c r="F88" s="38">
        <v>197037</v>
      </c>
      <c r="G88" s="38">
        <v>202618</v>
      </c>
      <c r="H88" s="38">
        <v>139712</v>
      </c>
      <c r="I88" s="38">
        <v>143553</v>
      </c>
      <c r="J88" s="38">
        <v>139712</v>
      </c>
      <c r="K88" s="38">
        <v>143553</v>
      </c>
      <c r="L88" s="38">
        <v>3167</v>
      </c>
      <c r="M88" s="38">
        <v>2448</v>
      </c>
      <c r="N88" s="38">
        <v>2701</v>
      </c>
      <c r="O88" s="38">
        <v>2140</v>
      </c>
      <c r="P88" s="39">
        <v>136545</v>
      </c>
      <c r="Q88" s="38">
        <v>141105</v>
      </c>
      <c r="R88" s="39">
        <v>137011</v>
      </c>
      <c r="S88" s="38">
        <v>141413</v>
      </c>
      <c r="T88" s="38">
        <v>25577</v>
      </c>
      <c r="U88" s="34">
        <f t="shared" si="12"/>
        <v>0.1873155370024534</v>
      </c>
      <c r="V88" s="38">
        <v>34593</v>
      </c>
      <c r="W88" s="38">
        <v>22695</v>
      </c>
      <c r="X88" s="34">
        <f t="shared" si="13"/>
        <v>0.16564363445270819</v>
      </c>
      <c r="Y88" s="38">
        <v>31592</v>
      </c>
      <c r="Z88" s="38">
        <v>35530</v>
      </c>
      <c r="AA88" s="34">
        <f t="shared" si="14"/>
        <v>0.26020725768061809</v>
      </c>
      <c r="AB88" s="38">
        <v>37777</v>
      </c>
      <c r="AC88" s="38">
        <v>33080</v>
      </c>
      <c r="AD88" s="34">
        <f t="shared" si="15"/>
        <v>0.24144046828356847</v>
      </c>
      <c r="AE88" s="38">
        <v>27520</v>
      </c>
      <c r="AF88" s="38">
        <v>10153</v>
      </c>
      <c r="AG88" s="34">
        <f t="shared" si="16"/>
        <v>7.4356439269105429E-2</v>
      </c>
      <c r="AH88" s="38">
        <v>15105</v>
      </c>
      <c r="AI88" s="38">
        <v>10174</v>
      </c>
      <c r="AJ88" s="34">
        <f t="shared" si="17"/>
        <v>7.4256811496887107E-2</v>
      </c>
      <c r="AK88" s="38">
        <v>15904</v>
      </c>
      <c r="AL88" s="38">
        <v>8635</v>
      </c>
      <c r="AM88" s="34">
        <f t="shared" si="18"/>
        <v>6.323922516386539E-2</v>
      </c>
      <c r="AN88" s="38">
        <v>7255</v>
      </c>
      <c r="AO88" s="38">
        <v>9774</v>
      </c>
      <c r="AP88" s="34">
        <f t="shared" si="19"/>
        <v>7.1337337877980606E-2</v>
      </c>
      <c r="AQ88" s="38">
        <v>10891</v>
      </c>
      <c r="AR88" s="38">
        <v>17898</v>
      </c>
      <c r="AS88" s="34">
        <f t="shared" si="20"/>
        <v>0.13107766670328463</v>
      </c>
      <c r="AT88" s="38">
        <v>23204</v>
      </c>
      <c r="AU88" s="38">
        <v>16334</v>
      </c>
      <c r="AV88" s="34">
        <f t="shared" si="21"/>
        <v>0.11921670522804738</v>
      </c>
      <c r="AW88" s="38">
        <v>25752</v>
      </c>
      <c r="AX88" s="38">
        <v>27104</v>
      </c>
      <c r="AY88" s="34">
        <f t="shared" si="22"/>
        <v>0.19849866344428577</v>
      </c>
      <c r="AZ88" s="38">
        <v>15480</v>
      </c>
      <c r="BA88" s="38">
        <v>31058</v>
      </c>
      <c r="BB88" s="34">
        <f t="shared" si="23"/>
        <v>0.22668252913999606</v>
      </c>
      <c r="BC88" s="38">
        <v>18446</v>
      </c>
      <c r="BD88" s="31"/>
    </row>
    <row r="89" spans="1:56" ht="20.25" customHeight="1">
      <c r="A89" s="37">
        <v>83</v>
      </c>
      <c r="B89" s="29" t="s">
        <v>100</v>
      </c>
      <c r="C89" s="38">
        <v>11</v>
      </c>
      <c r="D89" s="38">
        <v>220014</v>
      </c>
      <c r="E89" s="38">
        <v>223427</v>
      </c>
      <c r="F89" s="38">
        <v>220014</v>
      </c>
      <c r="G89" s="38">
        <v>223427</v>
      </c>
      <c r="H89" s="38">
        <v>172469</v>
      </c>
      <c r="I89" s="38">
        <v>173289</v>
      </c>
      <c r="J89" s="38">
        <v>172469</v>
      </c>
      <c r="K89" s="38">
        <v>173289</v>
      </c>
      <c r="L89" s="38">
        <v>2102</v>
      </c>
      <c r="M89" s="38">
        <v>1940</v>
      </c>
      <c r="N89" s="38">
        <v>1828</v>
      </c>
      <c r="O89" s="38">
        <v>1545</v>
      </c>
      <c r="P89" s="39">
        <v>170367</v>
      </c>
      <c r="Q89" s="38">
        <v>171349</v>
      </c>
      <c r="R89" s="39">
        <v>170641</v>
      </c>
      <c r="S89" s="38">
        <v>171744</v>
      </c>
      <c r="T89" s="38">
        <v>13030</v>
      </c>
      <c r="U89" s="34">
        <f t="shared" si="12"/>
        <v>7.6481947795054211E-2</v>
      </c>
      <c r="V89" s="38">
        <v>20955</v>
      </c>
      <c r="W89" s="38">
        <v>11910</v>
      </c>
      <c r="X89" s="34">
        <f t="shared" si="13"/>
        <v>6.9795652861856183E-2</v>
      </c>
      <c r="Y89" s="38">
        <v>23887</v>
      </c>
      <c r="Z89" s="38">
        <v>29619</v>
      </c>
      <c r="AA89" s="34">
        <f t="shared" si="14"/>
        <v>0.17385409146137457</v>
      </c>
      <c r="AB89" s="38">
        <v>29028</v>
      </c>
      <c r="AC89" s="38">
        <v>32745</v>
      </c>
      <c r="AD89" s="34">
        <f t="shared" si="15"/>
        <v>0.19189409344764741</v>
      </c>
      <c r="AE89" s="38">
        <v>27391</v>
      </c>
      <c r="AF89" s="38">
        <v>6598</v>
      </c>
      <c r="AG89" s="34">
        <f t="shared" si="16"/>
        <v>3.8728157448332128E-2</v>
      </c>
      <c r="AH89" s="38">
        <v>10558</v>
      </c>
      <c r="AI89" s="38">
        <v>6988</v>
      </c>
      <c r="AJ89" s="34">
        <f t="shared" si="17"/>
        <v>4.095147121735105E-2</v>
      </c>
      <c r="AK89" s="38">
        <v>10863</v>
      </c>
      <c r="AL89" s="38">
        <v>9203</v>
      </c>
      <c r="AM89" s="34">
        <f t="shared" si="18"/>
        <v>5.4018677326007972E-2</v>
      </c>
      <c r="AN89" s="38">
        <v>5263</v>
      </c>
      <c r="AO89" s="38">
        <v>10819</v>
      </c>
      <c r="AP89" s="34">
        <f t="shared" si="19"/>
        <v>6.340211320843174E-2</v>
      </c>
      <c r="AQ89" s="38">
        <v>10147</v>
      </c>
      <c r="AR89" s="38">
        <v>30113</v>
      </c>
      <c r="AS89" s="34">
        <f t="shared" si="20"/>
        <v>0.17675371404086473</v>
      </c>
      <c r="AT89" s="38">
        <v>42600</v>
      </c>
      <c r="AU89" s="38">
        <v>30881</v>
      </c>
      <c r="AV89" s="34">
        <f t="shared" si="21"/>
        <v>0.18097057565297905</v>
      </c>
      <c r="AW89" s="38">
        <v>49016</v>
      </c>
      <c r="AX89" s="38">
        <v>64542</v>
      </c>
      <c r="AY89" s="34">
        <f t="shared" si="22"/>
        <v>0.37884097272359085</v>
      </c>
      <c r="AZ89" s="38">
        <v>45055</v>
      </c>
      <c r="BA89" s="38">
        <v>62710</v>
      </c>
      <c r="BB89" s="34">
        <f t="shared" si="23"/>
        <v>0.36749667430453409</v>
      </c>
      <c r="BC89" s="38">
        <v>35077</v>
      </c>
      <c r="BD89" s="31"/>
    </row>
    <row r="90" spans="1:56" ht="20.25" customHeight="1">
      <c r="A90" s="37">
        <v>84</v>
      </c>
      <c r="B90" s="29" t="s">
        <v>101</v>
      </c>
      <c r="C90" s="38">
        <v>11</v>
      </c>
      <c r="D90" s="38">
        <v>207127</v>
      </c>
      <c r="E90" s="38">
        <v>205106</v>
      </c>
      <c r="F90" s="38">
        <v>207127</v>
      </c>
      <c r="G90" s="38">
        <v>205106</v>
      </c>
      <c r="H90" s="38">
        <v>158748</v>
      </c>
      <c r="I90" s="38">
        <v>157111</v>
      </c>
      <c r="J90" s="38">
        <v>158748</v>
      </c>
      <c r="K90" s="38">
        <v>157111</v>
      </c>
      <c r="L90" s="38">
        <v>2509</v>
      </c>
      <c r="M90" s="38">
        <v>1919</v>
      </c>
      <c r="N90" s="38">
        <v>2818</v>
      </c>
      <c r="O90" s="38">
        <v>1923</v>
      </c>
      <c r="P90" s="39">
        <v>156239</v>
      </c>
      <c r="Q90" s="38">
        <v>155192</v>
      </c>
      <c r="R90" s="39">
        <v>155930</v>
      </c>
      <c r="S90" s="38">
        <v>155188</v>
      </c>
      <c r="T90" s="38">
        <v>21142</v>
      </c>
      <c r="U90" s="34">
        <f t="shared" si="12"/>
        <v>0.13531832641017927</v>
      </c>
      <c r="V90" s="38">
        <v>29384</v>
      </c>
      <c r="W90" s="38">
        <v>20559</v>
      </c>
      <c r="X90" s="34">
        <f t="shared" si="13"/>
        <v>0.13184762393381647</v>
      </c>
      <c r="Y90" s="38">
        <v>31372</v>
      </c>
      <c r="Z90" s="38">
        <v>24133</v>
      </c>
      <c r="AA90" s="34">
        <f t="shared" si="14"/>
        <v>0.15446207413001875</v>
      </c>
      <c r="AB90" s="38">
        <v>21379</v>
      </c>
      <c r="AC90" s="38">
        <v>36564</v>
      </c>
      <c r="AD90" s="34">
        <f t="shared" si="15"/>
        <v>0.23448983518245367</v>
      </c>
      <c r="AE90" s="38">
        <v>24109</v>
      </c>
      <c r="AF90" s="38">
        <v>17817</v>
      </c>
      <c r="AG90" s="34">
        <f t="shared" si="16"/>
        <v>0.11403682819270476</v>
      </c>
      <c r="AH90" s="38">
        <v>23245</v>
      </c>
      <c r="AI90" s="38">
        <v>19128</v>
      </c>
      <c r="AJ90" s="34">
        <f t="shared" si="17"/>
        <v>0.1226704290386712</v>
      </c>
      <c r="AK90" s="38">
        <v>26278</v>
      </c>
      <c r="AL90" s="38">
        <v>9235</v>
      </c>
      <c r="AM90" s="34">
        <f t="shared" si="18"/>
        <v>5.9108161214549503E-2</v>
      </c>
      <c r="AN90" s="38">
        <v>5831</v>
      </c>
      <c r="AO90" s="38">
        <v>12641</v>
      </c>
      <c r="AP90" s="34">
        <f t="shared" si="19"/>
        <v>8.1068428140832427E-2</v>
      </c>
      <c r="AQ90" s="38">
        <v>10067</v>
      </c>
      <c r="AR90" s="38">
        <v>55372</v>
      </c>
      <c r="AS90" s="34">
        <f t="shared" si="20"/>
        <v>0.35440575016481163</v>
      </c>
      <c r="AT90" s="38">
        <v>61881</v>
      </c>
      <c r="AU90" s="38">
        <v>24884</v>
      </c>
      <c r="AV90" s="34">
        <f t="shared" si="21"/>
        <v>0.15958442891040853</v>
      </c>
      <c r="AW90" s="38">
        <v>39000</v>
      </c>
      <c r="AX90" s="38">
        <v>16137</v>
      </c>
      <c r="AY90" s="34">
        <f t="shared" si="22"/>
        <v>0.10328407119861238</v>
      </c>
      <c r="AZ90" s="38">
        <v>7755</v>
      </c>
      <c r="BA90" s="38">
        <v>25141</v>
      </c>
      <c r="BB90" s="34">
        <f t="shared" si="23"/>
        <v>0.16123260437375744</v>
      </c>
      <c r="BC90" s="38">
        <v>12168</v>
      </c>
      <c r="BD90" s="31"/>
    </row>
    <row r="91" spans="1:56" ht="20.25" customHeight="1">
      <c r="A91" s="37">
        <v>85</v>
      </c>
      <c r="B91" s="29" t="s">
        <v>102</v>
      </c>
      <c r="C91" s="38">
        <v>11</v>
      </c>
      <c r="D91" s="38">
        <v>197988</v>
      </c>
      <c r="E91" s="38">
        <v>200704</v>
      </c>
      <c r="F91" s="38">
        <v>197988</v>
      </c>
      <c r="G91" s="38">
        <v>200704</v>
      </c>
      <c r="H91" s="38">
        <v>137133</v>
      </c>
      <c r="I91" s="38">
        <v>138992</v>
      </c>
      <c r="J91" s="38">
        <v>137133</v>
      </c>
      <c r="K91" s="38">
        <v>138992</v>
      </c>
      <c r="L91" s="38">
        <v>2783</v>
      </c>
      <c r="M91" s="38">
        <v>2207</v>
      </c>
      <c r="N91" s="38">
        <v>3017</v>
      </c>
      <c r="O91" s="38">
        <v>2053</v>
      </c>
      <c r="P91" s="39">
        <v>134350</v>
      </c>
      <c r="Q91" s="38">
        <v>136785</v>
      </c>
      <c r="R91" s="39">
        <v>134116</v>
      </c>
      <c r="S91" s="38">
        <v>136939</v>
      </c>
      <c r="T91" s="38">
        <v>39543</v>
      </c>
      <c r="U91" s="34">
        <f t="shared" si="12"/>
        <v>0.29432824711574246</v>
      </c>
      <c r="V91" s="38">
        <v>30480</v>
      </c>
      <c r="W91" s="38">
        <v>21954</v>
      </c>
      <c r="X91" s="34">
        <f t="shared" si="13"/>
        <v>0.16369411554176982</v>
      </c>
      <c r="Y91" s="38">
        <v>28620</v>
      </c>
      <c r="Z91" s="38">
        <v>19892</v>
      </c>
      <c r="AA91" s="34">
        <f t="shared" si="14"/>
        <v>0.14806103461109044</v>
      </c>
      <c r="AB91" s="38">
        <v>17172</v>
      </c>
      <c r="AC91" s="38">
        <v>31463</v>
      </c>
      <c r="AD91" s="34">
        <f t="shared" si="15"/>
        <v>0.23459542485609472</v>
      </c>
      <c r="AE91" s="38">
        <v>19797</v>
      </c>
      <c r="AF91" s="38">
        <v>20910</v>
      </c>
      <c r="AG91" s="34">
        <f t="shared" si="16"/>
        <v>0.15563825828061034</v>
      </c>
      <c r="AH91" s="38">
        <v>28167</v>
      </c>
      <c r="AI91" s="38">
        <v>22596</v>
      </c>
      <c r="AJ91" s="34">
        <f t="shared" si="17"/>
        <v>0.16848101643353514</v>
      </c>
      <c r="AK91" s="38">
        <v>29618</v>
      </c>
      <c r="AL91" s="38">
        <v>6180</v>
      </c>
      <c r="AM91" s="34">
        <f t="shared" si="18"/>
        <v>4.5999255675474506E-2</v>
      </c>
      <c r="AN91" s="38">
        <v>4852</v>
      </c>
      <c r="AO91" s="38">
        <v>9804</v>
      </c>
      <c r="AP91" s="34">
        <f t="shared" si="19"/>
        <v>7.3100897730323008E-2</v>
      </c>
      <c r="AQ91" s="38">
        <v>7290</v>
      </c>
      <c r="AR91" s="38">
        <v>29388</v>
      </c>
      <c r="AS91" s="34">
        <f t="shared" si="20"/>
        <v>0.21874209155191662</v>
      </c>
      <c r="AT91" s="38">
        <v>46782</v>
      </c>
      <c r="AU91" s="38">
        <v>21280</v>
      </c>
      <c r="AV91" s="34">
        <f t="shared" si="21"/>
        <v>0.15866861522860806</v>
      </c>
      <c r="AW91" s="38">
        <v>35698</v>
      </c>
      <c r="AX91" s="38">
        <v>8316</v>
      </c>
      <c r="AY91" s="34">
        <f t="shared" si="22"/>
        <v>6.1898027540007443E-2</v>
      </c>
      <c r="AZ91" s="38">
        <v>4440</v>
      </c>
      <c r="BA91" s="38">
        <v>11487</v>
      </c>
      <c r="BB91" s="34">
        <f t="shared" si="23"/>
        <v>8.5649736049390079E-2</v>
      </c>
      <c r="BC91" s="38">
        <v>5621</v>
      </c>
      <c r="BD91" s="31"/>
    </row>
    <row r="92" spans="1:56" ht="20.25" customHeight="1">
      <c r="A92" s="37">
        <v>86</v>
      </c>
      <c r="B92" s="29" t="s">
        <v>103</v>
      </c>
      <c r="C92" s="38">
        <v>11</v>
      </c>
      <c r="D92" s="38">
        <v>200673</v>
      </c>
      <c r="E92" s="38">
        <v>205300</v>
      </c>
      <c r="F92" s="38">
        <v>200673</v>
      </c>
      <c r="G92" s="38">
        <v>205300</v>
      </c>
      <c r="H92" s="38">
        <v>145569</v>
      </c>
      <c r="I92" s="38">
        <v>149116</v>
      </c>
      <c r="J92" s="38">
        <v>145569</v>
      </c>
      <c r="K92" s="38">
        <v>149116</v>
      </c>
      <c r="L92" s="38">
        <v>2772</v>
      </c>
      <c r="M92" s="38">
        <v>2044</v>
      </c>
      <c r="N92" s="38">
        <v>2706</v>
      </c>
      <c r="O92" s="38">
        <v>1990</v>
      </c>
      <c r="P92" s="39">
        <v>142797</v>
      </c>
      <c r="Q92" s="38">
        <v>147072</v>
      </c>
      <c r="R92" s="39">
        <v>142863</v>
      </c>
      <c r="S92" s="38">
        <v>147126</v>
      </c>
      <c r="T92" s="38">
        <v>17695</v>
      </c>
      <c r="U92" s="34">
        <f t="shared" si="12"/>
        <v>0.12391716912820297</v>
      </c>
      <c r="V92" s="38">
        <v>28905</v>
      </c>
      <c r="W92" s="38">
        <v>16869</v>
      </c>
      <c r="X92" s="34">
        <f t="shared" si="13"/>
        <v>0.11807815879548939</v>
      </c>
      <c r="Y92" s="38">
        <v>27284</v>
      </c>
      <c r="Z92" s="38">
        <v>28040</v>
      </c>
      <c r="AA92" s="34">
        <f t="shared" si="14"/>
        <v>0.19636266868351576</v>
      </c>
      <c r="AB92" s="38">
        <v>20720</v>
      </c>
      <c r="AC92" s="38">
        <v>33173</v>
      </c>
      <c r="AD92" s="34">
        <f t="shared" si="15"/>
        <v>0.2322014797393307</v>
      </c>
      <c r="AE92" s="38">
        <v>21850</v>
      </c>
      <c r="AF92" s="38">
        <v>17356</v>
      </c>
      <c r="AG92" s="34">
        <f t="shared" si="16"/>
        <v>0.12154316967443293</v>
      </c>
      <c r="AH92" s="38">
        <v>23119</v>
      </c>
      <c r="AI92" s="38">
        <v>17840</v>
      </c>
      <c r="AJ92" s="34">
        <f t="shared" si="17"/>
        <v>0.12487488012991467</v>
      </c>
      <c r="AK92" s="38">
        <v>24603</v>
      </c>
      <c r="AL92" s="38">
        <v>8682</v>
      </c>
      <c r="AM92" s="34">
        <f t="shared" si="18"/>
        <v>6.0799596630181307E-2</v>
      </c>
      <c r="AN92" s="38">
        <v>5018</v>
      </c>
      <c r="AO92" s="38">
        <v>10045</v>
      </c>
      <c r="AP92" s="34">
        <f t="shared" si="19"/>
        <v>7.0312117203194663E-2</v>
      </c>
      <c r="AQ92" s="38">
        <v>7745</v>
      </c>
      <c r="AR92" s="38">
        <v>36813</v>
      </c>
      <c r="AS92" s="34">
        <f t="shared" si="20"/>
        <v>0.25779953360364716</v>
      </c>
      <c r="AT92" s="38">
        <v>51249</v>
      </c>
      <c r="AU92" s="38">
        <v>26063</v>
      </c>
      <c r="AV92" s="34">
        <f t="shared" si="21"/>
        <v>0.18243352022567075</v>
      </c>
      <c r="AW92" s="38">
        <v>43172</v>
      </c>
      <c r="AX92" s="38">
        <v>19485</v>
      </c>
      <c r="AY92" s="34">
        <f t="shared" si="22"/>
        <v>0.13645244647996807</v>
      </c>
      <c r="AZ92" s="38">
        <v>8609</v>
      </c>
      <c r="BA92" s="38">
        <v>22112</v>
      </c>
      <c r="BB92" s="34">
        <f t="shared" si="23"/>
        <v>0.15477765411618125</v>
      </c>
      <c r="BC92" s="38">
        <v>9821</v>
      </c>
      <c r="BD92" s="31"/>
    </row>
    <row r="93" spans="1:56" ht="20.25" customHeight="1">
      <c r="A93" s="37">
        <v>87</v>
      </c>
      <c r="B93" s="29" t="s">
        <v>104</v>
      </c>
      <c r="C93" s="38">
        <v>5</v>
      </c>
      <c r="D93" s="38">
        <v>176306</v>
      </c>
      <c r="E93" s="38">
        <v>179273</v>
      </c>
      <c r="F93" s="38">
        <v>176306</v>
      </c>
      <c r="G93" s="38">
        <v>179273</v>
      </c>
      <c r="H93" s="38">
        <v>140020</v>
      </c>
      <c r="I93" s="38">
        <v>140624</v>
      </c>
      <c r="J93" s="38">
        <v>140020</v>
      </c>
      <c r="K93" s="38">
        <v>140624</v>
      </c>
      <c r="L93" s="38">
        <v>1107</v>
      </c>
      <c r="M93" s="38">
        <v>1267</v>
      </c>
      <c r="N93" s="38">
        <v>727</v>
      </c>
      <c r="O93" s="38">
        <v>823</v>
      </c>
      <c r="P93" s="39">
        <v>138913</v>
      </c>
      <c r="Q93" s="38">
        <v>139357</v>
      </c>
      <c r="R93" s="39">
        <v>139293</v>
      </c>
      <c r="S93" s="38">
        <v>139801</v>
      </c>
      <c r="T93" s="38">
        <v>35562</v>
      </c>
      <c r="U93" s="34">
        <f t="shared" si="12"/>
        <v>0.25600195806008075</v>
      </c>
      <c r="V93" s="38">
        <v>47011</v>
      </c>
      <c r="W93" s="38">
        <v>31772</v>
      </c>
      <c r="X93" s="34">
        <f t="shared" si="13"/>
        <v>0.22809473555742213</v>
      </c>
      <c r="Y93" s="38">
        <v>38827</v>
      </c>
      <c r="Z93" s="38">
        <v>33087</v>
      </c>
      <c r="AA93" s="34">
        <f t="shared" si="14"/>
        <v>0.23818505107513335</v>
      </c>
      <c r="AB93" s="38">
        <v>45309</v>
      </c>
      <c r="AC93" s="38">
        <v>30588</v>
      </c>
      <c r="AD93" s="34">
        <f t="shared" si="15"/>
        <v>0.21959466735586139</v>
      </c>
      <c r="AE93" s="38">
        <v>34663</v>
      </c>
      <c r="AF93" s="38">
        <v>5314</v>
      </c>
      <c r="AG93" s="34">
        <f t="shared" si="16"/>
        <v>3.825415907798406E-2</v>
      </c>
      <c r="AH93" s="38">
        <v>7817</v>
      </c>
      <c r="AI93" s="38">
        <v>5427</v>
      </c>
      <c r="AJ93" s="34">
        <f t="shared" si="17"/>
        <v>3.896103896103896E-2</v>
      </c>
      <c r="AK93" s="38">
        <v>8271</v>
      </c>
      <c r="AL93" s="38">
        <v>10906</v>
      </c>
      <c r="AM93" s="34">
        <f t="shared" si="18"/>
        <v>7.8509570738519788E-2</v>
      </c>
      <c r="AN93" s="38">
        <v>10232</v>
      </c>
      <c r="AO93" s="38">
        <v>15032</v>
      </c>
      <c r="AP93" s="34">
        <f t="shared" si="19"/>
        <v>0.10791640642386911</v>
      </c>
      <c r="AQ93" s="38">
        <v>19795</v>
      </c>
      <c r="AR93" s="38">
        <v>6161</v>
      </c>
      <c r="AS93" s="34">
        <f t="shared" si="20"/>
        <v>4.4351500579499402E-2</v>
      </c>
      <c r="AT93" s="38">
        <v>12282</v>
      </c>
      <c r="AU93" s="38">
        <v>7453</v>
      </c>
      <c r="AV93" s="34">
        <f t="shared" si="21"/>
        <v>5.3505919177560972E-2</v>
      </c>
      <c r="AW93" s="38">
        <v>14459</v>
      </c>
      <c r="AX93" s="38">
        <v>41942</v>
      </c>
      <c r="AY93" s="34">
        <f t="shared" si="22"/>
        <v>0.30192998495461187</v>
      </c>
      <c r="AZ93" s="38">
        <v>13104</v>
      </c>
      <c r="BA93" s="38">
        <v>40421</v>
      </c>
      <c r="BB93" s="34">
        <f t="shared" si="23"/>
        <v>0.29018687227642453</v>
      </c>
      <c r="BC93" s="38">
        <v>17918</v>
      </c>
      <c r="BD93" s="31"/>
    </row>
    <row r="94" spans="1:56" ht="20.25" customHeight="1">
      <c r="A94" s="37">
        <v>88</v>
      </c>
      <c r="B94" s="29" t="s">
        <v>105</v>
      </c>
      <c r="C94" s="38">
        <v>5</v>
      </c>
      <c r="D94" s="38">
        <v>226420</v>
      </c>
      <c r="E94" s="38">
        <v>228248</v>
      </c>
      <c r="F94" s="38">
        <v>226420</v>
      </c>
      <c r="G94" s="38">
        <v>228248</v>
      </c>
      <c r="H94" s="38">
        <v>170670</v>
      </c>
      <c r="I94" s="38">
        <v>173149</v>
      </c>
      <c r="J94" s="38">
        <v>170670</v>
      </c>
      <c r="K94" s="38">
        <v>173149</v>
      </c>
      <c r="L94" s="38">
        <v>1883</v>
      </c>
      <c r="M94" s="38">
        <v>1973</v>
      </c>
      <c r="N94" s="38">
        <v>1583</v>
      </c>
      <c r="O94" s="38">
        <v>1542</v>
      </c>
      <c r="P94" s="39">
        <v>168787</v>
      </c>
      <c r="Q94" s="38">
        <v>171176</v>
      </c>
      <c r="R94" s="39">
        <v>169087</v>
      </c>
      <c r="S94" s="38">
        <v>171607</v>
      </c>
      <c r="T94" s="38">
        <v>54808</v>
      </c>
      <c r="U94" s="34">
        <f t="shared" si="12"/>
        <v>0.32471695095001391</v>
      </c>
      <c r="V94" s="38">
        <v>62405</v>
      </c>
      <c r="W94" s="38">
        <v>49838</v>
      </c>
      <c r="X94" s="34">
        <f t="shared" si="13"/>
        <v>0.29474767427419019</v>
      </c>
      <c r="Y94" s="38">
        <v>52656</v>
      </c>
      <c r="Z94" s="38">
        <v>58189</v>
      </c>
      <c r="AA94" s="34">
        <f t="shared" si="14"/>
        <v>0.34474811448749015</v>
      </c>
      <c r="AB94" s="38">
        <v>63135</v>
      </c>
      <c r="AC94" s="38">
        <v>53408</v>
      </c>
      <c r="AD94" s="34">
        <f t="shared" si="15"/>
        <v>0.3158610656052801</v>
      </c>
      <c r="AE94" s="38">
        <v>60539</v>
      </c>
      <c r="AF94" s="38">
        <v>12632</v>
      </c>
      <c r="AG94" s="34">
        <f t="shared" si="16"/>
        <v>7.4839886958118815E-2</v>
      </c>
      <c r="AH94" s="38">
        <v>15114</v>
      </c>
      <c r="AI94" s="38">
        <v>12409</v>
      </c>
      <c r="AJ94" s="34">
        <f t="shared" si="17"/>
        <v>7.3388255749998521E-2</v>
      </c>
      <c r="AK94" s="38">
        <v>14853</v>
      </c>
      <c r="AL94" s="38">
        <v>12055</v>
      </c>
      <c r="AM94" s="34">
        <f t="shared" si="18"/>
        <v>7.1421377238768388E-2</v>
      </c>
      <c r="AN94" s="38">
        <v>11038</v>
      </c>
      <c r="AO94" s="38">
        <v>17892</v>
      </c>
      <c r="AP94" s="34">
        <f t="shared" si="19"/>
        <v>0.10581534949463886</v>
      </c>
      <c r="AQ94" s="38">
        <v>19213</v>
      </c>
      <c r="AR94" s="38">
        <v>4496</v>
      </c>
      <c r="AS94" s="34">
        <f t="shared" si="20"/>
        <v>2.6637122527208849E-2</v>
      </c>
      <c r="AT94" s="38">
        <v>8785</v>
      </c>
      <c r="AU94" s="38">
        <v>5259</v>
      </c>
      <c r="AV94" s="34">
        <f t="shared" si="21"/>
        <v>3.1102331935630771E-2</v>
      </c>
      <c r="AW94" s="38">
        <v>10105</v>
      </c>
      <c r="AX94" s="38">
        <v>19976</v>
      </c>
      <c r="AY94" s="34">
        <f t="shared" si="22"/>
        <v>0.11835034688690479</v>
      </c>
      <c r="AZ94" s="38">
        <v>7782</v>
      </c>
      <c r="BA94" s="38">
        <v>19918</v>
      </c>
      <c r="BB94" s="34">
        <f t="shared" si="23"/>
        <v>0.11779734692791285</v>
      </c>
      <c r="BC94" s="38">
        <v>8436</v>
      </c>
      <c r="BD94" s="31"/>
    </row>
    <row r="95" spans="1:56" ht="20.25" customHeight="1">
      <c r="A95" s="37">
        <v>89</v>
      </c>
      <c r="B95" s="29" t="s">
        <v>106</v>
      </c>
      <c r="C95" s="38">
        <v>5</v>
      </c>
      <c r="D95" s="38">
        <v>192346</v>
      </c>
      <c r="E95" s="38">
        <v>190051</v>
      </c>
      <c r="F95" s="38">
        <v>192346</v>
      </c>
      <c r="G95" s="38">
        <v>190051</v>
      </c>
      <c r="H95" s="38">
        <v>145368</v>
      </c>
      <c r="I95" s="38">
        <v>142330</v>
      </c>
      <c r="J95" s="38">
        <v>145368</v>
      </c>
      <c r="K95" s="38">
        <v>142330</v>
      </c>
      <c r="L95" s="38">
        <v>1649</v>
      </c>
      <c r="M95" s="38">
        <v>1726</v>
      </c>
      <c r="N95" s="38">
        <v>1397</v>
      </c>
      <c r="O95" s="38">
        <v>1440</v>
      </c>
      <c r="P95" s="39">
        <v>143719</v>
      </c>
      <c r="Q95" s="38">
        <v>140604</v>
      </c>
      <c r="R95" s="39">
        <v>143971</v>
      </c>
      <c r="S95" s="38">
        <v>140890</v>
      </c>
      <c r="T95" s="38">
        <v>57095</v>
      </c>
      <c r="U95" s="34">
        <f t="shared" si="12"/>
        <v>0.3972682804639609</v>
      </c>
      <c r="V95" s="38">
        <v>64121</v>
      </c>
      <c r="W95" s="38">
        <v>46466</v>
      </c>
      <c r="X95" s="34">
        <f t="shared" si="13"/>
        <v>0.32274555292385271</v>
      </c>
      <c r="Y95" s="38">
        <v>55605</v>
      </c>
      <c r="Z95" s="38">
        <v>37249</v>
      </c>
      <c r="AA95" s="34">
        <f t="shared" si="14"/>
        <v>0.25917937085562798</v>
      </c>
      <c r="AB95" s="38">
        <v>39301</v>
      </c>
      <c r="AC95" s="38">
        <v>38822</v>
      </c>
      <c r="AD95" s="34">
        <f t="shared" si="15"/>
        <v>0.26965152704364076</v>
      </c>
      <c r="AE95" s="38">
        <v>36421</v>
      </c>
      <c r="AF95" s="38">
        <v>10965</v>
      </c>
      <c r="AG95" s="34">
        <f t="shared" si="16"/>
        <v>7.6294713990495339E-2</v>
      </c>
      <c r="AH95" s="38">
        <v>11652</v>
      </c>
      <c r="AI95" s="38">
        <v>11359</v>
      </c>
      <c r="AJ95" s="34">
        <f t="shared" si="17"/>
        <v>7.8897833591487179E-2</v>
      </c>
      <c r="AK95" s="38">
        <v>12313</v>
      </c>
      <c r="AL95" s="38">
        <v>10691</v>
      </c>
      <c r="AM95" s="34">
        <f t="shared" si="18"/>
        <v>7.4388215893514423E-2</v>
      </c>
      <c r="AN95" s="38">
        <v>9334</v>
      </c>
      <c r="AO95" s="38">
        <v>16023</v>
      </c>
      <c r="AP95" s="34">
        <f t="shared" si="19"/>
        <v>0.11129324655659821</v>
      </c>
      <c r="AQ95" s="38">
        <v>16111</v>
      </c>
      <c r="AR95" s="38">
        <v>3608</v>
      </c>
      <c r="AS95" s="34">
        <f t="shared" si="20"/>
        <v>2.5104544284332623E-2</v>
      </c>
      <c r="AT95" s="38">
        <v>6424</v>
      </c>
      <c r="AU95" s="38">
        <v>4529</v>
      </c>
      <c r="AV95" s="34">
        <f t="shared" si="21"/>
        <v>3.1457724124997394E-2</v>
      </c>
      <c r="AW95" s="38">
        <v>7909</v>
      </c>
      <c r="AX95" s="38">
        <v>15368</v>
      </c>
      <c r="AY95" s="34">
        <f t="shared" si="22"/>
        <v>0.10693088596497331</v>
      </c>
      <c r="AZ95" s="38">
        <v>6964</v>
      </c>
      <c r="BA95" s="38">
        <v>16858</v>
      </c>
      <c r="BB95" s="34">
        <f t="shared" si="23"/>
        <v>0.11709302567878253</v>
      </c>
      <c r="BC95" s="38">
        <v>7281</v>
      </c>
      <c r="BD95" s="31"/>
    </row>
    <row r="96" spans="1:56" ht="20.25" customHeight="1">
      <c r="A96" s="37">
        <v>90</v>
      </c>
      <c r="B96" s="29" t="s">
        <v>107</v>
      </c>
      <c r="C96" s="38">
        <v>5</v>
      </c>
      <c r="D96" s="38">
        <v>199656</v>
      </c>
      <c r="E96" s="38">
        <v>199675</v>
      </c>
      <c r="F96" s="38">
        <v>199656</v>
      </c>
      <c r="G96" s="38">
        <v>199675</v>
      </c>
      <c r="H96" s="38">
        <v>153645</v>
      </c>
      <c r="I96" s="38">
        <v>151595</v>
      </c>
      <c r="J96" s="38">
        <v>153645</v>
      </c>
      <c r="K96" s="38">
        <v>151595</v>
      </c>
      <c r="L96" s="38">
        <v>1707</v>
      </c>
      <c r="M96" s="38">
        <v>1757</v>
      </c>
      <c r="N96" s="38">
        <v>1516</v>
      </c>
      <c r="O96" s="38">
        <v>1461</v>
      </c>
      <c r="P96" s="39">
        <v>151938</v>
      </c>
      <c r="Q96" s="38">
        <v>149838</v>
      </c>
      <c r="R96" s="39">
        <v>152129</v>
      </c>
      <c r="S96" s="38">
        <v>150134</v>
      </c>
      <c r="T96" s="38">
        <v>55719</v>
      </c>
      <c r="U96" s="34">
        <f t="shared" si="12"/>
        <v>0.36672195237531097</v>
      </c>
      <c r="V96" s="38">
        <v>62711</v>
      </c>
      <c r="W96" s="38">
        <v>46217</v>
      </c>
      <c r="X96" s="34">
        <f t="shared" si="13"/>
        <v>0.30380137909274368</v>
      </c>
      <c r="Y96" s="38">
        <v>52412</v>
      </c>
      <c r="Z96" s="38">
        <v>46734</v>
      </c>
      <c r="AA96" s="34">
        <f t="shared" si="14"/>
        <v>0.30758598902183787</v>
      </c>
      <c r="AB96" s="38">
        <v>47543</v>
      </c>
      <c r="AC96" s="38">
        <v>44058</v>
      </c>
      <c r="AD96" s="34">
        <f t="shared" si="15"/>
        <v>0.28960947616825194</v>
      </c>
      <c r="AE96" s="38">
        <v>43816</v>
      </c>
      <c r="AF96" s="38">
        <v>12947</v>
      </c>
      <c r="AG96" s="34">
        <f t="shared" si="16"/>
        <v>8.5212389264041913E-2</v>
      </c>
      <c r="AH96" s="38">
        <v>13404</v>
      </c>
      <c r="AI96" s="38">
        <v>13171</v>
      </c>
      <c r="AJ96" s="34">
        <f t="shared" si="17"/>
        <v>8.6577838544919114E-2</v>
      </c>
      <c r="AK96" s="38">
        <v>14432</v>
      </c>
      <c r="AL96" s="38">
        <v>11237</v>
      </c>
      <c r="AM96" s="34">
        <f t="shared" si="18"/>
        <v>7.395779857573484E-2</v>
      </c>
      <c r="AN96" s="38">
        <v>8788</v>
      </c>
      <c r="AO96" s="38">
        <v>17104</v>
      </c>
      <c r="AP96" s="34">
        <f t="shared" si="19"/>
        <v>0.11243089746202237</v>
      </c>
      <c r="AQ96" s="38">
        <v>17155</v>
      </c>
      <c r="AR96" s="38">
        <v>3449</v>
      </c>
      <c r="AS96" s="34">
        <f t="shared" si="20"/>
        <v>2.2700048704076662E-2</v>
      </c>
      <c r="AT96" s="38">
        <v>6611</v>
      </c>
      <c r="AU96" s="38">
        <v>4570</v>
      </c>
      <c r="AV96" s="34">
        <f t="shared" si="21"/>
        <v>3.0040294749850455E-2</v>
      </c>
      <c r="AW96" s="38">
        <v>8809</v>
      </c>
      <c r="AX96" s="38">
        <v>14174</v>
      </c>
      <c r="AY96" s="34">
        <f t="shared" si="22"/>
        <v>9.3288051705300842E-2</v>
      </c>
      <c r="AZ96" s="38">
        <v>8235</v>
      </c>
      <c r="BA96" s="38">
        <v>16951</v>
      </c>
      <c r="BB96" s="34">
        <f t="shared" si="23"/>
        <v>0.11142517205792453</v>
      </c>
      <c r="BC96" s="38">
        <v>8198</v>
      </c>
      <c r="BD96" s="31"/>
    </row>
    <row r="97" spans="1:56" ht="20.25" customHeight="1">
      <c r="A97" s="37">
        <v>91</v>
      </c>
      <c r="B97" s="29" t="s">
        <v>108</v>
      </c>
      <c r="C97" s="38">
        <v>5</v>
      </c>
      <c r="D97" s="38">
        <v>249035</v>
      </c>
      <c r="E97" s="38">
        <v>248982</v>
      </c>
      <c r="F97" s="38">
        <v>249035</v>
      </c>
      <c r="G97" s="38">
        <v>248982</v>
      </c>
      <c r="H97" s="38">
        <v>194862</v>
      </c>
      <c r="I97" s="38">
        <v>191505</v>
      </c>
      <c r="J97" s="38">
        <v>194862</v>
      </c>
      <c r="K97" s="38">
        <v>191505</v>
      </c>
      <c r="L97" s="38">
        <v>1909</v>
      </c>
      <c r="M97" s="38">
        <v>2166</v>
      </c>
      <c r="N97" s="38">
        <v>1461</v>
      </c>
      <c r="O97" s="38">
        <v>1637</v>
      </c>
      <c r="P97" s="39">
        <v>192953</v>
      </c>
      <c r="Q97" s="38">
        <v>189339</v>
      </c>
      <c r="R97" s="39">
        <v>193401</v>
      </c>
      <c r="S97" s="38">
        <v>189868</v>
      </c>
      <c r="T97" s="38">
        <v>63635</v>
      </c>
      <c r="U97" s="34">
        <f t="shared" si="12"/>
        <v>0.32979533876125272</v>
      </c>
      <c r="V97" s="38">
        <v>74207</v>
      </c>
      <c r="W97" s="38">
        <v>55068</v>
      </c>
      <c r="X97" s="34">
        <f t="shared" si="13"/>
        <v>0.28473482556967128</v>
      </c>
      <c r="Y97" s="38">
        <v>63664</v>
      </c>
      <c r="Z97" s="38">
        <v>58858</v>
      </c>
      <c r="AA97" s="34">
        <f t="shared" si="14"/>
        <v>0.30503801443874934</v>
      </c>
      <c r="AB97" s="38">
        <v>58792</v>
      </c>
      <c r="AC97" s="38">
        <v>54714</v>
      </c>
      <c r="AD97" s="34">
        <f t="shared" si="15"/>
        <v>0.28290443172475838</v>
      </c>
      <c r="AE97" s="38">
        <v>50014</v>
      </c>
      <c r="AF97" s="38">
        <v>13537</v>
      </c>
      <c r="AG97" s="34">
        <f t="shared" si="16"/>
        <v>7.0156981233771953E-2</v>
      </c>
      <c r="AH97" s="38">
        <v>17113</v>
      </c>
      <c r="AI97" s="38">
        <v>13417</v>
      </c>
      <c r="AJ97" s="34">
        <f t="shared" si="17"/>
        <v>6.937399496383162E-2</v>
      </c>
      <c r="AK97" s="38">
        <v>18091</v>
      </c>
      <c r="AL97" s="38">
        <v>17542</v>
      </c>
      <c r="AM97" s="34">
        <f t="shared" si="18"/>
        <v>9.0913331225738914E-2</v>
      </c>
      <c r="AN97" s="38">
        <v>17648</v>
      </c>
      <c r="AO97" s="38">
        <v>24227</v>
      </c>
      <c r="AP97" s="34">
        <f t="shared" si="19"/>
        <v>0.12526822508673688</v>
      </c>
      <c r="AQ97" s="38">
        <v>27398</v>
      </c>
      <c r="AR97" s="38">
        <v>5889</v>
      </c>
      <c r="AS97" s="34">
        <f t="shared" si="20"/>
        <v>3.0520385793431561E-2</v>
      </c>
      <c r="AT97" s="38">
        <v>8590</v>
      </c>
      <c r="AU97" s="38">
        <v>5682</v>
      </c>
      <c r="AV97" s="34">
        <f t="shared" si="21"/>
        <v>2.9379372392076566E-2</v>
      </c>
      <c r="AW97" s="38">
        <v>11392</v>
      </c>
      <c r="AX97" s="38">
        <v>25409</v>
      </c>
      <c r="AY97" s="34">
        <f t="shared" si="22"/>
        <v>0.13168491808886101</v>
      </c>
      <c r="AZ97" s="38">
        <v>10354</v>
      </c>
      <c r="BA97" s="38">
        <v>27566</v>
      </c>
      <c r="BB97" s="34">
        <f t="shared" si="23"/>
        <v>0.14253287211544924</v>
      </c>
      <c r="BC97" s="38">
        <v>12526</v>
      </c>
      <c r="BD97" s="31"/>
    </row>
    <row r="98" spans="1:56" ht="20.25" customHeight="1">
      <c r="A98" s="37">
        <v>92</v>
      </c>
      <c r="B98" s="29" t="s">
        <v>109</v>
      </c>
      <c r="C98" s="38">
        <v>5</v>
      </c>
      <c r="D98" s="38">
        <v>249198</v>
      </c>
      <c r="E98" s="38">
        <v>246753</v>
      </c>
      <c r="F98" s="38">
        <v>249198</v>
      </c>
      <c r="G98" s="38">
        <v>246753</v>
      </c>
      <c r="H98" s="38">
        <v>192814</v>
      </c>
      <c r="I98" s="38">
        <v>187796</v>
      </c>
      <c r="J98" s="38">
        <v>192814</v>
      </c>
      <c r="K98" s="38">
        <v>187796</v>
      </c>
      <c r="L98" s="38">
        <v>2031</v>
      </c>
      <c r="M98" s="38">
        <v>2221</v>
      </c>
      <c r="N98" s="38">
        <v>1540</v>
      </c>
      <c r="O98" s="38">
        <v>1600</v>
      </c>
      <c r="P98" s="39">
        <v>190783</v>
      </c>
      <c r="Q98" s="38">
        <v>185575</v>
      </c>
      <c r="R98" s="39">
        <v>191274</v>
      </c>
      <c r="S98" s="38">
        <v>186196</v>
      </c>
      <c r="T98" s="38">
        <v>65981</v>
      </c>
      <c r="U98" s="34">
        <f t="shared" si="12"/>
        <v>0.34584318309283324</v>
      </c>
      <c r="V98" s="38">
        <v>79493</v>
      </c>
      <c r="W98" s="38">
        <v>58081</v>
      </c>
      <c r="X98" s="34">
        <f t="shared" si="13"/>
        <v>0.30365339774355116</v>
      </c>
      <c r="Y98" s="38">
        <v>66503</v>
      </c>
      <c r="Z98" s="38">
        <v>50892</v>
      </c>
      <c r="AA98" s="34">
        <f t="shared" si="14"/>
        <v>0.26675332707840843</v>
      </c>
      <c r="AB98" s="38">
        <v>48592</v>
      </c>
      <c r="AC98" s="38">
        <v>50949</v>
      </c>
      <c r="AD98" s="34">
        <f t="shared" si="15"/>
        <v>0.26636657360644939</v>
      </c>
      <c r="AE98" s="38">
        <v>43498</v>
      </c>
      <c r="AF98" s="38">
        <v>14999</v>
      </c>
      <c r="AG98" s="34">
        <f t="shared" si="16"/>
        <v>7.8618115869862615E-2</v>
      </c>
      <c r="AH98" s="38">
        <v>17650</v>
      </c>
      <c r="AI98" s="38">
        <v>14894</v>
      </c>
      <c r="AJ98" s="34">
        <f t="shared" si="17"/>
        <v>7.7867352593661454E-2</v>
      </c>
      <c r="AK98" s="38">
        <v>18325</v>
      </c>
      <c r="AL98" s="38">
        <v>19805</v>
      </c>
      <c r="AM98" s="34">
        <f t="shared" si="18"/>
        <v>0.10380903958948125</v>
      </c>
      <c r="AN98" s="38">
        <v>18316</v>
      </c>
      <c r="AO98" s="38">
        <v>23314</v>
      </c>
      <c r="AP98" s="34">
        <f t="shared" si="19"/>
        <v>0.12188797222832168</v>
      </c>
      <c r="AQ98" s="38">
        <v>27410</v>
      </c>
      <c r="AR98" s="38">
        <v>4993</v>
      </c>
      <c r="AS98" s="34">
        <f t="shared" si="20"/>
        <v>2.6171094908875529E-2</v>
      </c>
      <c r="AT98" s="38">
        <v>10835</v>
      </c>
      <c r="AU98" s="38">
        <v>5730</v>
      </c>
      <c r="AV98" s="34">
        <f t="shared" si="21"/>
        <v>2.9957025000784215E-2</v>
      </c>
      <c r="AW98" s="38">
        <v>11403</v>
      </c>
      <c r="AX98" s="38">
        <v>25005</v>
      </c>
      <c r="AY98" s="34">
        <f t="shared" si="22"/>
        <v>0.13106513683084972</v>
      </c>
      <c r="AZ98" s="38">
        <v>10689</v>
      </c>
      <c r="BA98" s="38">
        <v>26161</v>
      </c>
      <c r="BB98" s="34">
        <f t="shared" si="23"/>
        <v>0.13677237889101498</v>
      </c>
      <c r="BC98" s="38">
        <v>12447</v>
      </c>
      <c r="BD98" s="31"/>
    </row>
    <row r="99" spans="1:56" ht="20.25" customHeight="1">
      <c r="A99" s="37">
        <v>93</v>
      </c>
      <c r="B99" s="29" t="s">
        <v>110</v>
      </c>
      <c r="C99" s="38">
        <v>5</v>
      </c>
      <c r="D99" s="38">
        <v>190630</v>
      </c>
      <c r="E99" s="38">
        <v>192574</v>
      </c>
      <c r="F99" s="38">
        <v>190630</v>
      </c>
      <c r="G99" s="38">
        <v>192574</v>
      </c>
      <c r="H99" s="38">
        <v>140901</v>
      </c>
      <c r="I99" s="38">
        <v>139718</v>
      </c>
      <c r="J99" s="38">
        <v>140901</v>
      </c>
      <c r="K99" s="38">
        <v>139718</v>
      </c>
      <c r="L99" s="38">
        <v>1097</v>
      </c>
      <c r="M99" s="38">
        <v>1522</v>
      </c>
      <c r="N99" s="38">
        <v>821</v>
      </c>
      <c r="O99" s="38">
        <v>1087</v>
      </c>
      <c r="P99" s="39">
        <v>139804</v>
      </c>
      <c r="Q99" s="38">
        <v>138196</v>
      </c>
      <c r="R99" s="39">
        <v>140080</v>
      </c>
      <c r="S99" s="38">
        <v>138631</v>
      </c>
      <c r="T99" s="38">
        <v>31636</v>
      </c>
      <c r="U99" s="34">
        <f t="shared" si="12"/>
        <v>0.22628823209636348</v>
      </c>
      <c r="V99" s="38">
        <v>43683</v>
      </c>
      <c r="W99" s="38">
        <v>27695</v>
      </c>
      <c r="X99" s="34">
        <f t="shared" si="13"/>
        <v>0.19770845231296402</v>
      </c>
      <c r="Y99" s="38">
        <v>36565</v>
      </c>
      <c r="Z99" s="38">
        <v>38985</v>
      </c>
      <c r="AA99" s="34">
        <f t="shared" si="14"/>
        <v>0.27885468226946297</v>
      </c>
      <c r="AB99" s="38">
        <v>42799</v>
      </c>
      <c r="AC99" s="38">
        <v>36933</v>
      </c>
      <c r="AD99" s="34">
        <f t="shared" si="15"/>
        <v>0.26365648201027986</v>
      </c>
      <c r="AE99" s="38">
        <v>33666</v>
      </c>
      <c r="AF99" s="38">
        <v>8789</v>
      </c>
      <c r="AG99" s="34">
        <f t="shared" si="16"/>
        <v>6.2866584647077339E-2</v>
      </c>
      <c r="AH99" s="38">
        <v>11952</v>
      </c>
      <c r="AI99" s="38">
        <v>8363</v>
      </c>
      <c r="AJ99" s="34">
        <f t="shared" si="17"/>
        <v>5.9701599086236436E-2</v>
      </c>
      <c r="AK99" s="38">
        <v>12290</v>
      </c>
      <c r="AL99" s="38">
        <v>11490</v>
      </c>
      <c r="AM99" s="34">
        <f t="shared" si="18"/>
        <v>8.2186489656948303E-2</v>
      </c>
      <c r="AN99" s="38">
        <v>10652</v>
      </c>
      <c r="AO99" s="38">
        <v>15040</v>
      </c>
      <c r="AP99" s="34">
        <f t="shared" si="19"/>
        <v>0.10736721873215306</v>
      </c>
      <c r="AQ99" s="38">
        <v>18067</v>
      </c>
      <c r="AR99" s="38">
        <v>7213</v>
      </c>
      <c r="AS99" s="34">
        <f t="shared" si="20"/>
        <v>5.159365969500157E-2</v>
      </c>
      <c r="AT99" s="38">
        <v>11898</v>
      </c>
      <c r="AU99" s="38">
        <v>8267</v>
      </c>
      <c r="AV99" s="34">
        <f t="shared" si="21"/>
        <v>5.9016276413478015E-2</v>
      </c>
      <c r="AW99" s="38">
        <v>15271</v>
      </c>
      <c r="AX99" s="38">
        <v>33405</v>
      </c>
      <c r="AY99" s="34">
        <f t="shared" si="22"/>
        <v>0.23894166118279878</v>
      </c>
      <c r="AZ99" s="38">
        <v>13535</v>
      </c>
      <c r="BA99" s="38">
        <v>33501</v>
      </c>
      <c r="BB99" s="34">
        <f t="shared" si="23"/>
        <v>0.23915619645916619</v>
      </c>
      <c r="BC99" s="38">
        <v>15800</v>
      </c>
      <c r="BD99" s="31"/>
    </row>
    <row r="100" spans="1:56" ht="20.25" customHeight="1">
      <c r="A100" s="37">
        <v>94</v>
      </c>
      <c r="B100" s="29" t="s">
        <v>111</v>
      </c>
      <c r="C100" s="38">
        <v>5</v>
      </c>
      <c r="D100" s="38">
        <v>242483</v>
      </c>
      <c r="E100" s="38">
        <v>240985</v>
      </c>
      <c r="F100" s="38">
        <v>242483</v>
      </c>
      <c r="G100" s="38">
        <v>240985</v>
      </c>
      <c r="H100" s="38">
        <v>204955</v>
      </c>
      <c r="I100" s="38">
        <v>197979</v>
      </c>
      <c r="J100" s="38">
        <v>204955</v>
      </c>
      <c r="K100" s="38">
        <v>197979</v>
      </c>
      <c r="L100" s="38">
        <v>972</v>
      </c>
      <c r="M100" s="38">
        <v>1218</v>
      </c>
      <c r="N100" s="38">
        <v>622</v>
      </c>
      <c r="O100" s="38">
        <v>901</v>
      </c>
      <c r="P100" s="39">
        <v>203983</v>
      </c>
      <c r="Q100" s="38">
        <v>196761</v>
      </c>
      <c r="R100" s="39">
        <v>204333</v>
      </c>
      <c r="S100" s="38">
        <v>197078</v>
      </c>
      <c r="T100" s="38">
        <v>50918</v>
      </c>
      <c r="U100" s="34">
        <f t="shared" si="12"/>
        <v>0.24961884078575175</v>
      </c>
      <c r="V100" s="38">
        <v>68657</v>
      </c>
      <c r="W100" s="38">
        <v>41834</v>
      </c>
      <c r="X100" s="34">
        <f t="shared" si="13"/>
        <v>0.20473442860428809</v>
      </c>
      <c r="Y100" s="38">
        <v>56165</v>
      </c>
      <c r="Z100" s="38">
        <v>40103</v>
      </c>
      <c r="AA100" s="34">
        <f t="shared" si="14"/>
        <v>0.19659971664305359</v>
      </c>
      <c r="AB100" s="38">
        <v>52880</v>
      </c>
      <c r="AC100" s="38">
        <v>43193</v>
      </c>
      <c r="AD100" s="34">
        <f t="shared" si="15"/>
        <v>0.21138533668081025</v>
      </c>
      <c r="AE100" s="38">
        <v>38485</v>
      </c>
      <c r="AF100" s="38">
        <v>5587</v>
      </c>
      <c r="AG100" s="34">
        <f t="shared" si="16"/>
        <v>2.7389537363407736E-2</v>
      </c>
      <c r="AH100" s="38">
        <v>9057</v>
      </c>
      <c r="AI100" s="38">
        <v>5891</v>
      </c>
      <c r="AJ100" s="34">
        <f t="shared" si="17"/>
        <v>2.8830389609118448E-2</v>
      </c>
      <c r="AK100" s="38">
        <v>9964</v>
      </c>
      <c r="AL100" s="38">
        <v>16950</v>
      </c>
      <c r="AM100" s="34">
        <f t="shared" si="18"/>
        <v>8.3095159890775205E-2</v>
      </c>
      <c r="AN100" s="38">
        <v>17816</v>
      </c>
      <c r="AO100" s="38">
        <v>26470</v>
      </c>
      <c r="AP100" s="34">
        <f t="shared" si="19"/>
        <v>0.12954344134329746</v>
      </c>
      <c r="AQ100" s="38">
        <v>33760</v>
      </c>
      <c r="AR100" s="38">
        <v>8771</v>
      </c>
      <c r="AS100" s="34">
        <f t="shared" si="20"/>
        <v>4.2998681262654243E-2</v>
      </c>
      <c r="AT100" s="38">
        <v>15704</v>
      </c>
      <c r="AU100" s="38">
        <v>10399</v>
      </c>
      <c r="AV100" s="34">
        <f t="shared" si="21"/>
        <v>5.0892415811445046E-2</v>
      </c>
      <c r="AW100" s="38">
        <v>21100</v>
      </c>
      <c r="AX100" s="38">
        <v>70658</v>
      </c>
      <c r="AY100" s="34">
        <f t="shared" si="22"/>
        <v>0.34639161106562799</v>
      </c>
      <c r="AZ100" s="38">
        <v>28716</v>
      </c>
      <c r="BA100" s="38">
        <v>65240</v>
      </c>
      <c r="BB100" s="34">
        <f t="shared" si="23"/>
        <v>0.31928273944981966</v>
      </c>
      <c r="BC100" s="38">
        <v>30630</v>
      </c>
      <c r="BD100" s="31"/>
    </row>
    <row r="101" spans="1:56" ht="20.25" customHeight="1">
      <c r="A101" s="37">
        <v>95</v>
      </c>
      <c r="B101" s="29" t="s">
        <v>112</v>
      </c>
      <c r="C101" s="38">
        <v>5</v>
      </c>
      <c r="D101" s="38">
        <v>204539</v>
      </c>
      <c r="E101" s="38">
        <v>203647</v>
      </c>
      <c r="F101" s="38">
        <v>204539</v>
      </c>
      <c r="G101" s="38">
        <v>203647</v>
      </c>
      <c r="H101" s="38">
        <v>155242</v>
      </c>
      <c r="I101" s="38">
        <v>150629</v>
      </c>
      <c r="J101" s="38">
        <v>155242</v>
      </c>
      <c r="K101" s="38">
        <v>150629</v>
      </c>
      <c r="L101" s="38">
        <v>1107</v>
      </c>
      <c r="M101" s="38">
        <v>1531</v>
      </c>
      <c r="N101" s="38">
        <v>840</v>
      </c>
      <c r="O101" s="38">
        <v>1104</v>
      </c>
      <c r="P101" s="39">
        <v>154135</v>
      </c>
      <c r="Q101" s="38">
        <v>149098</v>
      </c>
      <c r="R101" s="39">
        <v>154402</v>
      </c>
      <c r="S101" s="38">
        <v>149525</v>
      </c>
      <c r="T101" s="38">
        <v>28674</v>
      </c>
      <c r="U101" s="34">
        <f t="shared" si="12"/>
        <v>0.18603172543549487</v>
      </c>
      <c r="V101" s="38">
        <v>41106</v>
      </c>
      <c r="W101" s="38">
        <v>27485</v>
      </c>
      <c r="X101" s="34">
        <f t="shared" si="13"/>
        <v>0.1780093522104636</v>
      </c>
      <c r="Y101" s="38">
        <v>36500</v>
      </c>
      <c r="Z101" s="38">
        <v>46149</v>
      </c>
      <c r="AA101" s="34">
        <f t="shared" si="14"/>
        <v>0.2994063645505563</v>
      </c>
      <c r="AB101" s="38">
        <v>48148</v>
      </c>
      <c r="AC101" s="38">
        <v>39901</v>
      </c>
      <c r="AD101" s="34">
        <f t="shared" si="15"/>
        <v>0.25842281835727515</v>
      </c>
      <c r="AE101" s="38">
        <v>36849</v>
      </c>
      <c r="AF101" s="38">
        <v>8015</v>
      </c>
      <c r="AG101" s="34">
        <f t="shared" si="16"/>
        <v>5.1999870243617609E-2</v>
      </c>
      <c r="AH101" s="38">
        <v>11249</v>
      </c>
      <c r="AI101" s="38">
        <v>7876</v>
      </c>
      <c r="AJ101" s="34">
        <f t="shared" si="17"/>
        <v>5.1009701946865972E-2</v>
      </c>
      <c r="AK101" s="38">
        <v>11731</v>
      </c>
      <c r="AL101" s="38">
        <v>10708</v>
      </c>
      <c r="AM101" s="34">
        <f t="shared" si="18"/>
        <v>6.9471567132708342E-2</v>
      </c>
      <c r="AN101" s="38">
        <v>10599</v>
      </c>
      <c r="AO101" s="38">
        <v>13845</v>
      </c>
      <c r="AP101" s="34">
        <f t="shared" si="19"/>
        <v>8.9668527609745988E-2</v>
      </c>
      <c r="AQ101" s="38">
        <v>16850</v>
      </c>
      <c r="AR101" s="38">
        <v>8435</v>
      </c>
      <c r="AS101" s="34">
        <f t="shared" si="20"/>
        <v>5.4724754273850845E-2</v>
      </c>
      <c r="AT101" s="38">
        <v>14431</v>
      </c>
      <c r="AU101" s="38">
        <v>9903</v>
      </c>
      <c r="AV101" s="34">
        <f t="shared" si="21"/>
        <v>6.4137770236136843E-2</v>
      </c>
      <c r="AW101" s="38">
        <v>19118</v>
      </c>
      <c r="AX101" s="38">
        <v>43600</v>
      </c>
      <c r="AY101" s="34">
        <f t="shared" si="22"/>
        <v>0.28286891361468841</v>
      </c>
      <c r="AZ101" s="38">
        <v>19621</v>
      </c>
      <c r="BA101" s="38">
        <v>44407</v>
      </c>
      <c r="BB101" s="34">
        <f t="shared" si="23"/>
        <v>0.28760637815572337</v>
      </c>
      <c r="BC101" s="38">
        <v>20973</v>
      </c>
      <c r="BD101" s="31"/>
    </row>
    <row r="102" spans="1:56" ht="20.25" customHeight="1">
      <c r="A102" s="37">
        <v>96</v>
      </c>
      <c r="B102" s="29" t="s">
        <v>113</v>
      </c>
      <c r="C102" s="38">
        <v>5</v>
      </c>
      <c r="D102" s="38">
        <v>230215</v>
      </c>
      <c r="E102" s="38">
        <v>227583</v>
      </c>
      <c r="F102" s="38">
        <v>230215</v>
      </c>
      <c r="G102" s="38">
        <v>227583</v>
      </c>
      <c r="H102" s="38">
        <v>185557</v>
      </c>
      <c r="I102" s="38">
        <v>180439</v>
      </c>
      <c r="J102" s="38">
        <v>185557</v>
      </c>
      <c r="K102" s="38">
        <v>180439</v>
      </c>
      <c r="L102" s="38">
        <v>1447</v>
      </c>
      <c r="M102" s="38">
        <v>1498</v>
      </c>
      <c r="N102" s="38">
        <v>1113</v>
      </c>
      <c r="O102" s="38">
        <v>1231</v>
      </c>
      <c r="P102" s="39">
        <v>184110</v>
      </c>
      <c r="Q102" s="38">
        <v>178941</v>
      </c>
      <c r="R102" s="39">
        <v>184444</v>
      </c>
      <c r="S102" s="38">
        <v>179208</v>
      </c>
      <c r="T102" s="38">
        <v>44872</v>
      </c>
      <c r="U102" s="34">
        <f t="shared" si="12"/>
        <v>0.2437238607354299</v>
      </c>
      <c r="V102" s="38">
        <v>57330</v>
      </c>
      <c r="W102" s="38">
        <v>41551</v>
      </c>
      <c r="X102" s="34">
        <f t="shared" si="13"/>
        <v>0.22527704886035871</v>
      </c>
      <c r="Y102" s="38">
        <v>53334</v>
      </c>
      <c r="Z102" s="38">
        <v>46251</v>
      </c>
      <c r="AA102" s="34">
        <f t="shared" si="14"/>
        <v>0.2512139481831514</v>
      </c>
      <c r="AB102" s="38">
        <v>62377</v>
      </c>
      <c r="AC102" s="38">
        <v>41641</v>
      </c>
      <c r="AD102" s="34">
        <f t="shared" si="15"/>
        <v>0.22576500184337794</v>
      </c>
      <c r="AE102" s="38">
        <v>36119</v>
      </c>
      <c r="AF102" s="38">
        <v>7448</v>
      </c>
      <c r="AG102" s="34">
        <f t="shared" si="16"/>
        <v>4.0454076367389062E-2</v>
      </c>
      <c r="AH102" s="38">
        <v>10882</v>
      </c>
      <c r="AI102" s="38">
        <v>7750</v>
      </c>
      <c r="AJ102" s="34">
        <f t="shared" si="17"/>
        <v>4.2018173537767559E-2</v>
      </c>
      <c r="AK102" s="38">
        <v>13136</v>
      </c>
      <c r="AL102" s="38">
        <v>23198</v>
      </c>
      <c r="AM102" s="34">
        <f t="shared" si="18"/>
        <v>0.1260007604149693</v>
      </c>
      <c r="AN102" s="38">
        <v>18724</v>
      </c>
      <c r="AO102" s="38">
        <v>21902</v>
      </c>
      <c r="AP102" s="34">
        <f t="shared" si="19"/>
        <v>0.11874606926763678</v>
      </c>
      <c r="AQ102" s="38">
        <v>28113</v>
      </c>
      <c r="AR102" s="38">
        <v>6675</v>
      </c>
      <c r="AS102" s="34">
        <f t="shared" si="20"/>
        <v>3.6255499429688774E-2</v>
      </c>
      <c r="AT102" s="38">
        <v>10193</v>
      </c>
      <c r="AU102" s="38">
        <v>10026</v>
      </c>
      <c r="AV102" s="34">
        <f t="shared" si="21"/>
        <v>5.4357962308342909E-2</v>
      </c>
      <c r="AW102" s="38">
        <v>17133</v>
      </c>
      <c r="AX102" s="38">
        <v>46467</v>
      </c>
      <c r="AY102" s="34">
        <f t="shared" si="22"/>
        <v>0.25238715985008964</v>
      </c>
      <c r="AZ102" s="38">
        <v>15056</v>
      </c>
      <c r="BA102" s="38">
        <v>50174</v>
      </c>
      <c r="BB102" s="34">
        <f t="shared" si="23"/>
        <v>0.27202836633341287</v>
      </c>
      <c r="BC102" s="38">
        <v>25197</v>
      </c>
      <c r="BD102" s="31"/>
    </row>
    <row r="103" spans="1:56" ht="20.25" customHeight="1">
      <c r="A103" s="37">
        <v>97</v>
      </c>
      <c r="B103" s="29" t="s">
        <v>114</v>
      </c>
      <c r="C103" s="38">
        <v>5</v>
      </c>
      <c r="D103" s="38">
        <v>238627</v>
      </c>
      <c r="E103" s="38">
        <v>237415</v>
      </c>
      <c r="F103" s="38">
        <v>238627</v>
      </c>
      <c r="G103" s="38">
        <v>237415</v>
      </c>
      <c r="H103" s="38">
        <v>188217</v>
      </c>
      <c r="I103" s="38">
        <v>184295</v>
      </c>
      <c r="J103" s="38">
        <v>188217</v>
      </c>
      <c r="K103" s="38">
        <v>184295</v>
      </c>
      <c r="L103" s="38">
        <v>1751</v>
      </c>
      <c r="M103" s="38">
        <v>3732</v>
      </c>
      <c r="N103" s="38">
        <v>1393</v>
      </c>
      <c r="O103" s="38">
        <v>1538</v>
      </c>
      <c r="P103" s="39">
        <v>186466</v>
      </c>
      <c r="Q103" s="38">
        <v>180563</v>
      </c>
      <c r="R103" s="39">
        <v>186824</v>
      </c>
      <c r="S103" s="38">
        <v>182757</v>
      </c>
      <c r="T103" s="38">
        <v>60776</v>
      </c>
      <c r="U103" s="34">
        <f t="shared" si="12"/>
        <v>0.32593609558847192</v>
      </c>
      <c r="V103" s="38">
        <v>79987</v>
      </c>
      <c r="W103" s="38">
        <v>51474</v>
      </c>
      <c r="X103" s="34">
        <f t="shared" si="13"/>
        <v>0.27552134629383807</v>
      </c>
      <c r="Y103" s="38">
        <v>62334</v>
      </c>
      <c r="Z103" s="38">
        <v>53213</v>
      </c>
      <c r="AA103" s="34">
        <f t="shared" si="14"/>
        <v>0.28537642251134254</v>
      </c>
      <c r="AB103" s="38">
        <v>49988</v>
      </c>
      <c r="AC103" s="38">
        <v>49529</v>
      </c>
      <c r="AD103" s="34">
        <f t="shared" si="15"/>
        <v>0.26511047831113776</v>
      </c>
      <c r="AE103" s="38">
        <v>40922</v>
      </c>
      <c r="AF103" s="38">
        <v>13045</v>
      </c>
      <c r="AG103" s="34">
        <f t="shared" si="16"/>
        <v>6.9959134641167833E-2</v>
      </c>
      <c r="AH103" s="31"/>
      <c r="AI103" s="38">
        <v>13604</v>
      </c>
      <c r="AJ103" s="34">
        <f t="shared" si="17"/>
        <v>7.2817196934012757E-2</v>
      </c>
      <c r="AK103" s="38">
        <v>18237</v>
      </c>
      <c r="AL103" s="38">
        <v>16604</v>
      </c>
      <c r="AM103" s="34">
        <f t="shared" si="18"/>
        <v>8.904572415346497E-2</v>
      </c>
      <c r="AN103" s="38">
        <v>18768</v>
      </c>
      <c r="AO103" s="38">
        <v>23122</v>
      </c>
      <c r="AP103" s="34">
        <f t="shared" si="19"/>
        <v>0.12376354215732455</v>
      </c>
      <c r="AQ103" s="38">
        <v>27267</v>
      </c>
      <c r="AR103" s="38">
        <v>6242</v>
      </c>
      <c r="AS103" s="34">
        <f t="shared" si="20"/>
        <v>3.3475271631289348E-2</v>
      </c>
      <c r="AT103" s="38">
        <v>14684</v>
      </c>
      <c r="AU103" s="38">
        <v>6353</v>
      </c>
      <c r="AV103" s="34">
        <f t="shared" si="21"/>
        <v>3.4005266989251916E-2</v>
      </c>
      <c r="AW103" s="38">
        <v>13038</v>
      </c>
      <c r="AX103" s="38">
        <v>26270</v>
      </c>
      <c r="AY103" s="34">
        <f t="shared" si="22"/>
        <v>0.14088359271931611</v>
      </c>
      <c r="AZ103" s="38">
        <v>11762</v>
      </c>
      <c r="BA103" s="38">
        <v>29305</v>
      </c>
      <c r="BB103" s="34">
        <f t="shared" si="23"/>
        <v>0.15685886181646896</v>
      </c>
      <c r="BC103" s="38">
        <v>13757</v>
      </c>
      <c r="BD103" s="31"/>
    </row>
    <row r="104" spans="1:56" ht="20.25" customHeight="1">
      <c r="A104" s="37">
        <v>98</v>
      </c>
      <c r="B104" s="29" t="s">
        <v>115</v>
      </c>
      <c r="C104" s="38">
        <v>5</v>
      </c>
      <c r="D104" s="38">
        <v>216063</v>
      </c>
      <c r="E104" s="38">
        <v>216020</v>
      </c>
      <c r="F104" s="38">
        <v>216063</v>
      </c>
      <c r="G104" s="38">
        <v>216020</v>
      </c>
      <c r="H104" s="38">
        <v>176637</v>
      </c>
      <c r="I104" s="38">
        <v>174513</v>
      </c>
      <c r="J104" s="38">
        <v>176637</v>
      </c>
      <c r="K104" s="38">
        <v>174513</v>
      </c>
      <c r="L104" s="38">
        <v>1317</v>
      </c>
      <c r="M104" s="38">
        <v>1615</v>
      </c>
      <c r="N104" s="38">
        <v>1216</v>
      </c>
      <c r="O104" s="38">
        <v>1350</v>
      </c>
      <c r="P104" s="39">
        <v>175320</v>
      </c>
      <c r="Q104" s="38">
        <v>172898</v>
      </c>
      <c r="R104" s="39">
        <v>175421</v>
      </c>
      <c r="S104" s="38">
        <v>173163</v>
      </c>
      <c r="T104" s="38">
        <v>70144</v>
      </c>
      <c r="U104" s="34">
        <f t="shared" si="12"/>
        <v>0.40009126169290438</v>
      </c>
      <c r="V104" s="38">
        <v>80441</v>
      </c>
      <c r="W104" s="38">
        <v>51795</v>
      </c>
      <c r="X104" s="34">
        <f t="shared" si="13"/>
        <v>0.29526111468980337</v>
      </c>
      <c r="Y104" s="38">
        <v>61425</v>
      </c>
      <c r="Z104" s="38">
        <v>41004</v>
      </c>
      <c r="AA104" s="34">
        <f t="shared" si="14"/>
        <v>0.23388090349075977</v>
      </c>
      <c r="AB104" s="38">
        <v>39246</v>
      </c>
      <c r="AC104" s="38">
        <v>41753</v>
      </c>
      <c r="AD104" s="34">
        <f t="shared" si="15"/>
        <v>0.2380159730020921</v>
      </c>
      <c r="AE104" s="38">
        <v>34583</v>
      </c>
      <c r="AF104" s="38">
        <v>10385</v>
      </c>
      <c r="AG104" s="34">
        <f t="shared" si="16"/>
        <v>5.9234542550764317E-2</v>
      </c>
      <c r="AH104" s="38">
        <v>14592</v>
      </c>
      <c r="AI104" s="38">
        <v>10551</v>
      </c>
      <c r="AJ104" s="34">
        <f t="shared" si="17"/>
        <v>6.0146732717291547E-2</v>
      </c>
      <c r="AK104" s="38">
        <v>15226</v>
      </c>
      <c r="AL104" s="38">
        <v>13914</v>
      </c>
      <c r="AM104" s="34">
        <f t="shared" si="18"/>
        <v>7.9363449691991786E-2</v>
      </c>
      <c r="AN104" s="38">
        <v>14491</v>
      </c>
      <c r="AO104" s="38">
        <v>23435</v>
      </c>
      <c r="AP104" s="34">
        <f t="shared" si="19"/>
        <v>0.13359289936780658</v>
      </c>
      <c r="AQ104" s="38">
        <v>30142</v>
      </c>
      <c r="AR104" s="38">
        <v>4607</v>
      </c>
      <c r="AS104" s="34">
        <f t="shared" si="20"/>
        <v>2.6277663700661646E-2</v>
      </c>
      <c r="AT104" s="38">
        <v>9543</v>
      </c>
      <c r="AU104" s="38">
        <v>5687</v>
      </c>
      <c r="AV104" s="34">
        <f t="shared" si="21"/>
        <v>3.2419151640909583E-2</v>
      </c>
      <c r="AW104" s="38">
        <v>11116</v>
      </c>
      <c r="AX104" s="38">
        <v>26956</v>
      </c>
      <c r="AY104" s="34">
        <f t="shared" si="22"/>
        <v>0.15375313712069358</v>
      </c>
      <c r="AZ104" s="38">
        <v>13643</v>
      </c>
      <c r="BA104" s="38">
        <v>31027</v>
      </c>
      <c r="BB104" s="34">
        <f t="shared" si="23"/>
        <v>0.17687164022551463</v>
      </c>
      <c r="BC104" s="38">
        <v>15192</v>
      </c>
      <c r="BD104" s="31"/>
    </row>
    <row r="105" spans="1:56" ht="20.25" customHeight="1">
      <c r="A105" s="37">
        <v>99</v>
      </c>
      <c r="B105" s="29" t="s">
        <v>116</v>
      </c>
      <c r="C105" s="38">
        <v>5</v>
      </c>
      <c r="D105" s="38">
        <v>206640</v>
      </c>
      <c r="E105" s="38">
        <v>208418</v>
      </c>
      <c r="F105" s="38">
        <v>206640</v>
      </c>
      <c r="G105" s="38">
        <v>208418</v>
      </c>
      <c r="H105" s="38">
        <v>160146</v>
      </c>
      <c r="I105" s="38">
        <v>156593</v>
      </c>
      <c r="J105" s="38">
        <v>160146</v>
      </c>
      <c r="K105" s="38">
        <v>156593</v>
      </c>
      <c r="L105" s="38">
        <v>1639</v>
      </c>
      <c r="M105" s="38">
        <v>1962</v>
      </c>
      <c r="N105" s="38">
        <v>1472</v>
      </c>
      <c r="O105" s="38">
        <v>1559</v>
      </c>
      <c r="P105" s="39">
        <v>158507</v>
      </c>
      <c r="Q105" s="38">
        <v>154631</v>
      </c>
      <c r="R105" s="39">
        <v>158674</v>
      </c>
      <c r="S105" s="38">
        <v>155034</v>
      </c>
      <c r="T105" s="38">
        <v>53757</v>
      </c>
      <c r="U105" s="34">
        <f t="shared" si="12"/>
        <v>0.33914590522816029</v>
      </c>
      <c r="V105" s="38">
        <v>67603</v>
      </c>
      <c r="W105" s="38">
        <v>44018</v>
      </c>
      <c r="X105" s="34">
        <f t="shared" si="13"/>
        <v>0.2774115482057552</v>
      </c>
      <c r="Y105" s="38">
        <v>56567</v>
      </c>
      <c r="Z105" s="38">
        <v>42461</v>
      </c>
      <c r="AA105" s="34">
        <f t="shared" si="14"/>
        <v>0.26788091377667861</v>
      </c>
      <c r="AB105" s="38">
        <v>41305</v>
      </c>
      <c r="AC105" s="38">
        <v>42413</v>
      </c>
      <c r="AD105" s="34">
        <f t="shared" si="15"/>
        <v>0.26729646949090591</v>
      </c>
      <c r="AE105" s="38">
        <v>35078</v>
      </c>
      <c r="AF105" s="38">
        <v>15071</v>
      </c>
      <c r="AG105" s="34">
        <f t="shared" si="16"/>
        <v>9.5080974341827176E-2</v>
      </c>
      <c r="AH105" s="38">
        <v>15648</v>
      </c>
      <c r="AI105" s="38">
        <v>15211</v>
      </c>
      <c r="AJ105" s="34">
        <f t="shared" si="17"/>
        <v>9.586321640596443E-2</v>
      </c>
      <c r="AK105" s="38">
        <v>16413</v>
      </c>
      <c r="AL105" s="38">
        <v>15636</v>
      </c>
      <c r="AM105" s="34">
        <f t="shared" si="18"/>
        <v>9.8645485688329218E-2</v>
      </c>
      <c r="AN105" s="38">
        <v>12123</v>
      </c>
      <c r="AO105" s="38">
        <v>19796</v>
      </c>
      <c r="AP105" s="34">
        <f t="shared" si="19"/>
        <v>0.12475893971287041</v>
      </c>
      <c r="AQ105" s="38">
        <v>21353</v>
      </c>
      <c r="AR105" s="38">
        <v>4587</v>
      </c>
      <c r="AS105" s="34">
        <f t="shared" si="20"/>
        <v>2.8938785037884763E-2</v>
      </c>
      <c r="AT105" s="38">
        <v>7999</v>
      </c>
      <c r="AU105" s="38">
        <v>5153</v>
      </c>
      <c r="AV105" s="34">
        <f t="shared" si="21"/>
        <v>3.2475389792908732E-2</v>
      </c>
      <c r="AW105" s="38">
        <v>9887</v>
      </c>
      <c r="AX105" s="38">
        <v>19015</v>
      </c>
      <c r="AY105" s="34">
        <f t="shared" si="22"/>
        <v>0.11996315620130341</v>
      </c>
      <c r="AZ105" s="38">
        <v>9489</v>
      </c>
      <c r="BA105" s="38">
        <v>19959</v>
      </c>
      <c r="BB105" s="34">
        <f t="shared" si="23"/>
        <v>0.12578620315867753</v>
      </c>
      <c r="BC105" s="38">
        <v>9995</v>
      </c>
      <c r="BD105" s="31"/>
    </row>
    <row r="106" spans="1:56" ht="20.25" customHeight="1">
      <c r="A106" s="37">
        <v>100</v>
      </c>
      <c r="B106" s="29" t="s">
        <v>117</v>
      </c>
      <c r="C106" s="38">
        <v>5</v>
      </c>
      <c r="D106" s="38">
        <v>217193</v>
      </c>
      <c r="E106" s="38">
        <v>217425</v>
      </c>
      <c r="F106" s="38">
        <v>217193</v>
      </c>
      <c r="G106" s="38">
        <v>217425</v>
      </c>
      <c r="H106" s="38">
        <v>176933</v>
      </c>
      <c r="I106" s="38">
        <v>174420</v>
      </c>
      <c r="J106" s="38">
        <v>176933</v>
      </c>
      <c r="K106" s="38">
        <v>174420</v>
      </c>
      <c r="L106" s="38">
        <v>1349</v>
      </c>
      <c r="M106" s="38">
        <v>2180</v>
      </c>
      <c r="N106" s="38">
        <v>1037</v>
      </c>
      <c r="O106" s="38">
        <v>1891</v>
      </c>
      <c r="P106" s="39">
        <v>175584</v>
      </c>
      <c r="Q106" s="38">
        <v>172240</v>
      </c>
      <c r="R106" s="39">
        <v>175896</v>
      </c>
      <c r="S106" s="38">
        <v>172529</v>
      </c>
      <c r="T106" s="38">
        <v>52714</v>
      </c>
      <c r="U106" s="34">
        <f t="shared" si="12"/>
        <v>0.30022097685438309</v>
      </c>
      <c r="V106" s="38">
        <v>68948</v>
      </c>
      <c r="W106" s="38">
        <v>48224</v>
      </c>
      <c r="X106" s="34">
        <f t="shared" si="13"/>
        <v>0.27416200482103059</v>
      </c>
      <c r="Y106" s="38">
        <v>61423</v>
      </c>
      <c r="Z106" s="38">
        <v>39827</v>
      </c>
      <c r="AA106" s="34">
        <f t="shared" si="14"/>
        <v>0.22682590668853653</v>
      </c>
      <c r="AB106" s="38">
        <v>42098</v>
      </c>
      <c r="AC106" s="38">
        <v>44429</v>
      </c>
      <c r="AD106" s="34">
        <f t="shared" si="15"/>
        <v>0.25258675581025153</v>
      </c>
      <c r="AE106" s="38">
        <v>36221</v>
      </c>
      <c r="AF106" s="38">
        <v>9518</v>
      </c>
      <c r="AG106" s="34">
        <f t="shared" si="16"/>
        <v>5.4207672680882085E-2</v>
      </c>
      <c r="AH106" s="38">
        <v>12476</v>
      </c>
      <c r="AI106" s="38">
        <v>10051</v>
      </c>
      <c r="AJ106" s="34">
        <f t="shared" si="17"/>
        <v>5.7141720107336154E-2</v>
      </c>
      <c r="AK106" s="38">
        <v>13777</v>
      </c>
      <c r="AL106" s="38">
        <v>29576</v>
      </c>
      <c r="AM106" s="34">
        <f t="shared" si="18"/>
        <v>0.16844359394933478</v>
      </c>
      <c r="AN106" s="38">
        <v>27049</v>
      </c>
      <c r="AO106" s="38">
        <v>24373</v>
      </c>
      <c r="AP106" s="34">
        <f t="shared" si="19"/>
        <v>0.13856483376540682</v>
      </c>
      <c r="AQ106" s="38">
        <v>28787</v>
      </c>
      <c r="AR106" s="38">
        <v>4845</v>
      </c>
      <c r="AS106" s="34">
        <f t="shared" si="20"/>
        <v>2.7593630399125206E-2</v>
      </c>
      <c r="AT106" s="38">
        <v>8409</v>
      </c>
      <c r="AU106" s="38">
        <v>5222</v>
      </c>
      <c r="AV106" s="34">
        <f t="shared" si="21"/>
        <v>2.9687997453040432E-2</v>
      </c>
      <c r="AW106" s="38">
        <v>11042</v>
      </c>
      <c r="AX106" s="38">
        <v>31626</v>
      </c>
      <c r="AY106" s="34">
        <f t="shared" si="22"/>
        <v>0.18011891744122471</v>
      </c>
      <c r="AZ106" s="38">
        <v>11846</v>
      </c>
      <c r="BA106" s="38">
        <v>32285</v>
      </c>
      <c r="BB106" s="34">
        <f t="shared" si="23"/>
        <v>0.1835459589757584</v>
      </c>
      <c r="BC106" s="38">
        <v>15581</v>
      </c>
      <c r="BD106" s="31"/>
    </row>
    <row r="107" spans="1:56" ht="20.25" customHeight="1">
      <c r="A107" s="37">
        <v>101</v>
      </c>
      <c r="B107" s="29" t="s">
        <v>118</v>
      </c>
      <c r="C107" s="38">
        <v>5</v>
      </c>
      <c r="D107" s="38">
        <v>209102</v>
      </c>
      <c r="E107" s="38">
        <v>212212</v>
      </c>
      <c r="F107" s="38">
        <v>209102</v>
      </c>
      <c r="G107" s="38">
        <v>212212</v>
      </c>
      <c r="H107" s="38">
        <v>154163</v>
      </c>
      <c r="I107" s="38">
        <v>155139</v>
      </c>
      <c r="J107" s="38">
        <v>154163</v>
      </c>
      <c r="K107" s="38">
        <v>155139</v>
      </c>
      <c r="L107" s="38">
        <v>1403</v>
      </c>
      <c r="M107" s="38">
        <v>1619</v>
      </c>
      <c r="N107" s="38">
        <v>1163</v>
      </c>
      <c r="O107" s="38">
        <v>1428</v>
      </c>
      <c r="P107" s="39">
        <v>152760</v>
      </c>
      <c r="Q107" s="38">
        <v>153520</v>
      </c>
      <c r="R107" s="39">
        <v>153000</v>
      </c>
      <c r="S107" s="38">
        <v>153711</v>
      </c>
      <c r="T107" s="38">
        <v>31197</v>
      </c>
      <c r="U107" s="34">
        <f t="shared" si="12"/>
        <v>0.20422230950510606</v>
      </c>
      <c r="V107" s="38">
        <v>47272</v>
      </c>
      <c r="W107" s="38">
        <v>33246</v>
      </c>
      <c r="X107" s="34">
        <f t="shared" si="13"/>
        <v>0.21729411764705883</v>
      </c>
      <c r="Y107" s="38">
        <v>43175</v>
      </c>
      <c r="Z107" s="38">
        <v>69662</v>
      </c>
      <c r="AA107" s="34">
        <f t="shared" si="14"/>
        <v>0.45602251898402724</v>
      </c>
      <c r="AB107" s="38">
        <v>59373</v>
      </c>
      <c r="AC107" s="38">
        <v>44586</v>
      </c>
      <c r="AD107" s="34">
        <f t="shared" si="15"/>
        <v>0.29141176470588237</v>
      </c>
      <c r="AE107" s="38">
        <v>41671</v>
      </c>
      <c r="AF107" s="38">
        <v>10797</v>
      </c>
      <c r="AG107" s="34">
        <f t="shared" si="16"/>
        <v>7.0679497250589154E-2</v>
      </c>
      <c r="AH107" s="38">
        <v>13408</v>
      </c>
      <c r="AI107" s="38">
        <v>10966</v>
      </c>
      <c r="AJ107" s="34">
        <f t="shared" si="17"/>
        <v>7.1673202614379081E-2</v>
      </c>
      <c r="AK107" s="38">
        <v>14970</v>
      </c>
      <c r="AL107" s="38">
        <v>11050</v>
      </c>
      <c r="AM107" s="34">
        <f t="shared" si="18"/>
        <v>7.2335689971196646E-2</v>
      </c>
      <c r="AN107" s="38">
        <v>10114</v>
      </c>
      <c r="AO107" s="38">
        <v>15931</v>
      </c>
      <c r="AP107" s="34">
        <f t="shared" si="19"/>
        <v>0.10412418300653595</v>
      </c>
      <c r="AQ107" s="38">
        <v>18719</v>
      </c>
      <c r="AR107" s="38">
        <v>5657</v>
      </c>
      <c r="AS107" s="34">
        <f t="shared" si="20"/>
        <v>3.703194553548049E-2</v>
      </c>
      <c r="AT107" s="38">
        <v>9430</v>
      </c>
      <c r="AU107" s="38">
        <v>7318</v>
      </c>
      <c r="AV107" s="34">
        <f t="shared" si="21"/>
        <v>4.7830065359477127E-2</v>
      </c>
      <c r="AW107" s="38">
        <v>14284</v>
      </c>
      <c r="AX107" s="38">
        <v>17290</v>
      </c>
      <c r="AY107" s="34">
        <f t="shared" si="22"/>
        <v>0.11318407960199005</v>
      </c>
      <c r="AZ107" s="38">
        <v>8722</v>
      </c>
      <c r="BA107" s="38">
        <v>29329</v>
      </c>
      <c r="BB107" s="34">
        <f t="shared" si="23"/>
        <v>0.19169281045751635</v>
      </c>
      <c r="BC107" s="38">
        <v>13472</v>
      </c>
      <c r="BD107" s="31"/>
    </row>
    <row r="108" spans="1:56" ht="20.25" customHeight="1">
      <c r="A108" s="37">
        <v>102</v>
      </c>
      <c r="B108" s="29" t="s">
        <v>119</v>
      </c>
      <c r="C108" s="38">
        <v>5</v>
      </c>
      <c r="D108" s="38">
        <v>202528</v>
      </c>
      <c r="E108" s="38">
        <v>208129</v>
      </c>
      <c r="F108" s="38">
        <v>202528</v>
      </c>
      <c r="G108" s="38">
        <v>208129</v>
      </c>
      <c r="H108" s="38">
        <v>146699</v>
      </c>
      <c r="I108" s="38">
        <v>149950</v>
      </c>
      <c r="J108" s="38">
        <v>146699</v>
      </c>
      <c r="K108" s="38">
        <v>149950</v>
      </c>
      <c r="L108" s="38">
        <v>1741</v>
      </c>
      <c r="M108" s="38">
        <v>1944</v>
      </c>
      <c r="N108" s="38">
        <v>1300</v>
      </c>
      <c r="O108" s="38">
        <v>1383</v>
      </c>
      <c r="P108" s="39">
        <v>144958</v>
      </c>
      <c r="Q108" s="38">
        <v>148006</v>
      </c>
      <c r="R108" s="39">
        <v>145399</v>
      </c>
      <c r="S108" s="38">
        <v>148567</v>
      </c>
      <c r="T108" s="38">
        <v>31960</v>
      </c>
      <c r="U108" s="34">
        <f t="shared" si="12"/>
        <v>0.22047765559679355</v>
      </c>
      <c r="V108" s="38">
        <v>43814</v>
      </c>
      <c r="W108" s="38">
        <v>30527</v>
      </c>
      <c r="X108" s="34">
        <f t="shared" si="13"/>
        <v>0.2099533009167876</v>
      </c>
      <c r="Y108" s="38">
        <v>39341</v>
      </c>
      <c r="Z108" s="38">
        <v>54065</v>
      </c>
      <c r="AA108" s="34">
        <f t="shared" si="14"/>
        <v>0.37297010168462591</v>
      </c>
      <c r="AB108" s="38">
        <v>46657</v>
      </c>
      <c r="AC108" s="38">
        <v>42421</v>
      </c>
      <c r="AD108" s="34">
        <f t="shared" si="15"/>
        <v>0.29175578924201678</v>
      </c>
      <c r="AE108" s="38">
        <v>38696</v>
      </c>
      <c r="AF108" s="38">
        <v>11995</v>
      </c>
      <c r="AG108" s="34">
        <f t="shared" si="16"/>
        <v>8.2748106348045636E-2</v>
      </c>
      <c r="AH108" s="38">
        <v>16339</v>
      </c>
      <c r="AI108" s="38">
        <v>12090</v>
      </c>
      <c r="AJ108" s="34">
        <f t="shared" si="17"/>
        <v>8.3150503098370687E-2</v>
      </c>
      <c r="AK108" s="38">
        <v>16431</v>
      </c>
      <c r="AL108" s="38">
        <v>13756</v>
      </c>
      <c r="AM108" s="34">
        <f t="shared" si="18"/>
        <v>9.4896452765628664E-2</v>
      </c>
      <c r="AN108" s="38">
        <v>12910</v>
      </c>
      <c r="AO108" s="38">
        <v>15970</v>
      </c>
      <c r="AP108" s="34">
        <f t="shared" si="19"/>
        <v>0.1098356935054574</v>
      </c>
      <c r="AQ108" s="38">
        <v>18437</v>
      </c>
      <c r="AR108" s="38">
        <v>6742</v>
      </c>
      <c r="AS108" s="34">
        <f t="shared" si="20"/>
        <v>4.6510023593040746E-2</v>
      </c>
      <c r="AT108" s="38">
        <v>13120</v>
      </c>
      <c r="AU108" s="38">
        <v>8055</v>
      </c>
      <c r="AV108" s="34">
        <f t="shared" si="21"/>
        <v>5.5399280600279231E-2</v>
      </c>
      <c r="AW108" s="38">
        <v>16100</v>
      </c>
      <c r="AX108" s="38">
        <v>18932</v>
      </c>
      <c r="AY108" s="34">
        <f t="shared" si="22"/>
        <v>0.13060334717642352</v>
      </c>
      <c r="AZ108" s="38">
        <v>10987</v>
      </c>
      <c r="BA108" s="38">
        <v>25388</v>
      </c>
      <c r="BB108" s="34">
        <f t="shared" si="23"/>
        <v>0.17460917888018487</v>
      </c>
      <c r="BC108" s="38">
        <v>12754</v>
      </c>
      <c r="BD108" s="31"/>
    </row>
    <row r="109" spans="1:56" ht="20.25" customHeight="1">
      <c r="A109" s="37">
        <v>103</v>
      </c>
      <c r="B109" s="29" t="s">
        <v>120</v>
      </c>
      <c r="C109" s="38">
        <v>5</v>
      </c>
      <c r="D109" s="38">
        <v>220204</v>
      </c>
      <c r="E109" s="38">
        <v>222845</v>
      </c>
      <c r="F109" s="38">
        <v>220204</v>
      </c>
      <c r="G109" s="38">
        <v>222845</v>
      </c>
      <c r="H109" s="38">
        <v>163495</v>
      </c>
      <c r="I109" s="38">
        <v>164019</v>
      </c>
      <c r="J109" s="38">
        <v>163495</v>
      </c>
      <c r="K109" s="38">
        <v>164019</v>
      </c>
      <c r="L109" s="38">
        <v>1526</v>
      </c>
      <c r="M109" s="38">
        <v>2257</v>
      </c>
      <c r="N109" s="38">
        <v>1277</v>
      </c>
      <c r="O109" s="38">
        <v>1550</v>
      </c>
      <c r="P109" s="39">
        <v>161969</v>
      </c>
      <c r="Q109" s="38">
        <v>161762</v>
      </c>
      <c r="R109" s="39">
        <v>162218</v>
      </c>
      <c r="S109" s="38">
        <v>162469</v>
      </c>
      <c r="T109" s="38">
        <v>44778</v>
      </c>
      <c r="U109" s="34">
        <f t="shared" si="12"/>
        <v>0.2764603103062932</v>
      </c>
      <c r="V109" s="38">
        <v>61871</v>
      </c>
      <c r="W109" s="38">
        <v>39413</v>
      </c>
      <c r="X109" s="34">
        <f t="shared" si="13"/>
        <v>0.24296317301409215</v>
      </c>
      <c r="Y109" s="38">
        <v>51318</v>
      </c>
      <c r="Z109" s="38">
        <v>52852</v>
      </c>
      <c r="AA109" s="34">
        <f t="shared" si="14"/>
        <v>0.32630935549395257</v>
      </c>
      <c r="AB109" s="38">
        <v>49863</v>
      </c>
      <c r="AC109" s="38">
        <v>48196</v>
      </c>
      <c r="AD109" s="34">
        <f t="shared" si="15"/>
        <v>0.29710636304232574</v>
      </c>
      <c r="AE109" s="38">
        <v>40743</v>
      </c>
      <c r="AF109" s="38">
        <v>12335</v>
      </c>
      <c r="AG109" s="34">
        <f t="shared" si="16"/>
        <v>7.615654847532552E-2</v>
      </c>
      <c r="AH109" s="38">
        <v>15303</v>
      </c>
      <c r="AI109" s="38">
        <v>12506</v>
      </c>
      <c r="AJ109" s="34">
        <f t="shared" si="17"/>
        <v>7.7093787372548059E-2</v>
      </c>
      <c r="AK109" s="38">
        <v>16221</v>
      </c>
      <c r="AL109" s="38">
        <v>17406</v>
      </c>
      <c r="AM109" s="34">
        <f t="shared" si="18"/>
        <v>0.10746500873623965</v>
      </c>
      <c r="AN109" s="38">
        <v>12548</v>
      </c>
      <c r="AO109" s="38">
        <v>20256</v>
      </c>
      <c r="AP109" s="34">
        <f t="shared" si="19"/>
        <v>0.12486900343981555</v>
      </c>
      <c r="AQ109" s="38">
        <v>22947</v>
      </c>
      <c r="AR109" s="38">
        <v>5099</v>
      </c>
      <c r="AS109" s="34">
        <f t="shared" si="20"/>
        <v>3.1481332847643685E-2</v>
      </c>
      <c r="AT109" s="38">
        <v>10105</v>
      </c>
      <c r="AU109" s="38">
        <v>6076</v>
      </c>
      <c r="AV109" s="34">
        <f t="shared" si="21"/>
        <v>3.7455769396737726E-2</v>
      </c>
      <c r="AW109" s="38">
        <v>12689</v>
      </c>
      <c r="AX109" s="38">
        <v>20967</v>
      </c>
      <c r="AY109" s="34">
        <f t="shared" si="22"/>
        <v>0.12945069735566683</v>
      </c>
      <c r="AZ109" s="38">
        <v>9403</v>
      </c>
      <c r="BA109" s="38">
        <v>24296</v>
      </c>
      <c r="BB109" s="34">
        <f t="shared" si="23"/>
        <v>0.14977376123488145</v>
      </c>
      <c r="BC109" s="38">
        <v>11726</v>
      </c>
      <c r="BD109" s="31"/>
    </row>
    <row r="110" spans="1:56" ht="20.25" customHeight="1">
      <c r="A110" s="37">
        <v>104</v>
      </c>
      <c r="B110" s="29" t="s">
        <v>121</v>
      </c>
      <c r="C110" s="38">
        <v>5</v>
      </c>
      <c r="D110" s="38">
        <v>203030</v>
      </c>
      <c r="E110" s="38">
        <v>205244</v>
      </c>
      <c r="F110" s="38">
        <v>203030</v>
      </c>
      <c r="G110" s="38">
        <v>205244</v>
      </c>
      <c r="H110" s="38">
        <v>159457</v>
      </c>
      <c r="I110" s="38">
        <v>160315</v>
      </c>
      <c r="J110" s="38">
        <v>159457</v>
      </c>
      <c r="K110" s="38">
        <v>160315</v>
      </c>
      <c r="L110" s="38">
        <v>1561</v>
      </c>
      <c r="M110" s="38">
        <v>1765</v>
      </c>
      <c r="N110" s="38">
        <v>1149</v>
      </c>
      <c r="O110" s="38">
        <v>1150</v>
      </c>
      <c r="P110" s="39">
        <v>157896</v>
      </c>
      <c r="Q110" s="38">
        <v>158550</v>
      </c>
      <c r="R110" s="39">
        <v>158308</v>
      </c>
      <c r="S110" s="38">
        <v>159165</v>
      </c>
      <c r="T110" s="38">
        <v>47326</v>
      </c>
      <c r="U110" s="34">
        <f t="shared" si="12"/>
        <v>0.29972893550184931</v>
      </c>
      <c r="V110" s="38">
        <v>70762</v>
      </c>
      <c r="W110" s="38">
        <v>43354</v>
      </c>
      <c r="X110" s="34">
        <f t="shared" si="13"/>
        <v>0.27385855421077898</v>
      </c>
      <c r="Y110" s="38">
        <v>54126</v>
      </c>
      <c r="Z110" s="38">
        <v>39326</v>
      </c>
      <c r="AA110" s="34">
        <f t="shared" si="14"/>
        <v>0.24906267416527333</v>
      </c>
      <c r="AB110" s="38">
        <v>40819</v>
      </c>
      <c r="AC110" s="38">
        <v>42385</v>
      </c>
      <c r="AD110" s="34">
        <f t="shared" si="15"/>
        <v>0.26773757485408189</v>
      </c>
      <c r="AE110" s="38">
        <v>36596</v>
      </c>
      <c r="AF110" s="38">
        <v>10704</v>
      </c>
      <c r="AG110" s="34">
        <f t="shared" si="16"/>
        <v>6.7791457668338648E-2</v>
      </c>
      <c r="AH110" s="38">
        <v>14106</v>
      </c>
      <c r="AI110" s="38">
        <v>10658</v>
      </c>
      <c r="AJ110" s="34">
        <f t="shared" si="17"/>
        <v>6.7324456123506071E-2</v>
      </c>
      <c r="AK110" s="38">
        <v>15053</v>
      </c>
      <c r="AL110" s="38">
        <v>14873</v>
      </c>
      <c r="AM110" s="34">
        <f t="shared" si="18"/>
        <v>9.4194913107361805E-2</v>
      </c>
      <c r="AN110" s="38">
        <v>13202</v>
      </c>
      <c r="AO110" s="38">
        <v>21083</v>
      </c>
      <c r="AP110" s="34">
        <f t="shared" si="19"/>
        <v>0.13317709780933371</v>
      </c>
      <c r="AQ110" s="38">
        <v>25757</v>
      </c>
      <c r="AR110" s="38">
        <v>4252</v>
      </c>
      <c r="AS110" s="34">
        <f t="shared" si="20"/>
        <v>2.6929117900390129E-2</v>
      </c>
      <c r="AT110" s="38">
        <v>8647</v>
      </c>
      <c r="AU110" s="38">
        <v>4956</v>
      </c>
      <c r="AV110" s="34">
        <f t="shared" si="21"/>
        <v>3.1306061601435176E-2</v>
      </c>
      <c r="AW110" s="38">
        <v>10216</v>
      </c>
      <c r="AX110" s="38">
        <v>36095</v>
      </c>
      <c r="AY110" s="34">
        <f t="shared" si="22"/>
        <v>0.22859983786796373</v>
      </c>
      <c r="AZ110" s="38">
        <v>11014</v>
      </c>
      <c r="BA110" s="38">
        <v>25430</v>
      </c>
      <c r="BB110" s="34">
        <f t="shared" si="23"/>
        <v>0.16063622811228745</v>
      </c>
      <c r="BC110" s="38">
        <v>11796</v>
      </c>
      <c r="BD110" s="31"/>
    </row>
    <row r="111" spans="1:56" ht="20.25" customHeight="1">
      <c r="A111" s="37">
        <v>105</v>
      </c>
      <c r="B111" s="29" t="s">
        <v>122</v>
      </c>
      <c r="C111" s="38">
        <v>5</v>
      </c>
      <c r="D111" s="38">
        <v>160175</v>
      </c>
      <c r="E111" s="38">
        <v>163229</v>
      </c>
      <c r="F111" s="38">
        <v>160175</v>
      </c>
      <c r="G111" s="38">
        <v>163229</v>
      </c>
      <c r="H111" s="38">
        <v>123769</v>
      </c>
      <c r="I111" s="38">
        <v>125496</v>
      </c>
      <c r="J111" s="38">
        <v>123769</v>
      </c>
      <c r="K111" s="38">
        <v>125496</v>
      </c>
      <c r="L111" s="38">
        <v>1172</v>
      </c>
      <c r="M111" s="38">
        <v>1510</v>
      </c>
      <c r="N111" s="38">
        <v>877</v>
      </c>
      <c r="O111" s="38">
        <v>1056</v>
      </c>
      <c r="P111" s="39">
        <v>122597</v>
      </c>
      <c r="Q111" s="38">
        <v>123986</v>
      </c>
      <c r="R111" s="39">
        <v>122892</v>
      </c>
      <c r="S111" s="38">
        <v>124440</v>
      </c>
      <c r="T111" s="38">
        <v>38429</v>
      </c>
      <c r="U111" s="34">
        <f t="shared" si="12"/>
        <v>0.31345791495713599</v>
      </c>
      <c r="V111" s="38">
        <v>48689</v>
      </c>
      <c r="W111" s="38">
        <v>33254</v>
      </c>
      <c r="X111" s="34">
        <f t="shared" si="13"/>
        <v>0.27059531946749993</v>
      </c>
      <c r="Y111" s="38">
        <v>40601</v>
      </c>
      <c r="Z111" s="38">
        <v>37635</v>
      </c>
      <c r="AA111" s="34">
        <f t="shared" si="14"/>
        <v>0.30698141063810697</v>
      </c>
      <c r="AB111" s="38">
        <v>37468</v>
      </c>
      <c r="AC111" s="38">
        <v>34409</v>
      </c>
      <c r="AD111" s="34">
        <f t="shared" si="15"/>
        <v>0.27999381570810145</v>
      </c>
      <c r="AE111" s="38">
        <v>30492</v>
      </c>
      <c r="AF111" s="38">
        <v>8894</v>
      </c>
      <c r="AG111" s="34">
        <f t="shared" si="16"/>
        <v>7.254663654086152E-2</v>
      </c>
      <c r="AH111" s="38">
        <v>11143</v>
      </c>
      <c r="AI111" s="38">
        <v>9104</v>
      </c>
      <c r="AJ111" s="34">
        <f t="shared" si="17"/>
        <v>7.4081307164013926E-2</v>
      </c>
      <c r="AK111" s="38">
        <v>11926</v>
      </c>
      <c r="AL111" s="38">
        <v>11158</v>
      </c>
      <c r="AM111" s="34">
        <f t="shared" si="18"/>
        <v>9.101364633718606E-2</v>
      </c>
      <c r="AN111" s="38">
        <v>10795</v>
      </c>
      <c r="AO111" s="38">
        <v>16235</v>
      </c>
      <c r="AP111" s="34">
        <f t="shared" si="19"/>
        <v>0.13210786707027308</v>
      </c>
      <c r="AQ111" s="38">
        <v>19691</v>
      </c>
      <c r="AR111" s="38">
        <v>3395</v>
      </c>
      <c r="AS111" s="34">
        <f t="shared" si="20"/>
        <v>2.7692357888039674E-2</v>
      </c>
      <c r="AT111" s="38">
        <v>6825</v>
      </c>
      <c r="AU111" s="38">
        <v>3887</v>
      </c>
      <c r="AV111" s="34">
        <f t="shared" si="21"/>
        <v>3.1629398170751555E-2</v>
      </c>
      <c r="AW111" s="38">
        <v>8458</v>
      </c>
      <c r="AX111" s="38">
        <v>17730</v>
      </c>
      <c r="AY111" s="34">
        <f t="shared" si="22"/>
        <v>0.14462017830778892</v>
      </c>
      <c r="AZ111" s="38">
        <v>7567</v>
      </c>
      <c r="BA111" s="38">
        <v>18112</v>
      </c>
      <c r="BB111" s="34">
        <f t="shared" si="23"/>
        <v>0.14738144061452332</v>
      </c>
      <c r="BC111" s="38">
        <v>8599</v>
      </c>
      <c r="BD111" s="31"/>
    </row>
    <row r="112" spans="1:56" ht="20.25" customHeight="1">
      <c r="A112" s="37">
        <v>106</v>
      </c>
      <c r="B112" s="29" t="s">
        <v>123</v>
      </c>
      <c r="C112" s="38">
        <v>5</v>
      </c>
      <c r="D112" s="38">
        <v>220827</v>
      </c>
      <c r="E112" s="38">
        <v>220764</v>
      </c>
      <c r="F112" s="38">
        <v>220827</v>
      </c>
      <c r="G112" s="38">
        <v>220764</v>
      </c>
      <c r="H112" s="38">
        <v>175110</v>
      </c>
      <c r="I112" s="38">
        <v>172947</v>
      </c>
      <c r="J112" s="38">
        <v>175110</v>
      </c>
      <c r="K112" s="38">
        <v>172947</v>
      </c>
      <c r="L112" s="38">
        <v>1162</v>
      </c>
      <c r="M112" s="38">
        <v>1560</v>
      </c>
      <c r="N112" s="38">
        <v>807</v>
      </c>
      <c r="O112" s="38">
        <v>1037</v>
      </c>
      <c r="P112" s="39">
        <v>173948</v>
      </c>
      <c r="Q112" s="38">
        <v>171387</v>
      </c>
      <c r="R112" s="39">
        <v>174303</v>
      </c>
      <c r="S112" s="38">
        <v>171910</v>
      </c>
      <c r="T112" s="38">
        <v>54158</v>
      </c>
      <c r="U112" s="34">
        <f t="shared" si="12"/>
        <v>0.31134591947018647</v>
      </c>
      <c r="V112" s="38">
        <v>69273</v>
      </c>
      <c r="W112" s="38">
        <v>44892</v>
      </c>
      <c r="X112" s="34">
        <f t="shared" si="13"/>
        <v>0.25755150513760522</v>
      </c>
      <c r="Y112" s="38">
        <v>55052</v>
      </c>
      <c r="Z112" s="38">
        <v>38955</v>
      </c>
      <c r="AA112" s="34">
        <f t="shared" si="14"/>
        <v>0.22394623680640191</v>
      </c>
      <c r="AB112" s="38">
        <v>41903</v>
      </c>
      <c r="AC112" s="38">
        <v>38195</v>
      </c>
      <c r="AD112" s="34">
        <f t="shared" si="15"/>
        <v>0.21912990596834248</v>
      </c>
      <c r="AE112" s="38">
        <v>33493</v>
      </c>
      <c r="AF112" s="38">
        <v>7002</v>
      </c>
      <c r="AG112" s="34">
        <f t="shared" si="16"/>
        <v>4.0253409064777979E-2</v>
      </c>
      <c r="AH112" s="38">
        <v>10912</v>
      </c>
      <c r="AI112" s="38">
        <v>7495</v>
      </c>
      <c r="AJ112" s="34">
        <f t="shared" si="17"/>
        <v>4.2999833623058696E-2</v>
      </c>
      <c r="AK112" s="38">
        <v>12029</v>
      </c>
      <c r="AL112" s="38">
        <v>24242</v>
      </c>
      <c r="AM112" s="34">
        <f t="shared" si="18"/>
        <v>0.13936348793892428</v>
      </c>
      <c r="AN112" s="38">
        <v>21944</v>
      </c>
      <c r="AO112" s="38">
        <v>27743</v>
      </c>
      <c r="AP112" s="34">
        <f t="shared" si="19"/>
        <v>0.15916536146824783</v>
      </c>
      <c r="AQ112" s="38">
        <v>33940</v>
      </c>
      <c r="AR112" s="38">
        <v>5094</v>
      </c>
      <c r="AS112" s="34">
        <f t="shared" si="20"/>
        <v>2.9284613792627683E-2</v>
      </c>
      <c r="AT112" s="38">
        <v>12611</v>
      </c>
      <c r="AU112" s="38">
        <v>6741</v>
      </c>
      <c r="AV112" s="34">
        <f t="shared" si="21"/>
        <v>3.8674033149171269E-2</v>
      </c>
      <c r="AW112" s="38">
        <v>14675</v>
      </c>
      <c r="AX112" s="38">
        <v>36926</v>
      </c>
      <c r="AY112" s="34">
        <f t="shared" si="22"/>
        <v>0.21228183135189826</v>
      </c>
      <c r="AZ112" s="38">
        <v>14408</v>
      </c>
      <c r="BA112" s="38">
        <v>39452</v>
      </c>
      <c r="BB112" s="34">
        <f t="shared" si="23"/>
        <v>0.2263414858034572</v>
      </c>
      <c r="BC112" s="38">
        <v>17148</v>
      </c>
      <c r="BD112" s="31"/>
    </row>
    <row r="113" spans="1:56" ht="20.25" customHeight="1">
      <c r="A113" s="37">
        <v>107</v>
      </c>
      <c r="B113" s="29" t="s">
        <v>124</v>
      </c>
      <c r="C113" s="38">
        <v>5</v>
      </c>
      <c r="D113" s="38">
        <v>190102</v>
      </c>
      <c r="E113" s="38">
        <v>193175</v>
      </c>
      <c r="F113" s="38">
        <v>190102</v>
      </c>
      <c r="G113" s="38">
        <v>193175</v>
      </c>
      <c r="H113" s="38">
        <v>142287</v>
      </c>
      <c r="I113" s="38">
        <v>143599</v>
      </c>
      <c r="J113" s="38">
        <v>142287</v>
      </c>
      <c r="K113" s="38">
        <v>143599</v>
      </c>
      <c r="L113" s="38">
        <v>1153</v>
      </c>
      <c r="M113" s="38">
        <v>1771</v>
      </c>
      <c r="N113" s="38">
        <v>855</v>
      </c>
      <c r="O113" s="38">
        <v>1053</v>
      </c>
      <c r="P113" s="39">
        <v>141134</v>
      </c>
      <c r="Q113" s="38">
        <v>141828</v>
      </c>
      <c r="R113" s="39">
        <v>141432</v>
      </c>
      <c r="S113" s="38">
        <v>142546</v>
      </c>
      <c r="T113" s="38">
        <v>34801</v>
      </c>
      <c r="U113" s="34">
        <f t="shared" si="12"/>
        <v>0.24658126319667834</v>
      </c>
      <c r="V113" s="38">
        <v>47950</v>
      </c>
      <c r="W113" s="38">
        <v>31639</v>
      </c>
      <c r="X113" s="34">
        <f t="shared" si="13"/>
        <v>0.22370467786639517</v>
      </c>
      <c r="Y113" s="38">
        <v>40606</v>
      </c>
      <c r="Z113" s="38">
        <v>41169</v>
      </c>
      <c r="AA113" s="34">
        <f t="shared" si="14"/>
        <v>0.291701503535647</v>
      </c>
      <c r="AB113" s="38">
        <v>38727</v>
      </c>
      <c r="AC113" s="38">
        <v>35671</v>
      </c>
      <c r="AD113" s="34">
        <f t="shared" si="15"/>
        <v>0.25221307766276374</v>
      </c>
      <c r="AE113" s="38">
        <v>33218</v>
      </c>
      <c r="AF113" s="38">
        <v>8214</v>
      </c>
      <c r="AG113" s="34">
        <f t="shared" si="16"/>
        <v>5.8200008502557854E-2</v>
      </c>
      <c r="AH113" s="38">
        <v>11530</v>
      </c>
      <c r="AI113" s="38">
        <v>8503</v>
      </c>
      <c r="AJ113" s="34">
        <f t="shared" si="17"/>
        <v>6.0120764749137398E-2</v>
      </c>
      <c r="AK113" s="38">
        <v>12968</v>
      </c>
      <c r="AL113" s="38">
        <v>14143</v>
      </c>
      <c r="AM113" s="34">
        <f t="shared" si="18"/>
        <v>0.10020972976036958</v>
      </c>
      <c r="AN113" s="38">
        <v>13049</v>
      </c>
      <c r="AO113" s="38">
        <v>17335</v>
      </c>
      <c r="AP113" s="34">
        <f t="shared" si="19"/>
        <v>0.12256773573165904</v>
      </c>
      <c r="AQ113" s="38">
        <v>21277</v>
      </c>
      <c r="AR113" s="38">
        <v>5418</v>
      </c>
      <c r="AS113" s="34">
        <f t="shared" si="20"/>
        <v>3.8389048705485568E-2</v>
      </c>
      <c r="AT113" s="38">
        <v>18499</v>
      </c>
      <c r="AU113" s="38">
        <v>6931</v>
      </c>
      <c r="AV113" s="34">
        <f t="shared" si="21"/>
        <v>4.900588268567227E-2</v>
      </c>
      <c r="AW113" s="38">
        <v>14111</v>
      </c>
      <c r="AX113" s="38">
        <v>30201</v>
      </c>
      <c r="AY113" s="34">
        <f t="shared" si="22"/>
        <v>0.21398812476086557</v>
      </c>
      <c r="AZ113" s="38">
        <v>11778</v>
      </c>
      <c r="BA113" s="38">
        <v>31524</v>
      </c>
      <c r="BB113" s="34">
        <f t="shared" si="23"/>
        <v>0.22289156626506024</v>
      </c>
      <c r="BC113" s="38">
        <v>14379</v>
      </c>
      <c r="BD113" s="31"/>
    </row>
    <row r="114" spans="1:56" ht="20.25" customHeight="1">
      <c r="A114" s="37">
        <v>108</v>
      </c>
      <c r="B114" s="29" t="s">
        <v>125</v>
      </c>
      <c r="C114" s="38">
        <v>5</v>
      </c>
      <c r="D114" s="38">
        <v>213250</v>
      </c>
      <c r="E114" s="38">
        <v>214779</v>
      </c>
      <c r="F114" s="38">
        <v>213250</v>
      </c>
      <c r="G114" s="38">
        <v>214779</v>
      </c>
      <c r="H114" s="38">
        <v>162167</v>
      </c>
      <c r="I114" s="38">
        <v>160050</v>
      </c>
      <c r="J114" s="38">
        <v>162167</v>
      </c>
      <c r="K114" s="38">
        <v>160050</v>
      </c>
      <c r="L114" s="38">
        <v>1605</v>
      </c>
      <c r="M114" s="38">
        <v>1758</v>
      </c>
      <c r="N114" s="38">
        <v>1201</v>
      </c>
      <c r="O114" s="38">
        <v>1275</v>
      </c>
      <c r="P114" s="39">
        <v>160562</v>
      </c>
      <c r="Q114" s="38">
        <v>158292</v>
      </c>
      <c r="R114" s="39">
        <v>160966</v>
      </c>
      <c r="S114" s="38">
        <v>158775</v>
      </c>
      <c r="T114" s="38">
        <v>57445</v>
      </c>
      <c r="U114" s="34">
        <f t="shared" si="12"/>
        <v>0.35777456683399561</v>
      </c>
      <c r="V114" s="38">
        <v>69658</v>
      </c>
      <c r="W114" s="38">
        <v>48166</v>
      </c>
      <c r="X114" s="34">
        <f t="shared" si="13"/>
        <v>0.29923089348061083</v>
      </c>
      <c r="Y114" s="38">
        <v>56983</v>
      </c>
      <c r="Z114" s="38">
        <v>51391</v>
      </c>
      <c r="AA114" s="34">
        <f t="shared" si="14"/>
        <v>0.32006950586066441</v>
      </c>
      <c r="AB114" s="38">
        <v>45314</v>
      </c>
      <c r="AC114" s="38">
        <v>43760</v>
      </c>
      <c r="AD114" s="34">
        <f t="shared" si="15"/>
        <v>0.27185865338021692</v>
      </c>
      <c r="AE114" s="38">
        <v>37438</v>
      </c>
      <c r="AF114" s="38">
        <v>10801</v>
      </c>
      <c r="AG114" s="34">
        <f t="shared" si="16"/>
        <v>6.7269964250569872E-2</v>
      </c>
      <c r="AH114" s="38">
        <v>13675</v>
      </c>
      <c r="AI114" s="38">
        <v>11298</v>
      </c>
      <c r="AJ114" s="34">
        <f t="shared" si="17"/>
        <v>7.0188735509362221E-2</v>
      </c>
      <c r="AK114" s="38">
        <v>14887</v>
      </c>
      <c r="AL114" s="38">
        <v>12932</v>
      </c>
      <c r="AM114" s="34">
        <f t="shared" si="18"/>
        <v>8.0542095888192722E-2</v>
      </c>
      <c r="AN114" s="38">
        <v>11471</v>
      </c>
      <c r="AO114" s="38">
        <v>20333</v>
      </c>
      <c r="AP114" s="34">
        <f t="shared" si="19"/>
        <v>0.12631860144378315</v>
      </c>
      <c r="AQ114" s="38">
        <v>23585</v>
      </c>
      <c r="AR114" s="38">
        <v>4153</v>
      </c>
      <c r="AS114" s="34">
        <f t="shared" si="20"/>
        <v>2.5865397790261705E-2</v>
      </c>
      <c r="AT114" s="38">
        <v>8535</v>
      </c>
      <c r="AU114" s="38">
        <v>4771</v>
      </c>
      <c r="AV114" s="34">
        <f t="shared" si="21"/>
        <v>2.9639799709255371E-2</v>
      </c>
      <c r="AW114" s="38">
        <v>9895</v>
      </c>
      <c r="AX114" s="38">
        <v>18051</v>
      </c>
      <c r="AY114" s="34">
        <f t="shared" si="22"/>
        <v>0.11242386118757863</v>
      </c>
      <c r="AZ114" s="38">
        <v>8131</v>
      </c>
      <c r="BA114" s="38">
        <v>21951</v>
      </c>
      <c r="BB114" s="34">
        <f t="shared" si="23"/>
        <v>0.13637041362772262</v>
      </c>
      <c r="BC114" s="38">
        <v>9583</v>
      </c>
      <c r="BD114" s="31"/>
    </row>
    <row r="115" spans="1:56" ht="20.25" customHeight="1">
      <c r="A115" s="37">
        <v>109</v>
      </c>
      <c r="B115" s="29" t="s">
        <v>126</v>
      </c>
      <c r="C115" s="38">
        <v>5</v>
      </c>
      <c r="D115" s="38">
        <v>185185</v>
      </c>
      <c r="E115" s="38">
        <v>190552</v>
      </c>
      <c r="F115" s="38">
        <v>185185</v>
      </c>
      <c r="G115" s="38">
        <v>190552</v>
      </c>
      <c r="H115" s="38">
        <v>129646</v>
      </c>
      <c r="I115" s="38">
        <v>132006</v>
      </c>
      <c r="J115" s="38">
        <v>129646</v>
      </c>
      <c r="K115" s="38">
        <v>132006</v>
      </c>
      <c r="L115" s="38">
        <v>1707</v>
      </c>
      <c r="M115" s="38">
        <v>1563</v>
      </c>
      <c r="N115" s="38">
        <v>1241</v>
      </c>
      <c r="O115" s="38">
        <v>1170</v>
      </c>
      <c r="P115" s="39">
        <v>127939</v>
      </c>
      <c r="Q115" s="38">
        <v>130443</v>
      </c>
      <c r="R115" s="39">
        <v>128405</v>
      </c>
      <c r="S115" s="38">
        <v>130836</v>
      </c>
      <c r="T115" s="38">
        <v>45550</v>
      </c>
      <c r="U115" s="34">
        <f t="shared" si="12"/>
        <v>0.35602904509180155</v>
      </c>
      <c r="V115" s="38">
        <v>57766</v>
      </c>
      <c r="W115" s="38">
        <v>36555</v>
      </c>
      <c r="X115" s="34">
        <f t="shared" si="13"/>
        <v>0.2846851758109108</v>
      </c>
      <c r="Y115" s="38">
        <v>46786</v>
      </c>
      <c r="Z115" s="38">
        <v>37548</v>
      </c>
      <c r="AA115" s="34">
        <f t="shared" si="14"/>
        <v>0.29348361328445588</v>
      </c>
      <c r="AB115" s="38">
        <v>31766</v>
      </c>
      <c r="AC115" s="38">
        <v>34877</v>
      </c>
      <c r="AD115" s="34">
        <f t="shared" si="15"/>
        <v>0.27161714886491961</v>
      </c>
      <c r="AE115" s="38">
        <v>30547</v>
      </c>
      <c r="AF115" s="38">
        <v>9915</v>
      </c>
      <c r="AG115" s="34">
        <f t="shared" si="16"/>
        <v>7.7497870078709383E-2</v>
      </c>
      <c r="AH115" s="38">
        <v>11910</v>
      </c>
      <c r="AI115" s="38">
        <v>9641</v>
      </c>
      <c r="AJ115" s="34">
        <f t="shared" si="17"/>
        <v>7.508274599898758E-2</v>
      </c>
      <c r="AK115" s="38">
        <v>12373</v>
      </c>
      <c r="AL115" s="38">
        <v>10957</v>
      </c>
      <c r="AM115" s="34">
        <f t="shared" si="18"/>
        <v>8.5642376445024579E-2</v>
      </c>
      <c r="AN115" s="38">
        <v>10225</v>
      </c>
      <c r="AO115" s="38">
        <v>15459</v>
      </c>
      <c r="AP115" s="34">
        <f t="shared" si="19"/>
        <v>0.12039250807990343</v>
      </c>
      <c r="AQ115" s="38">
        <v>17946</v>
      </c>
      <c r="AR115" s="31"/>
      <c r="AS115" s="34">
        <f t="shared" si="20"/>
        <v>0</v>
      </c>
      <c r="AT115" s="38">
        <v>8921</v>
      </c>
      <c r="AU115" s="38">
        <v>4927</v>
      </c>
      <c r="AV115" s="34">
        <f t="shared" si="21"/>
        <v>3.837077995405163E-2</v>
      </c>
      <c r="AW115" s="38">
        <v>9627</v>
      </c>
      <c r="AX115" s="38">
        <v>17302</v>
      </c>
      <c r="AY115" s="34">
        <f t="shared" si="22"/>
        <v>0.13523632356044676</v>
      </c>
      <c r="AZ115" s="38">
        <v>7814</v>
      </c>
      <c r="BA115" s="38">
        <v>18166</v>
      </c>
      <c r="BB115" s="34">
        <f t="shared" si="23"/>
        <v>0.14147424165725633</v>
      </c>
      <c r="BC115" s="38">
        <v>8169</v>
      </c>
      <c r="BD115" s="31"/>
    </row>
    <row r="116" spans="1:56" ht="20.25" customHeight="1">
      <c r="A116" s="37">
        <v>110</v>
      </c>
      <c r="B116" s="29" t="s">
        <v>127</v>
      </c>
      <c r="C116" s="38">
        <v>5</v>
      </c>
      <c r="D116" s="38">
        <v>200048</v>
      </c>
      <c r="E116" s="38">
        <v>201450</v>
      </c>
      <c r="F116" s="38">
        <v>200048</v>
      </c>
      <c r="G116" s="38">
        <v>201450</v>
      </c>
      <c r="H116" s="38">
        <v>155726</v>
      </c>
      <c r="I116" s="38">
        <v>155434</v>
      </c>
      <c r="J116" s="38">
        <v>155726</v>
      </c>
      <c r="K116" s="38">
        <v>155434</v>
      </c>
      <c r="L116" s="38">
        <v>1520</v>
      </c>
      <c r="M116" s="38">
        <v>1761</v>
      </c>
      <c r="N116" s="38">
        <v>1132</v>
      </c>
      <c r="O116" s="38">
        <v>1244</v>
      </c>
      <c r="P116" s="39">
        <v>154206</v>
      </c>
      <c r="Q116" s="38">
        <v>153673</v>
      </c>
      <c r="R116" s="39">
        <v>154594</v>
      </c>
      <c r="S116" s="38">
        <v>154190</v>
      </c>
      <c r="T116" s="38">
        <v>51500</v>
      </c>
      <c r="U116" s="34">
        <f t="shared" si="12"/>
        <v>0.33396884686717765</v>
      </c>
      <c r="V116" s="38">
        <v>65228</v>
      </c>
      <c r="W116" s="38">
        <v>45635</v>
      </c>
      <c r="X116" s="34">
        <f t="shared" si="13"/>
        <v>0.29519256892246787</v>
      </c>
      <c r="Y116" s="38">
        <v>54907</v>
      </c>
      <c r="Z116" s="38">
        <v>39253</v>
      </c>
      <c r="AA116" s="34">
        <f t="shared" si="14"/>
        <v>0.25454910963256944</v>
      </c>
      <c r="AB116" s="38">
        <v>39142</v>
      </c>
      <c r="AC116" s="38">
        <v>39407</v>
      </c>
      <c r="AD116" s="34">
        <f t="shared" si="15"/>
        <v>0.25490639998965031</v>
      </c>
      <c r="AE116" s="38">
        <v>34051</v>
      </c>
      <c r="AF116" s="38">
        <v>9150</v>
      </c>
      <c r="AG116" s="34">
        <f t="shared" si="16"/>
        <v>5.9336212598731564E-2</v>
      </c>
      <c r="AH116" s="38">
        <v>11196</v>
      </c>
      <c r="AI116" s="38">
        <v>9342</v>
      </c>
      <c r="AJ116" s="34">
        <f t="shared" si="17"/>
        <v>6.0429253399226363E-2</v>
      </c>
      <c r="AK116" s="38">
        <v>12104</v>
      </c>
      <c r="AL116" s="38">
        <v>18781</v>
      </c>
      <c r="AM116" s="34">
        <f t="shared" si="18"/>
        <v>0.1217916293788828</v>
      </c>
      <c r="AN116" s="38">
        <v>17673</v>
      </c>
      <c r="AO116" s="38">
        <v>22069</v>
      </c>
      <c r="AP116" s="34">
        <f t="shared" si="19"/>
        <v>0.14275457003505956</v>
      </c>
      <c r="AQ116" s="38">
        <v>26859</v>
      </c>
      <c r="AR116" s="38">
        <v>4319</v>
      </c>
      <c r="AS116" s="34">
        <f t="shared" si="20"/>
        <v>2.80079893129969E-2</v>
      </c>
      <c r="AT116" s="38">
        <v>7815</v>
      </c>
      <c r="AU116" s="38">
        <v>4680</v>
      </c>
      <c r="AV116" s="34">
        <f t="shared" si="21"/>
        <v>3.0272843706741531E-2</v>
      </c>
      <c r="AW116" s="38">
        <v>9805</v>
      </c>
      <c r="AX116" s="38">
        <v>24383</v>
      </c>
      <c r="AY116" s="34">
        <f t="shared" si="22"/>
        <v>0.15811965811965811</v>
      </c>
      <c r="AZ116" s="38">
        <v>10140</v>
      </c>
      <c r="BA116" s="38">
        <v>24014</v>
      </c>
      <c r="BB116" s="34">
        <f t="shared" si="23"/>
        <v>0.15533591213113057</v>
      </c>
      <c r="BC116" s="38">
        <v>10871</v>
      </c>
      <c r="BD116" s="31"/>
    </row>
    <row r="117" spans="1:56" ht="20.25" customHeight="1">
      <c r="A117" s="37">
        <v>111</v>
      </c>
      <c r="B117" s="29" t="s">
        <v>128</v>
      </c>
      <c r="C117" s="38">
        <v>5</v>
      </c>
      <c r="D117" s="38">
        <v>227166</v>
      </c>
      <c r="E117" s="38">
        <v>227423</v>
      </c>
      <c r="F117" s="38">
        <v>227166</v>
      </c>
      <c r="G117" s="38">
        <v>227423</v>
      </c>
      <c r="H117" s="38">
        <v>175085</v>
      </c>
      <c r="I117" s="38">
        <v>173280</v>
      </c>
      <c r="J117" s="38">
        <v>175085</v>
      </c>
      <c r="K117" s="38">
        <v>173280</v>
      </c>
      <c r="L117" s="38">
        <v>1740</v>
      </c>
      <c r="M117" s="38">
        <v>1690</v>
      </c>
      <c r="N117" s="38">
        <v>1333</v>
      </c>
      <c r="O117" s="38">
        <v>1262</v>
      </c>
      <c r="P117" s="39">
        <v>173345</v>
      </c>
      <c r="Q117" s="38">
        <v>171590</v>
      </c>
      <c r="R117" s="39">
        <v>173752</v>
      </c>
      <c r="S117" s="38">
        <v>172018</v>
      </c>
      <c r="T117" s="38">
        <v>62123</v>
      </c>
      <c r="U117" s="34">
        <f t="shared" si="12"/>
        <v>0.35837780149413018</v>
      </c>
      <c r="V117" s="38">
        <v>82165</v>
      </c>
      <c r="W117" s="38">
        <v>52896</v>
      </c>
      <c r="X117" s="34">
        <f t="shared" si="13"/>
        <v>0.30443390579676782</v>
      </c>
      <c r="Y117" s="38">
        <v>65475</v>
      </c>
      <c r="Z117" s="38">
        <v>47806</v>
      </c>
      <c r="AA117" s="34">
        <f t="shared" si="14"/>
        <v>0.27578528368282906</v>
      </c>
      <c r="AB117" s="38">
        <v>42932</v>
      </c>
      <c r="AC117" s="38">
        <v>46375</v>
      </c>
      <c r="AD117" s="34">
        <f t="shared" si="15"/>
        <v>0.266903402550762</v>
      </c>
      <c r="AE117" s="38">
        <v>38368</v>
      </c>
      <c r="AF117" s="38">
        <v>10312</v>
      </c>
      <c r="AG117" s="34">
        <f t="shared" si="16"/>
        <v>5.9488303671868241E-2</v>
      </c>
      <c r="AH117" s="38">
        <v>12035</v>
      </c>
      <c r="AI117" s="38">
        <v>10357</v>
      </c>
      <c r="AJ117" s="34">
        <f t="shared" si="17"/>
        <v>5.9607946958883926E-2</v>
      </c>
      <c r="AK117" s="38">
        <v>12841</v>
      </c>
      <c r="AL117" s="38">
        <v>15140</v>
      </c>
      <c r="AM117" s="34">
        <f t="shared" si="18"/>
        <v>8.7340275173786383E-2</v>
      </c>
      <c r="AN117" s="38">
        <v>14233</v>
      </c>
      <c r="AO117" s="38">
        <v>22281</v>
      </c>
      <c r="AP117" s="34">
        <f t="shared" si="19"/>
        <v>0.12823449514250196</v>
      </c>
      <c r="AQ117" s="38">
        <v>27576</v>
      </c>
      <c r="AR117" s="38">
        <v>5558</v>
      </c>
      <c r="AS117" s="34">
        <f t="shared" si="20"/>
        <v>3.2063226513600045E-2</v>
      </c>
      <c r="AT117" s="38">
        <v>8747</v>
      </c>
      <c r="AU117" s="38">
        <v>5203</v>
      </c>
      <c r="AV117" s="34">
        <f t="shared" si="21"/>
        <v>2.9944979050600857E-2</v>
      </c>
      <c r="AW117" s="38">
        <v>10342</v>
      </c>
      <c r="AX117" s="38">
        <v>24394</v>
      </c>
      <c r="AY117" s="34">
        <f t="shared" si="22"/>
        <v>0.14072514349995674</v>
      </c>
      <c r="AZ117" s="38">
        <v>11478</v>
      </c>
      <c r="BA117" s="38">
        <v>25673</v>
      </c>
      <c r="BB117" s="34">
        <f t="shared" si="23"/>
        <v>0.14775657258621483</v>
      </c>
      <c r="BC117" s="38">
        <v>11591</v>
      </c>
      <c r="BD117" s="31"/>
    </row>
    <row r="118" spans="1:56" ht="20.25" customHeight="1">
      <c r="A118" s="37">
        <v>112</v>
      </c>
      <c r="B118" s="29" t="s">
        <v>129</v>
      </c>
      <c r="C118" s="38">
        <v>5</v>
      </c>
      <c r="D118" s="38">
        <v>225463</v>
      </c>
      <c r="E118" s="38">
        <v>226096</v>
      </c>
      <c r="F118" s="38">
        <v>225463</v>
      </c>
      <c r="G118" s="38">
        <v>226096</v>
      </c>
      <c r="H118" s="38">
        <v>171093</v>
      </c>
      <c r="I118" s="38">
        <v>169057</v>
      </c>
      <c r="J118" s="38">
        <v>171093</v>
      </c>
      <c r="K118" s="38">
        <v>169057</v>
      </c>
      <c r="L118" s="38">
        <v>1628</v>
      </c>
      <c r="M118" s="38">
        <v>1674</v>
      </c>
      <c r="N118" s="38">
        <v>1326</v>
      </c>
      <c r="O118" s="38">
        <v>1399</v>
      </c>
      <c r="P118" s="39">
        <v>169465</v>
      </c>
      <c r="Q118" s="38">
        <v>167383</v>
      </c>
      <c r="R118" s="39">
        <v>169767</v>
      </c>
      <c r="S118" s="38">
        <v>167658</v>
      </c>
      <c r="T118" s="38">
        <v>63701</v>
      </c>
      <c r="U118" s="34">
        <f t="shared" si="12"/>
        <v>0.37589472752485764</v>
      </c>
      <c r="V118" s="38">
        <v>75375</v>
      </c>
      <c r="W118" s="38">
        <v>54793</v>
      </c>
      <c r="X118" s="34">
        <f t="shared" si="13"/>
        <v>0.32275412771622281</v>
      </c>
      <c r="Y118" s="38">
        <v>69700</v>
      </c>
      <c r="Z118" s="38">
        <v>48142</v>
      </c>
      <c r="AA118" s="34">
        <f t="shared" si="14"/>
        <v>0.28408225887351368</v>
      </c>
      <c r="AB118" s="38">
        <v>51197</v>
      </c>
      <c r="AC118" s="38">
        <v>47837</v>
      </c>
      <c r="AD118" s="34">
        <f t="shared" si="15"/>
        <v>0.28178032244193513</v>
      </c>
      <c r="AE118" s="38">
        <v>39316</v>
      </c>
      <c r="AF118" s="38">
        <v>9788</v>
      </c>
      <c r="AG118" s="34">
        <f t="shared" si="16"/>
        <v>5.775823916442923E-2</v>
      </c>
      <c r="AH118" s="38">
        <v>11019</v>
      </c>
      <c r="AI118" s="38">
        <v>9632</v>
      </c>
      <c r="AJ118" s="34">
        <f t="shared" si="17"/>
        <v>5.6736586026730755E-2</v>
      </c>
      <c r="AK118" s="38">
        <v>11621</v>
      </c>
      <c r="AL118" s="38">
        <v>14821</v>
      </c>
      <c r="AM118" s="34">
        <f t="shared" si="18"/>
        <v>8.7457587112383092E-2</v>
      </c>
      <c r="AN118" s="38">
        <v>12692</v>
      </c>
      <c r="AO118" s="38">
        <v>19542</v>
      </c>
      <c r="AP118" s="34">
        <f t="shared" si="19"/>
        <v>0.11511071056212338</v>
      </c>
      <c r="AQ118" s="38">
        <v>22687</v>
      </c>
      <c r="AR118" s="38">
        <v>4235</v>
      </c>
      <c r="AS118" s="34">
        <f t="shared" si="20"/>
        <v>2.4990410999321394E-2</v>
      </c>
      <c r="AT118" s="38">
        <v>7096</v>
      </c>
      <c r="AU118" s="38">
        <v>4728</v>
      </c>
      <c r="AV118" s="34">
        <f t="shared" si="21"/>
        <v>2.7849935499832123E-2</v>
      </c>
      <c r="AW118" s="38">
        <v>9366</v>
      </c>
      <c r="AX118" s="38">
        <v>23477</v>
      </c>
      <c r="AY118" s="34">
        <f t="shared" si="22"/>
        <v>0.13853598088100788</v>
      </c>
      <c r="AZ118" s="38">
        <v>8230</v>
      </c>
      <c r="BA118" s="38">
        <v>23587</v>
      </c>
      <c r="BB118" s="34">
        <f t="shared" si="23"/>
        <v>0.13893748490578264</v>
      </c>
      <c r="BC118" s="38">
        <v>10098</v>
      </c>
      <c r="BD118" s="31"/>
    </row>
    <row r="119" spans="1:56" ht="20.25" customHeight="1">
      <c r="A119" s="37">
        <v>113</v>
      </c>
      <c r="B119" s="29" t="s">
        <v>130</v>
      </c>
      <c r="C119" s="38">
        <v>5</v>
      </c>
      <c r="D119" s="38">
        <v>206270</v>
      </c>
      <c r="E119" s="38">
        <v>207178</v>
      </c>
      <c r="F119" s="38">
        <v>206270</v>
      </c>
      <c r="G119" s="38">
        <v>207178</v>
      </c>
      <c r="H119" s="38">
        <v>160625</v>
      </c>
      <c r="I119" s="38">
        <v>160344</v>
      </c>
      <c r="J119" s="38">
        <v>160625</v>
      </c>
      <c r="K119" s="38">
        <v>160344</v>
      </c>
      <c r="L119" s="38">
        <v>1460</v>
      </c>
      <c r="M119" s="38">
        <v>1663</v>
      </c>
      <c r="N119" s="38">
        <v>1128</v>
      </c>
      <c r="O119" s="38">
        <v>1246</v>
      </c>
      <c r="P119" s="39">
        <v>159165</v>
      </c>
      <c r="Q119" s="38">
        <v>158681</v>
      </c>
      <c r="R119" s="39">
        <v>159497</v>
      </c>
      <c r="S119" s="38">
        <v>159098</v>
      </c>
      <c r="T119" s="38">
        <v>47448</v>
      </c>
      <c r="U119" s="34">
        <f t="shared" si="12"/>
        <v>0.29810573932711337</v>
      </c>
      <c r="V119" s="38">
        <v>61849</v>
      </c>
      <c r="W119" s="38">
        <v>42544</v>
      </c>
      <c r="X119" s="34">
        <f t="shared" si="13"/>
        <v>0.26673855934594382</v>
      </c>
      <c r="Y119" s="38">
        <v>53623</v>
      </c>
      <c r="Z119" s="38">
        <v>54488</v>
      </c>
      <c r="AA119" s="34">
        <f t="shared" si="14"/>
        <v>0.34233656896930859</v>
      </c>
      <c r="AB119" s="38">
        <v>52085</v>
      </c>
      <c r="AC119" s="38">
        <v>53277</v>
      </c>
      <c r="AD119" s="34">
        <f t="shared" si="15"/>
        <v>0.33403136109143117</v>
      </c>
      <c r="AE119" s="38">
        <v>45627</v>
      </c>
      <c r="AF119" s="38">
        <v>10842</v>
      </c>
      <c r="AG119" s="34">
        <f t="shared" si="16"/>
        <v>6.8117990764301195E-2</v>
      </c>
      <c r="AH119" s="38">
        <v>13615</v>
      </c>
      <c r="AI119" s="38">
        <v>10994</v>
      </c>
      <c r="AJ119" s="34">
        <f t="shared" si="17"/>
        <v>6.8929196160429348E-2</v>
      </c>
      <c r="AK119" s="38">
        <v>14325</v>
      </c>
      <c r="AL119" s="38">
        <v>14452</v>
      </c>
      <c r="AM119" s="34">
        <f t="shared" si="18"/>
        <v>9.0798856532529143E-2</v>
      </c>
      <c r="AN119" s="38">
        <v>12644</v>
      </c>
      <c r="AO119" s="38">
        <v>17302</v>
      </c>
      <c r="AP119" s="34">
        <f t="shared" si="19"/>
        <v>0.10847852937672808</v>
      </c>
      <c r="AQ119" s="38">
        <v>19709</v>
      </c>
      <c r="AR119" s="38">
        <v>4598</v>
      </c>
      <c r="AS119" s="34">
        <f t="shared" si="20"/>
        <v>2.8888260610058746E-2</v>
      </c>
      <c r="AT119" s="38">
        <v>9461</v>
      </c>
      <c r="AU119" s="38">
        <v>5103</v>
      </c>
      <c r="AV119" s="34">
        <f t="shared" si="21"/>
        <v>3.1994332181796523E-2</v>
      </c>
      <c r="AW119" s="38">
        <v>10637</v>
      </c>
      <c r="AX119" s="38">
        <v>19928</v>
      </c>
      <c r="AY119" s="34">
        <f t="shared" si="22"/>
        <v>0.12520340527125939</v>
      </c>
      <c r="AZ119" s="38">
        <v>8763</v>
      </c>
      <c r="BA119" s="38">
        <v>20629</v>
      </c>
      <c r="BB119" s="34">
        <f t="shared" si="23"/>
        <v>0.12933785588443669</v>
      </c>
      <c r="BC119" s="38">
        <v>9743</v>
      </c>
      <c r="BD119" s="31"/>
    </row>
    <row r="120" spans="1:56" ht="20.25" customHeight="1">
      <c r="A120" s="37">
        <v>114</v>
      </c>
      <c r="B120" s="29" t="s">
        <v>131</v>
      </c>
      <c r="C120" s="38">
        <v>5</v>
      </c>
      <c r="D120" s="38">
        <v>175852</v>
      </c>
      <c r="E120" s="38">
        <v>179118</v>
      </c>
      <c r="F120" s="38">
        <v>175852</v>
      </c>
      <c r="G120" s="38">
        <v>179118</v>
      </c>
      <c r="H120" s="38">
        <v>131664</v>
      </c>
      <c r="I120" s="38">
        <v>133705</v>
      </c>
      <c r="J120" s="38">
        <v>131664</v>
      </c>
      <c r="K120" s="38">
        <v>133705</v>
      </c>
      <c r="L120" s="38">
        <v>1378</v>
      </c>
      <c r="M120" s="38">
        <v>1608</v>
      </c>
      <c r="N120" s="38">
        <v>1048</v>
      </c>
      <c r="O120" s="38">
        <v>1175</v>
      </c>
      <c r="P120" s="39">
        <v>130286</v>
      </c>
      <c r="Q120" s="38">
        <v>132097</v>
      </c>
      <c r="R120" s="39">
        <v>130616</v>
      </c>
      <c r="S120" s="38">
        <v>132530</v>
      </c>
      <c r="T120" s="38">
        <v>37033</v>
      </c>
      <c r="U120" s="34">
        <f t="shared" si="12"/>
        <v>0.28424389420198642</v>
      </c>
      <c r="V120" s="38">
        <v>48817</v>
      </c>
      <c r="W120" s="38">
        <v>32316</v>
      </c>
      <c r="X120" s="34">
        <f t="shared" si="13"/>
        <v>0.24741226189747045</v>
      </c>
      <c r="Y120" s="38">
        <v>40955</v>
      </c>
      <c r="Z120" s="38">
        <v>45852</v>
      </c>
      <c r="AA120" s="34">
        <f t="shared" si="14"/>
        <v>0.35193343874245892</v>
      </c>
      <c r="AB120" s="38">
        <v>42219</v>
      </c>
      <c r="AC120" s="38">
        <v>41476</v>
      </c>
      <c r="AD120" s="34">
        <f t="shared" si="15"/>
        <v>0.31754149568199913</v>
      </c>
      <c r="AE120" s="38">
        <v>36714</v>
      </c>
      <c r="AF120" s="38">
        <v>9077</v>
      </c>
      <c r="AG120" s="34">
        <f t="shared" si="16"/>
        <v>6.9669803355694393E-2</v>
      </c>
      <c r="AH120" s="38">
        <v>11294</v>
      </c>
      <c r="AI120" s="38">
        <v>9189</v>
      </c>
      <c r="AJ120" s="34">
        <f t="shared" si="17"/>
        <v>7.0351258651313781E-2</v>
      </c>
      <c r="AK120" s="38">
        <v>12186</v>
      </c>
      <c r="AL120" s="38">
        <v>10954</v>
      </c>
      <c r="AM120" s="34">
        <f t="shared" si="18"/>
        <v>8.4076570007521917E-2</v>
      </c>
      <c r="AN120" s="38">
        <v>10769</v>
      </c>
      <c r="AO120" s="38">
        <v>14899</v>
      </c>
      <c r="AP120" s="34">
        <f t="shared" si="19"/>
        <v>0.1140671893183071</v>
      </c>
      <c r="AQ120" s="38">
        <v>18032</v>
      </c>
      <c r="AR120" s="38">
        <v>4100</v>
      </c>
      <c r="AS120" s="34">
        <f t="shared" si="20"/>
        <v>3.1469229234146419E-2</v>
      </c>
      <c r="AT120" s="38">
        <v>7418</v>
      </c>
      <c r="AU120" s="38">
        <v>4703</v>
      </c>
      <c r="AV120" s="34">
        <f t="shared" si="21"/>
        <v>3.6006308568628652E-2</v>
      </c>
      <c r="AW120" s="38">
        <v>10090</v>
      </c>
      <c r="AX120" s="38">
        <v>17398</v>
      </c>
      <c r="AY120" s="34">
        <f t="shared" si="22"/>
        <v>0.13353698785748278</v>
      </c>
      <c r="AZ120" s="38">
        <v>8063</v>
      </c>
      <c r="BA120" s="38">
        <v>19539</v>
      </c>
      <c r="BB120" s="34">
        <f t="shared" si="23"/>
        <v>0.14959116800391989</v>
      </c>
      <c r="BC120" s="38">
        <v>9307</v>
      </c>
      <c r="BD120" s="31"/>
    </row>
    <row r="121" spans="1:56" ht="20.25" customHeight="1">
      <c r="A121" s="37">
        <v>115</v>
      </c>
      <c r="B121" s="29" t="s">
        <v>132</v>
      </c>
      <c r="C121" s="38">
        <v>5</v>
      </c>
      <c r="D121" s="38">
        <v>163394</v>
      </c>
      <c r="E121" s="38">
        <v>167998</v>
      </c>
      <c r="F121" s="38">
        <v>163394</v>
      </c>
      <c r="G121" s="38">
        <v>167998</v>
      </c>
      <c r="H121" s="38">
        <v>118600</v>
      </c>
      <c r="I121" s="38">
        <v>121638</v>
      </c>
      <c r="J121" s="38">
        <v>118600</v>
      </c>
      <c r="K121" s="38">
        <v>121638</v>
      </c>
      <c r="L121" s="38">
        <v>1320</v>
      </c>
      <c r="M121" s="38">
        <v>2870</v>
      </c>
      <c r="N121" s="38">
        <v>1006</v>
      </c>
      <c r="O121" s="38">
        <v>2022</v>
      </c>
      <c r="P121" s="39">
        <v>117280</v>
      </c>
      <c r="Q121" s="38">
        <v>118768</v>
      </c>
      <c r="R121" s="39">
        <v>117594</v>
      </c>
      <c r="S121" s="38">
        <v>119616</v>
      </c>
      <c r="T121" s="38">
        <v>24299</v>
      </c>
      <c r="U121" s="34">
        <f t="shared" si="12"/>
        <v>0.20718792633015007</v>
      </c>
      <c r="V121" s="38">
        <v>34053</v>
      </c>
      <c r="W121" s="38">
        <v>23166</v>
      </c>
      <c r="X121" s="34">
        <f t="shared" si="13"/>
        <v>0.19699984693096587</v>
      </c>
      <c r="Y121" s="38">
        <v>30746</v>
      </c>
      <c r="Z121" s="38">
        <v>47314</v>
      </c>
      <c r="AA121" s="34">
        <f t="shared" si="14"/>
        <v>0.40342769440654841</v>
      </c>
      <c r="AB121" s="38">
        <v>45455</v>
      </c>
      <c r="AC121" s="38">
        <v>41308</v>
      </c>
      <c r="AD121" s="34">
        <f t="shared" si="15"/>
        <v>0.35127642566797623</v>
      </c>
      <c r="AE121" s="38">
        <v>37925</v>
      </c>
      <c r="AF121" s="38">
        <v>11101</v>
      </c>
      <c r="AG121" s="34">
        <f t="shared" si="16"/>
        <v>9.4653819918144616E-2</v>
      </c>
      <c r="AH121" s="38">
        <v>13648</v>
      </c>
      <c r="AI121" s="38">
        <v>9802</v>
      </c>
      <c r="AJ121" s="34">
        <f t="shared" si="17"/>
        <v>8.3354592921407553E-2</v>
      </c>
      <c r="AK121" s="38">
        <v>13549</v>
      </c>
      <c r="AL121" s="38">
        <v>8203</v>
      </c>
      <c r="AM121" s="34">
        <f t="shared" si="18"/>
        <v>6.9943724420190992E-2</v>
      </c>
      <c r="AN121" s="38">
        <v>8289</v>
      </c>
      <c r="AO121" s="38">
        <v>10593</v>
      </c>
      <c r="AP121" s="34">
        <f t="shared" si="19"/>
        <v>9.0081126588091226E-2</v>
      </c>
      <c r="AQ121" s="38">
        <v>12491</v>
      </c>
      <c r="AR121" s="38">
        <v>5500</v>
      </c>
      <c r="AS121" s="34">
        <f t="shared" si="20"/>
        <v>4.6896316507503408E-2</v>
      </c>
      <c r="AT121" s="38">
        <v>8146</v>
      </c>
      <c r="AU121" s="38">
        <v>5580</v>
      </c>
      <c r="AV121" s="34">
        <f t="shared" si="21"/>
        <v>4.7451400581662327E-2</v>
      </c>
      <c r="AW121" s="38">
        <v>10369</v>
      </c>
      <c r="AX121" s="38">
        <v>16777</v>
      </c>
      <c r="AY121" s="34">
        <f t="shared" si="22"/>
        <v>0.14305081855388813</v>
      </c>
      <c r="AZ121" s="38">
        <v>6648</v>
      </c>
      <c r="BA121" s="38">
        <v>17912</v>
      </c>
      <c r="BB121" s="34">
        <f t="shared" si="23"/>
        <v>0.15232069663418202</v>
      </c>
      <c r="BC121" s="38">
        <v>7844</v>
      </c>
      <c r="BD121" s="31"/>
    </row>
    <row r="122" spans="1:56" ht="20.25" customHeight="1">
      <c r="A122" s="37">
        <v>116</v>
      </c>
      <c r="B122" s="29" t="s">
        <v>133</v>
      </c>
      <c r="C122" s="38">
        <v>5</v>
      </c>
      <c r="D122" s="38">
        <v>155265</v>
      </c>
      <c r="E122" s="38">
        <v>160204</v>
      </c>
      <c r="F122" s="38">
        <v>155265</v>
      </c>
      <c r="G122" s="38">
        <v>160204</v>
      </c>
      <c r="H122" s="38">
        <v>98339</v>
      </c>
      <c r="I122" s="38">
        <v>103704</v>
      </c>
      <c r="J122" s="38">
        <v>98339</v>
      </c>
      <c r="K122" s="38">
        <v>103704</v>
      </c>
      <c r="L122" s="38">
        <v>1530</v>
      </c>
      <c r="M122" s="38">
        <v>3396</v>
      </c>
      <c r="N122" s="38">
        <v>1173</v>
      </c>
      <c r="O122" s="38">
        <v>1912</v>
      </c>
      <c r="P122" s="39">
        <v>96809</v>
      </c>
      <c r="Q122" s="38">
        <v>100308</v>
      </c>
      <c r="R122" s="39">
        <v>97166</v>
      </c>
      <c r="S122" s="38">
        <v>101792</v>
      </c>
      <c r="T122" s="38">
        <v>19404</v>
      </c>
      <c r="U122" s="34">
        <f t="shared" si="12"/>
        <v>0.20043590988441157</v>
      </c>
      <c r="V122" s="38">
        <v>26522</v>
      </c>
      <c r="W122" s="38">
        <v>18168</v>
      </c>
      <c r="X122" s="34">
        <f t="shared" si="13"/>
        <v>0.18697898441841795</v>
      </c>
      <c r="Y122" s="38">
        <v>22830</v>
      </c>
      <c r="Z122" s="38">
        <v>38162</v>
      </c>
      <c r="AA122" s="34">
        <f t="shared" si="14"/>
        <v>0.39419888646716733</v>
      </c>
      <c r="AB122" s="38">
        <v>34799</v>
      </c>
      <c r="AC122" s="38">
        <v>35842</v>
      </c>
      <c r="AD122" s="34">
        <f t="shared" si="15"/>
        <v>0.36887388592717618</v>
      </c>
      <c r="AE122" s="38">
        <v>34695</v>
      </c>
      <c r="AF122" s="38">
        <v>13361</v>
      </c>
      <c r="AG122" s="34">
        <f t="shared" si="16"/>
        <v>0.13801402762139883</v>
      </c>
      <c r="AH122" s="38">
        <v>16643</v>
      </c>
      <c r="AI122" s="38">
        <v>11834</v>
      </c>
      <c r="AJ122" s="34">
        <f t="shared" si="17"/>
        <v>0.12179157318403556</v>
      </c>
      <c r="AK122" s="38">
        <v>15794</v>
      </c>
      <c r="AL122" s="38">
        <v>6901</v>
      </c>
      <c r="AM122" s="34">
        <f t="shared" si="18"/>
        <v>7.1284694604840465E-2</v>
      </c>
      <c r="AN122" s="38">
        <v>7054</v>
      </c>
      <c r="AO122" s="38">
        <v>7913</v>
      </c>
      <c r="AP122" s="34">
        <f t="shared" si="19"/>
        <v>8.1437951546837375E-2</v>
      </c>
      <c r="AQ122" s="38">
        <v>8369</v>
      </c>
      <c r="AR122" s="38">
        <v>4889</v>
      </c>
      <c r="AS122" s="34">
        <f t="shared" si="20"/>
        <v>5.050150295943559E-2</v>
      </c>
      <c r="AT122" s="38">
        <v>8885</v>
      </c>
      <c r="AU122" s="38">
        <v>4508</v>
      </c>
      <c r="AV122" s="34">
        <f t="shared" si="21"/>
        <v>4.6394829467097547E-2</v>
      </c>
      <c r="AW122" s="38">
        <v>8546</v>
      </c>
      <c r="AX122" s="38">
        <v>10518</v>
      </c>
      <c r="AY122" s="34">
        <f t="shared" si="22"/>
        <v>0.10864692332324474</v>
      </c>
      <c r="AZ122" s="38">
        <v>4622</v>
      </c>
      <c r="BA122" s="38">
        <v>10287</v>
      </c>
      <c r="BB122" s="34">
        <f t="shared" si="23"/>
        <v>0.10587036617746949</v>
      </c>
      <c r="BC122" s="38">
        <v>4493</v>
      </c>
      <c r="BD122" s="31"/>
    </row>
    <row r="123" spans="1:56" ht="20.25" customHeight="1">
      <c r="A123" s="37">
        <v>117</v>
      </c>
      <c r="B123" s="29" t="s">
        <v>134</v>
      </c>
      <c r="C123" s="38">
        <v>5</v>
      </c>
      <c r="D123" s="38">
        <v>199156</v>
      </c>
      <c r="E123" s="38">
        <v>204816</v>
      </c>
      <c r="F123" s="38">
        <v>199156</v>
      </c>
      <c r="G123" s="38">
        <v>204816</v>
      </c>
      <c r="H123" s="38">
        <v>145232</v>
      </c>
      <c r="I123" s="38">
        <v>150312</v>
      </c>
      <c r="J123" s="38">
        <v>145232</v>
      </c>
      <c r="K123" s="38">
        <v>150312</v>
      </c>
      <c r="L123" s="38">
        <v>1478</v>
      </c>
      <c r="M123" s="38">
        <v>2191</v>
      </c>
      <c r="N123" s="38">
        <v>1216</v>
      </c>
      <c r="O123" s="38">
        <v>1451</v>
      </c>
      <c r="P123" s="39">
        <v>143754</v>
      </c>
      <c r="Q123" s="38">
        <v>148121</v>
      </c>
      <c r="R123" s="39">
        <v>144016</v>
      </c>
      <c r="S123" s="38">
        <v>148861</v>
      </c>
      <c r="T123" s="38">
        <v>32277</v>
      </c>
      <c r="U123" s="34">
        <f t="shared" si="12"/>
        <v>0.22452940439918193</v>
      </c>
      <c r="V123" s="38">
        <v>43077</v>
      </c>
      <c r="W123" s="38">
        <v>30770</v>
      </c>
      <c r="X123" s="34">
        <f t="shared" si="13"/>
        <v>0.21365681590934341</v>
      </c>
      <c r="Y123" s="38">
        <v>39085</v>
      </c>
      <c r="Z123" s="38">
        <v>55790</v>
      </c>
      <c r="AA123" s="34">
        <f t="shared" si="14"/>
        <v>0.38809354870125351</v>
      </c>
      <c r="AB123" s="38">
        <v>56987</v>
      </c>
      <c r="AC123" s="38">
        <v>53034</v>
      </c>
      <c r="AD123" s="34">
        <f t="shared" si="15"/>
        <v>0.36825074991667595</v>
      </c>
      <c r="AE123" s="38">
        <v>49165</v>
      </c>
      <c r="AF123" s="38">
        <v>13601</v>
      </c>
      <c r="AG123" s="34">
        <f t="shared" si="16"/>
        <v>9.4613019463806222E-2</v>
      </c>
      <c r="AH123" s="38">
        <v>18197</v>
      </c>
      <c r="AI123" s="38">
        <v>13099</v>
      </c>
      <c r="AJ123" s="34">
        <f t="shared" si="17"/>
        <v>9.0955171647594715E-2</v>
      </c>
      <c r="AK123" s="38">
        <v>18560</v>
      </c>
      <c r="AL123" s="38">
        <v>10132</v>
      </c>
      <c r="AM123" s="34">
        <f t="shared" si="18"/>
        <v>7.0481517036047686E-2</v>
      </c>
      <c r="AN123" s="38">
        <v>9357</v>
      </c>
      <c r="AO123" s="38">
        <v>13573</v>
      </c>
      <c r="AP123" s="34">
        <f t="shared" si="19"/>
        <v>9.4246472614153989E-2</v>
      </c>
      <c r="AQ123" s="38">
        <v>14890</v>
      </c>
      <c r="AR123" s="38">
        <v>4908</v>
      </c>
      <c r="AS123" s="34">
        <f t="shared" si="20"/>
        <v>3.4141658666889271E-2</v>
      </c>
      <c r="AT123" s="38">
        <v>11331</v>
      </c>
      <c r="AU123" s="38">
        <v>5613</v>
      </c>
      <c r="AV123" s="34">
        <f t="shared" si="21"/>
        <v>3.8974836129318964E-2</v>
      </c>
      <c r="AW123" s="38">
        <v>12373</v>
      </c>
      <c r="AX123" s="38">
        <v>17171</v>
      </c>
      <c r="AY123" s="34">
        <f t="shared" si="22"/>
        <v>0.11944711103691028</v>
      </c>
      <c r="AZ123" s="38">
        <v>8349</v>
      </c>
      <c r="BA123" s="38">
        <v>17945</v>
      </c>
      <c r="BB123" s="34">
        <f t="shared" si="23"/>
        <v>0.12460421064326185</v>
      </c>
      <c r="BC123" s="38">
        <v>8228</v>
      </c>
      <c r="BD123" s="31"/>
    </row>
    <row r="124" spans="1:56" ht="20.25" customHeight="1">
      <c r="A124" s="37">
        <v>118</v>
      </c>
      <c r="B124" s="29" t="s">
        <v>135</v>
      </c>
      <c r="C124" s="38">
        <v>5</v>
      </c>
      <c r="D124" s="38">
        <v>182895</v>
      </c>
      <c r="E124" s="38">
        <v>187746</v>
      </c>
      <c r="F124" s="38">
        <v>182895</v>
      </c>
      <c r="G124" s="38">
        <v>187746</v>
      </c>
      <c r="H124" s="38">
        <v>139658</v>
      </c>
      <c r="I124" s="38">
        <v>142858</v>
      </c>
      <c r="J124" s="38">
        <v>139658</v>
      </c>
      <c r="K124" s="38">
        <v>142858</v>
      </c>
      <c r="L124" s="38">
        <v>1503</v>
      </c>
      <c r="M124" s="38">
        <v>1794</v>
      </c>
      <c r="N124" s="38">
        <v>1069</v>
      </c>
      <c r="O124" s="38">
        <v>1207</v>
      </c>
      <c r="P124" s="39">
        <v>138155</v>
      </c>
      <c r="Q124" s="38">
        <v>141064</v>
      </c>
      <c r="R124" s="39">
        <v>138589</v>
      </c>
      <c r="S124" s="38">
        <v>141651</v>
      </c>
      <c r="T124" s="38">
        <v>33090</v>
      </c>
      <c r="U124" s="34">
        <f t="shared" si="12"/>
        <v>0.23951358980854837</v>
      </c>
      <c r="V124" s="38">
        <v>44219</v>
      </c>
      <c r="W124" s="38">
        <v>32698</v>
      </c>
      <c r="X124" s="34">
        <f t="shared" si="13"/>
        <v>0.23593503091875978</v>
      </c>
      <c r="Y124" s="38">
        <v>39847</v>
      </c>
      <c r="Z124" s="38">
        <v>50168</v>
      </c>
      <c r="AA124" s="34">
        <f t="shared" si="14"/>
        <v>0.36312837030871126</v>
      </c>
      <c r="AB124" s="38">
        <v>49226</v>
      </c>
      <c r="AC124" s="38">
        <v>46084</v>
      </c>
      <c r="AD124" s="34">
        <f t="shared" si="15"/>
        <v>0.33252278319347134</v>
      </c>
      <c r="AE124" s="38">
        <v>41731</v>
      </c>
      <c r="AF124" s="38">
        <v>11704</v>
      </c>
      <c r="AG124" s="34">
        <f t="shared" si="16"/>
        <v>8.4716441677825632E-2</v>
      </c>
      <c r="AH124" s="38">
        <v>16221</v>
      </c>
      <c r="AI124" s="38">
        <v>11135</v>
      </c>
      <c r="AJ124" s="34">
        <f t="shared" si="17"/>
        <v>8.0345481964658086E-2</v>
      </c>
      <c r="AK124" s="38">
        <v>16200</v>
      </c>
      <c r="AL124" s="38">
        <v>11884</v>
      </c>
      <c r="AM124" s="34">
        <f t="shared" si="18"/>
        <v>8.6019326119213924E-2</v>
      </c>
      <c r="AN124" s="38">
        <v>12729</v>
      </c>
      <c r="AO124" s="38">
        <v>15188</v>
      </c>
      <c r="AP124" s="34">
        <f t="shared" si="19"/>
        <v>0.10959022721861042</v>
      </c>
      <c r="AQ124" s="38">
        <v>18337</v>
      </c>
      <c r="AR124" s="38">
        <v>3663</v>
      </c>
      <c r="AS124" s="34">
        <f t="shared" si="20"/>
        <v>2.6513698382251819E-2</v>
      </c>
      <c r="AT124" s="38">
        <v>9210</v>
      </c>
      <c r="AU124" s="38">
        <v>4494</v>
      </c>
      <c r="AV124" s="34">
        <f t="shared" si="21"/>
        <v>3.2426815981066316E-2</v>
      </c>
      <c r="AW124" s="38">
        <v>10546</v>
      </c>
      <c r="AX124" s="38">
        <v>19547</v>
      </c>
      <c r="AY124" s="34">
        <f t="shared" si="22"/>
        <v>0.14148601208787231</v>
      </c>
      <c r="AZ124" s="38">
        <v>8690</v>
      </c>
      <c r="BA124" s="38">
        <v>20232</v>
      </c>
      <c r="BB124" s="34">
        <f t="shared" si="23"/>
        <v>0.14598561213371913</v>
      </c>
      <c r="BC124" s="38">
        <v>9465</v>
      </c>
      <c r="BD124" s="31"/>
    </row>
    <row r="125" spans="1:56" ht="20.25" customHeight="1">
      <c r="A125" s="37">
        <v>119</v>
      </c>
      <c r="B125" s="29" t="s">
        <v>136</v>
      </c>
      <c r="C125" s="38">
        <v>5</v>
      </c>
      <c r="D125" s="38">
        <v>156298</v>
      </c>
      <c r="E125" s="38">
        <v>163326</v>
      </c>
      <c r="F125" s="38">
        <v>156298</v>
      </c>
      <c r="G125" s="38">
        <v>163326</v>
      </c>
      <c r="H125" s="38">
        <v>105472</v>
      </c>
      <c r="I125" s="38">
        <v>110369</v>
      </c>
      <c r="J125" s="38">
        <v>105472</v>
      </c>
      <c r="K125" s="38">
        <v>110369</v>
      </c>
      <c r="L125" s="38">
        <v>1274</v>
      </c>
      <c r="M125" s="38">
        <v>1615</v>
      </c>
      <c r="N125" s="38">
        <v>1063</v>
      </c>
      <c r="O125" s="38">
        <v>1154</v>
      </c>
      <c r="P125" s="39">
        <v>104198</v>
      </c>
      <c r="Q125" s="38">
        <v>108754</v>
      </c>
      <c r="R125" s="39">
        <v>104409</v>
      </c>
      <c r="S125" s="38">
        <v>109215</v>
      </c>
      <c r="T125" s="38">
        <v>23735</v>
      </c>
      <c r="U125" s="34">
        <f t="shared" si="12"/>
        <v>0.22778748152555711</v>
      </c>
      <c r="V125" s="38">
        <v>28912</v>
      </c>
      <c r="W125" s="38">
        <v>21039</v>
      </c>
      <c r="X125" s="34">
        <f t="shared" si="13"/>
        <v>0.20150561733183922</v>
      </c>
      <c r="Y125" s="38">
        <v>25606</v>
      </c>
      <c r="Z125" s="38">
        <v>39410</v>
      </c>
      <c r="AA125" s="34">
        <f t="shared" si="14"/>
        <v>0.3782222307529895</v>
      </c>
      <c r="AB125" s="38">
        <v>40601</v>
      </c>
      <c r="AC125" s="38">
        <v>35363</v>
      </c>
      <c r="AD125" s="34">
        <f t="shared" si="15"/>
        <v>0.33869685563505064</v>
      </c>
      <c r="AE125" s="38">
        <v>34727</v>
      </c>
      <c r="AF125" s="38">
        <v>12015</v>
      </c>
      <c r="AG125" s="34">
        <f t="shared" si="16"/>
        <v>0.11530931495806061</v>
      </c>
      <c r="AH125" s="38">
        <v>17153</v>
      </c>
      <c r="AI125" s="38">
        <v>11521</v>
      </c>
      <c r="AJ125" s="34">
        <f t="shared" si="17"/>
        <v>0.11034489363943721</v>
      </c>
      <c r="AK125" s="38">
        <v>16339</v>
      </c>
      <c r="AL125" s="38">
        <v>6976</v>
      </c>
      <c r="AM125" s="34">
        <f t="shared" si="18"/>
        <v>6.694946160195013E-2</v>
      </c>
      <c r="AN125" s="38">
        <v>7207</v>
      </c>
      <c r="AO125" s="38">
        <v>9531</v>
      </c>
      <c r="AP125" s="34">
        <f t="shared" si="19"/>
        <v>9.1285234031549006E-2</v>
      </c>
      <c r="AQ125" s="38">
        <v>10583</v>
      </c>
      <c r="AR125" s="38">
        <v>4325</v>
      </c>
      <c r="AS125" s="34">
        <f t="shared" si="20"/>
        <v>4.1507514539626478E-2</v>
      </c>
      <c r="AT125" s="38">
        <v>8555</v>
      </c>
      <c r="AU125" s="38">
        <v>4525</v>
      </c>
      <c r="AV125" s="34">
        <f t="shared" si="21"/>
        <v>4.3339175741554846E-2</v>
      </c>
      <c r="AW125" s="38">
        <v>9524</v>
      </c>
      <c r="AX125" s="38">
        <v>12647</v>
      </c>
      <c r="AY125" s="34">
        <f t="shared" si="22"/>
        <v>0.12137469049309968</v>
      </c>
      <c r="AZ125" s="38">
        <v>5846</v>
      </c>
      <c r="BA125" s="38">
        <v>13971</v>
      </c>
      <c r="BB125" s="34">
        <f t="shared" si="23"/>
        <v>0.13381030370945032</v>
      </c>
      <c r="BC125" s="38">
        <v>6746</v>
      </c>
      <c r="BD125" s="31"/>
    </row>
    <row r="126" spans="1:56" ht="20.25" customHeight="1">
      <c r="A126" s="37">
        <v>120</v>
      </c>
      <c r="B126" s="29" t="s">
        <v>137</v>
      </c>
      <c r="C126" s="38">
        <v>5</v>
      </c>
      <c r="D126" s="38">
        <v>190335</v>
      </c>
      <c r="E126" s="38">
        <v>192918</v>
      </c>
      <c r="F126" s="38">
        <v>190335</v>
      </c>
      <c r="G126" s="38">
        <v>192918</v>
      </c>
      <c r="H126" s="38">
        <v>152860</v>
      </c>
      <c r="I126" s="38">
        <v>153336</v>
      </c>
      <c r="J126" s="38">
        <v>152860</v>
      </c>
      <c r="K126" s="38">
        <v>153336</v>
      </c>
      <c r="L126" s="38">
        <v>1013</v>
      </c>
      <c r="M126" s="38">
        <v>1232</v>
      </c>
      <c r="N126" s="38">
        <v>797</v>
      </c>
      <c r="O126" s="38">
        <v>927</v>
      </c>
      <c r="P126" s="39">
        <v>151847</v>
      </c>
      <c r="Q126" s="38">
        <v>152104</v>
      </c>
      <c r="R126" s="39">
        <v>152063</v>
      </c>
      <c r="S126" s="38">
        <v>152409</v>
      </c>
      <c r="T126" s="38">
        <v>46635</v>
      </c>
      <c r="U126" s="34">
        <f t="shared" si="12"/>
        <v>0.30711834939116345</v>
      </c>
      <c r="V126" s="38">
        <v>56393</v>
      </c>
      <c r="W126" s="38">
        <v>37053</v>
      </c>
      <c r="X126" s="34">
        <f t="shared" si="13"/>
        <v>0.24366874256064922</v>
      </c>
      <c r="Y126" s="38">
        <v>45826</v>
      </c>
      <c r="Z126" s="38">
        <v>45612</v>
      </c>
      <c r="AA126" s="34">
        <f t="shared" si="14"/>
        <v>0.30038130486608233</v>
      </c>
      <c r="AB126" s="38">
        <v>46829</v>
      </c>
      <c r="AC126" s="38">
        <v>42629</v>
      </c>
      <c r="AD126" s="34">
        <f t="shared" si="15"/>
        <v>0.280337754746388</v>
      </c>
      <c r="AE126" s="38">
        <v>37699</v>
      </c>
      <c r="AF126" s="38">
        <v>8225</v>
      </c>
      <c r="AG126" s="34">
        <f t="shared" si="16"/>
        <v>5.4166364827754256E-2</v>
      </c>
      <c r="AH126" s="38">
        <v>12306</v>
      </c>
      <c r="AI126" s="38">
        <v>8398</v>
      </c>
      <c r="AJ126" s="34">
        <f t="shared" si="17"/>
        <v>5.5227109816326128E-2</v>
      </c>
      <c r="AK126" s="38">
        <v>12735</v>
      </c>
      <c r="AL126" s="38">
        <v>10871</v>
      </c>
      <c r="AM126" s="34">
        <f t="shared" si="18"/>
        <v>7.1591799640427542E-2</v>
      </c>
      <c r="AN126" s="38">
        <v>12639</v>
      </c>
      <c r="AO126" s="38">
        <v>17995</v>
      </c>
      <c r="AP126" s="34">
        <f t="shared" si="19"/>
        <v>0.11833910944805771</v>
      </c>
      <c r="AQ126" s="38">
        <v>23068</v>
      </c>
      <c r="AR126" s="38">
        <v>5030</v>
      </c>
      <c r="AS126" s="34">
        <f t="shared" si="20"/>
        <v>3.3125448642383454E-2</v>
      </c>
      <c r="AT126" s="38">
        <v>9846</v>
      </c>
      <c r="AU126" s="38">
        <v>6117</v>
      </c>
      <c r="AV126" s="34">
        <f t="shared" si="21"/>
        <v>4.0226748124132759E-2</v>
      </c>
      <c r="AW126" s="38">
        <v>12574</v>
      </c>
      <c r="AX126" s="38">
        <v>28745</v>
      </c>
      <c r="AY126" s="34">
        <f t="shared" si="22"/>
        <v>0.1893023899056287</v>
      </c>
      <c r="AZ126" s="38">
        <v>12511</v>
      </c>
      <c r="BA126" s="38">
        <v>30764</v>
      </c>
      <c r="BB126" s="34">
        <f t="shared" si="23"/>
        <v>0.20231088430453167</v>
      </c>
      <c r="BC126" s="38">
        <v>14312</v>
      </c>
      <c r="BD126" s="31"/>
    </row>
    <row r="127" spans="1:56" ht="20.25" customHeight="1">
      <c r="A127" s="37">
        <v>121</v>
      </c>
      <c r="B127" s="29" t="s">
        <v>138</v>
      </c>
      <c r="C127" s="38">
        <v>5</v>
      </c>
      <c r="D127" s="38">
        <v>165193</v>
      </c>
      <c r="E127" s="38">
        <v>169267</v>
      </c>
      <c r="F127" s="38">
        <v>165193</v>
      </c>
      <c r="G127" s="38">
        <v>169267</v>
      </c>
      <c r="H127" s="38">
        <v>121640</v>
      </c>
      <c r="I127" s="38">
        <v>123958</v>
      </c>
      <c r="J127" s="38">
        <v>121640</v>
      </c>
      <c r="K127" s="38">
        <v>123958</v>
      </c>
      <c r="L127" s="38">
        <v>1121</v>
      </c>
      <c r="M127" s="38">
        <v>1716</v>
      </c>
      <c r="N127" s="38">
        <v>903</v>
      </c>
      <c r="O127" s="38">
        <v>1074</v>
      </c>
      <c r="P127" s="39">
        <v>120519</v>
      </c>
      <c r="Q127" s="38">
        <v>122242</v>
      </c>
      <c r="R127" s="39">
        <v>120737</v>
      </c>
      <c r="S127" s="38">
        <v>122884</v>
      </c>
      <c r="T127" s="38">
        <v>30845</v>
      </c>
      <c r="U127" s="34">
        <f t="shared" si="12"/>
        <v>0.25593474887777029</v>
      </c>
      <c r="V127" s="38">
        <v>37792</v>
      </c>
      <c r="W127" s="38">
        <v>27988</v>
      </c>
      <c r="X127" s="34">
        <f t="shared" si="13"/>
        <v>0.23180963582000547</v>
      </c>
      <c r="Y127" s="38">
        <v>35108</v>
      </c>
      <c r="Z127" s="38">
        <v>49437</v>
      </c>
      <c r="AA127" s="34">
        <f t="shared" si="14"/>
        <v>0.41020088118885817</v>
      </c>
      <c r="AB127" s="38">
        <v>47257</v>
      </c>
      <c r="AC127" s="38">
        <v>42552</v>
      </c>
      <c r="AD127" s="34">
        <f t="shared" si="15"/>
        <v>0.35243545888998401</v>
      </c>
      <c r="AE127" s="38">
        <v>38822</v>
      </c>
      <c r="AF127" s="38">
        <v>11087</v>
      </c>
      <c r="AG127" s="34">
        <f t="shared" si="16"/>
        <v>9.1993793509737048E-2</v>
      </c>
      <c r="AH127" s="38">
        <v>13953</v>
      </c>
      <c r="AI127" s="38">
        <v>10927</v>
      </c>
      <c r="AJ127" s="34">
        <f t="shared" si="17"/>
        <v>9.0502497163255674E-2</v>
      </c>
      <c r="AK127" s="38">
        <v>14777</v>
      </c>
      <c r="AL127" s="38">
        <v>8481</v>
      </c>
      <c r="AM127" s="34">
        <f t="shared" si="18"/>
        <v>7.0370646951932889E-2</v>
      </c>
      <c r="AN127" s="38">
        <v>8791</v>
      </c>
      <c r="AO127" s="38">
        <v>11989</v>
      </c>
      <c r="AP127" s="34">
        <f t="shared" si="19"/>
        <v>9.9298475198157973E-2</v>
      </c>
      <c r="AQ127" s="38">
        <v>12674</v>
      </c>
      <c r="AR127" s="38">
        <v>3605</v>
      </c>
      <c r="AS127" s="34">
        <f t="shared" si="20"/>
        <v>2.9912295986524947E-2</v>
      </c>
      <c r="AT127" s="38">
        <v>8043</v>
      </c>
      <c r="AU127" s="38">
        <v>4239</v>
      </c>
      <c r="AV127" s="34">
        <f t="shared" si="21"/>
        <v>3.5109369952872775E-2</v>
      </c>
      <c r="AW127" s="38">
        <v>8970</v>
      </c>
      <c r="AX127" s="38">
        <v>12833</v>
      </c>
      <c r="AY127" s="34">
        <f t="shared" si="22"/>
        <v>0.10648113575452833</v>
      </c>
      <c r="AZ127" s="38">
        <v>6079</v>
      </c>
      <c r="BA127" s="38">
        <v>15180</v>
      </c>
      <c r="BB127" s="34">
        <f t="shared" si="23"/>
        <v>0.12572782162882962</v>
      </c>
      <c r="BC127" s="38">
        <v>7132</v>
      </c>
      <c r="BD127" s="31"/>
    </row>
    <row r="128" spans="1:56" ht="20.25" customHeight="1">
      <c r="A128" s="37">
        <v>122</v>
      </c>
      <c r="B128" s="29" t="s">
        <v>139</v>
      </c>
      <c r="C128" s="38">
        <v>5</v>
      </c>
      <c r="D128" s="38">
        <v>186413</v>
      </c>
      <c r="E128" s="38">
        <v>189376</v>
      </c>
      <c r="F128" s="38">
        <v>186413</v>
      </c>
      <c r="G128" s="38">
        <v>189376</v>
      </c>
      <c r="H128" s="38">
        <v>137841</v>
      </c>
      <c r="I128" s="38">
        <v>140795</v>
      </c>
      <c r="J128" s="38">
        <v>137841</v>
      </c>
      <c r="K128" s="38">
        <v>140795</v>
      </c>
      <c r="L128" s="38">
        <v>1467</v>
      </c>
      <c r="M128" s="38">
        <v>4648</v>
      </c>
      <c r="N128" s="38">
        <v>1103</v>
      </c>
      <c r="O128" s="38">
        <v>1285</v>
      </c>
      <c r="P128" s="39">
        <v>136374</v>
      </c>
      <c r="Q128" s="38">
        <v>136147</v>
      </c>
      <c r="R128" s="39">
        <v>136738</v>
      </c>
      <c r="S128" s="38">
        <v>139510</v>
      </c>
      <c r="T128" s="38">
        <v>38325</v>
      </c>
      <c r="U128" s="34">
        <f t="shared" si="12"/>
        <v>0.28102864182322146</v>
      </c>
      <c r="V128" s="38">
        <v>46982</v>
      </c>
      <c r="W128" s="38">
        <v>33610</v>
      </c>
      <c r="X128" s="34">
        <f t="shared" si="13"/>
        <v>0.24579853442349603</v>
      </c>
      <c r="Y128" s="38">
        <v>41079</v>
      </c>
      <c r="Z128" s="38">
        <v>51050</v>
      </c>
      <c r="AA128" s="34">
        <f t="shared" si="14"/>
        <v>0.37433821696217756</v>
      </c>
      <c r="AB128" s="38">
        <v>56019</v>
      </c>
      <c r="AC128" s="38">
        <v>48563</v>
      </c>
      <c r="AD128" s="34">
        <f t="shared" si="15"/>
        <v>0.35515365150872469</v>
      </c>
      <c r="AE128" s="38">
        <v>44224</v>
      </c>
      <c r="AF128" s="38">
        <v>13108</v>
      </c>
      <c r="AG128" s="34">
        <f t="shared" si="16"/>
        <v>9.6118028363177732E-2</v>
      </c>
      <c r="AH128" s="31"/>
      <c r="AI128" s="38">
        <v>12522</v>
      </c>
      <c r="AJ128" s="34">
        <f t="shared" si="17"/>
        <v>9.1576591730170104E-2</v>
      </c>
      <c r="AK128" s="38">
        <v>17387</v>
      </c>
      <c r="AL128" s="38">
        <v>11283</v>
      </c>
      <c r="AM128" s="34">
        <f t="shared" si="18"/>
        <v>8.2735712085881472E-2</v>
      </c>
      <c r="AN128" s="38">
        <v>13903</v>
      </c>
      <c r="AO128" s="38">
        <v>13571</v>
      </c>
      <c r="AP128" s="34">
        <f t="shared" si="19"/>
        <v>9.9248197282394063E-2</v>
      </c>
      <c r="AQ128" s="38">
        <v>14759</v>
      </c>
      <c r="AR128" s="38">
        <v>3881</v>
      </c>
      <c r="AS128" s="34">
        <f t="shared" si="20"/>
        <v>2.8458503820376319E-2</v>
      </c>
      <c r="AT128" s="38">
        <v>11502</v>
      </c>
      <c r="AU128" s="38">
        <v>4084</v>
      </c>
      <c r="AV128" s="34">
        <f t="shared" si="21"/>
        <v>2.9867337536017786E-2</v>
      </c>
      <c r="AW128" s="38">
        <v>9201</v>
      </c>
      <c r="AX128" s="38">
        <v>14836</v>
      </c>
      <c r="AY128" s="34">
        <f t="shared" si="22"/>
        <v>0.10878906536436564</v>
      </c>
      <c r="AZ128" s="38">
        <v>6363</v>
      </c>
      <c r="BA128" s="38">
        <v>15627</v>
      </c>
      <c r="BB128" s="34">
        <f t="shared" si="23"/>
        <v>0.11428425163451272</v>
      </c>
      <c r="BC128" s="38">
        <v>7189</v>
      </c>
      <c r="BD128" s="31"/>
    </row>
    <row r="129" spans="1:56" ht="20.25" customHeight="1">
      <c r="A129" s="37">
        <v>123</v>
      </c>
      <c r="B129" s="29" t="s">
        <v>140</v>
      </c>
      <c r="C129" s="38">
        <v>5</v>
      </c>
      <c r="D129" s="38">
        <v>168496</v>
      </c>
      <c r="E129" s="38">
        <v>175210</v>
      </c>
      <c r="F129" s="38">
        <v>168496</v>
      </c>
      <c r="G129" s="38">
        <v>175210</v>
      </c>
      <c r="H129" s="38">
        <v>112317</v>
      </c>
      <c r="I129" s="38">
        <v>119414</v>
      </c>
      <c r="J129" s="38">
        <v>112317</v>
      </c>
      <c r="K129" s="38">
        <v>119414</v>
      </c>
      <c r="L129" s="38">
        <v>1233</v>
      </c>
      <c r="M129" s="38">
        <v>1993</v>
      </c>
      <c r="N129" s="38">
        <v>1033</v>
      </c>
      <c r="O129" s="38">
        <v>1348</v>
      </c>
      <c r="P129" s="39">
        <v>111084</v>
      </c>
      <c r="Q129" s="38">
        <v>117421</v>
      </c>
      <c r="R129" s="39">
        <v>111284</v>
      </c>
      <c r="S129" s="38">
        <v>118066</v>
      </c>
      <c r="T129" s="38">
        <v>21954</v>
      </c>
      <c r="U129" s="34">
        <f t="shared" si="12"/>
        <v>0.19763422275035109</v>
      </c>
      <c r="V129" s="38">
        <v>29768</v>
      </c>
      <c r="W129" s="38">
        <v>22091</v>
      </c>
      <c r="X129" s="34">
        <f t="shared" si="13"/>
        <v>0.19851011825599368</v>
      </c>
      <c r="Y129" s="38">
        <v>26452</v>
      </c>
      <c r="Z129" s="38">
        <v>44965</v>
      </c>
      <c r="AA129" s="34">
        <f t="shared" si="14"/>
        <v>0.40478376723920639</v>
      </c>
      <c r="AB129" s="38">
        <v>45017</v>
      </c>
      <c r="AC129" s="38">
        <v>41326</v>
      </c>
      <c r="AD129" s="34">
        <f t="shared" si="15"/>
        <v>0.37135616979979152</v>
      </c>
      <c r="AE129" s="38">
        <v>39524</v>
      </c>
      <c r="AF129" s="38">
        <v>15555</v>
      </c>
      <c r="AG129" s="34">
        <f t="shared" si="16"/>
        <v>0.14002916711677649</v>
      </c>
      <c r="AH129" s="38">
        <v>19836</v>
      </c>
      <c r="AI129" s="38">
        <v>14204</v>
      </c>
      <c r="AJ129" s="34">
        <f t="shared" si="17"/>
        <v>0.12763739621149492</v>
      </c>
      <c r="AK129" s="38">
        <v>20113</v>
      </c>
      <c r="AL129" s="38">
        <v>9014</v>
      </c>
      <c r="AM129" s="34">
        <f t="shared" si="18"/>
        <v>8.1145799575096322E-2</v>
      </c>
      <c r="AN129" s="38">
        <v>7864</v>
      </c>
      <c r="AO129" s="38">
        <v>9721</v>
      </c>
      <c r="AP129" s="34">
        <f t="shared" si="19"/>
        <v>8.7353078609683332E-2</v>
      </c>
      <c r="AQ129" s="38">
        <v>10834</v>
      </c>
      <c r="AR129" s="38">
        <v>3559</v>
      </c>
      <c r="AS129" s="34">
        <f t="shared" si="20"/>
        <v>3.2038817471463039E-2</v>
      </c>
      <c r="AT129" s="38">
        <v>7614</v>
      </c>
      <c r="AU129" s="38">
        <v>3853</v>
      </c>
      <c r="AV129" s="34">
        <f t="shared" si="21"/>
        <v>3.4623126415297793E-2</v>
      </c>
      <c r="AW129" s="38">
        <v>8703</v>
      </c>
      <c r="AX129" s="38">
        <v>11286</v>
      </c>
      <c r="AY129" s="34">
        <f t="shared" si="22"/>
        <v>0.10159879010478556</v>
      </c>
      <c r="AZ129" s="38">
        <v>5444</v>
      </c>
      <c r="BA129" s="38">
        <v>11170</v>
      </c>
      <c r="BB129" s="34">
        <f t="shared" si="23"/>
        <v>0.10037381833866504</v>
      </c>
      <c r="BC129" s="38">
        <v>5489</v>
      </c>
      <c r="BD129" s="31"/>
    </row>
    <row r="130" spans="1:56" ht="20.25" customHeight="1">
      <c r="A130" s="37">
        <v>124</v>
      </c>
      <c r="B130" s="29" t="s">
        <v>141</v>
      </c>
      <c r="C130" s="38">
        <v>5</v>
      </c>
      <c r="D130" s="38">
        <v>202388</v>
      </c>
      <c r="E130" s="38">
        <v>202192</v>
      </c>
      <c r="F130" s="38">
        <v>202388</v>
      </c>
      <c r="G130" s="38">
        <v>202192</v>
      </c>
      <c r="H130" s="38">
        <v>156894</v>
      </c>
      <c r="I130" s="38">
        <v>154606</v>
      </c>
      <c r="J130" s="38">
        <v>156894</v>
      </c>
      <c r="K130" s="38">
        <v>154606</v>
      </c>
      <c r="L130" s="38">
        <v>1176</v>
      </c>
      <c r="M130" s="38">
        <v>1424</v>
      </c>
      <c r="N130" s="38">
        <v>975</v>
      </c>
      <c r="O130" s="38">
        <v>1028</v>
      </c>
      <c r="P130" s="39">
        <v>155718</v>
      </c>
      <c r="Q130" s="38">
        <v>153182</v>
      </c>
      <c r="R130" s="39">
        <v>155919</v>
      </c>
      <c r="S130" s="38">
        <v>153578</v>
      </c>
      <c r="T130" s="38">
        <v>62322</v>
      </c>
      <c r="U130" s="34">
        <f t="shared" si="12"/>
        <v>0.40022348090779486</v>
      </c>
      <c r="V130" s="38">
        <v>78579</v>
      </c>
      <c r="W130" s="38">
        <v>52625</v>
      </c>
      <c r="X130" s="34">
        <f t="shared" si="13"/>
        <v>0.33751499175854127</v>
      </c>
      <c r="Y130" s="38">
        <v>67425</v>
      </c>
      <c r="Z130" s="38">
        <v>44047</v>
      </c>
      <c r="AA130" s="34">
        <f t="shared" si="14"/>
        <v>0.2828638949896608</v>
      </c>
      <c r="AB130" s="38">
        <v>39584</v>
      </c>
      <c r="AC130" s="38">
        <v>44788</v>
      </c>
      <c r="AD130" s="34">
        <f t="shared" si="15"/>
        <v>0.2872517140310033</v>
      </c>
      <c r="AE130" s="38">
        <v>35466</v>
      </c>
      <c r="AF130" s="38">
        <v>8482</v>
      </c>
      <c r="AG130" s="34">
        <f t="shared" si="16"/>
        <v>5.4470260342413854E-2</v>
      </c>
      <c r="AH130" s="38">
        <v>9265</v>
      </c>
      <c r="AI130" s="38">
        <v>8385</v>
      </c>
      <c r="AJ130" s="34">
        <f t="shared" si="17"/>
        <v>5.3777923152406058E-2</v>
      </c>
      <c r="AK130" s="38">
        <v>9719</v>
      </c>
      <c r="AL130" s="38">
        <v>14515</v>
      </c>
      <c r="AM130" s="34">
        <f t="shared" si="18"/>
        <v>9.3213372892022764E-2</v>
      </c>
      <c r="AN130" s="38">
        <v>10082</v>
      </c>
      <c r="AO130" s="38">
        <v>17783</v>
      </c>
      <c r="AP130" s="34">
        <f t="shared" si="19"/>
        <v>0.11405280947158461</v>
      </c>
      <c r="AQ130" s="38">
        <v>19339</v>
      </c>
      <c r="AR130" s="38">
        <v>3699</v>
      </c>
      <c r="AS130" s="34">
        <f t="shared" si="20"/>
        <v>2.3754479250953649E-2</v>
      </c>
      <c r="AT130" s="38">
        <v>7554</v>
      </c>
      <c r="AU130" s="38">
        <v>4469</v>
      </c>
      <c r="AV130" s="34">
        <f t="shared" si="21"/>
        <v>2.8662318254991374E-2</v>
      </c>
      <c r="AW130" s="38">
        <v>8433</v>
      </c>
      <c r="AX130" s="38">
        <v>18743</v>
      </c>
      <c r="AY130" s="34">
        <f t="shared" si="22"/>
        <v>0.12036501881606494</v>
      </c>
      <c r="AZ130" s="38">
        <v>8118</v>
      </c>
      <c r="BA130" s="38">
        <v>20525</v>
      </c>
      <c r="BB130" s="34">
        <f t="shared" si="23"/>
        <v>0.13163886376900827</v>
      </c>
      <c r="BC130" s="38">
        <v>9142</v>
      </c>
      <c r="BD130" s="31"/>
    </row>
    <row r="131" spans="1:56" ht="20.25" customHeight="1">
      <c r="A131" s="37">
        <v>125</v>
      </c>
      <c r="B131" s="29" t="s">
        <v>142</v>
      </c>
      <c r="C131" s="38">
        <v>5</v>
      </c>
      <c r="D131" s="38">
        <v>199344</v>
      </c>
      <c r="E131" s="38">
        <v>202793</v>
      </c>
      <c r="F131" s="38">
        <v>199344</v>
      </c>
      <c r="G131" s="38">
        <v>202793</v>
      </c>
      <c r="H131" s="38">
        <v>148734</v>
      </c>
      <c r="I131" s="38">
        <v>151842</v>
      </c>
      <c r="J131" s="38">
        <v>148734</v>
      </c>
      <c r="K131" s="38">
        <v>151842</v>
      </c>
      <c r="L131" s="38">
        <v>1378</v>
      </c>
      <c r="M131" s="38">
        <v>1983</v>
      </c>
      <c r="N131" s="38">
        <v>1111</v>
      </c>
      <c r="O131" s="38">
        <v>1328</v>
      </c>
      <c r="P131" s="39">
        <v>147356</v>
      </c>
      <c r="Q131" s="38">
        <v>149859</v>
      </c>
      <c r="R131" s="39">
        <v>147623</v>
      </c>
      <c r="S131" s="38">
        <v>150514</v>
      </c>
      <c r="T131" s="38">
        <v>39834</v>
      </c>
      <c r="U131" s="34">
        <f t="shared" si="12"/>
        <v>0.27032492738673686</v>
      </c>
      <c r="V131" s="38">
        <v>50334</v>
      </c>
      <c r="W131" s="38">
        <v>36814</v>
      </c>
      <c r="X131" s="34">
        <f t="shared" si="13"/>
        <v>0.24937848438251492</v>
      </c>
      <c r="Y131" s="38">
        <v>44967</v>
      </c>
      <c r="Z131" s="38">
        <v>57560</v>
      </c>
      <c r="AA131" s="34">
        <f t="shared" si="14"/>
        <v>0.39061863785661932</v>
      </c>
      <c r="AB131" s="38">
        <v>55128</v>
      </c>
      <c r="AC131" s="38">
        <v>51637</v>
      </c>
      <c r="AD131" s="34">
        <f t="shared" si="15"/>
        <v>0.34978966692182112</v>
      </c>
      <c r="AE131" s="38">
        <v>47013</v>
      </c>
      <c r="AF131" s="38">
        <v>14075</v>
      </c>
      <c r="AG131" s="34">
        <f t="shared" si="16"/>
        <v>9.5516979288254297E-2</v>
      </c>
      <c r="AH131" s="38">
        <v>17756</v>
      </c>
      <c r="AI131" s="38">
        <v>13899</v>
      </c>
      <c r="AJ131" s="34">
        <f t="shared" si="17"/>
        <v>9.4151995285287518E-2</v>
      </c>
      <c r="AK131" s="38">
        <v>18710</v>
      </c>
      <c r="AL131" s="38">
        <v>11352</v>
      </c>
      <c r="AM131" s="34">
        <f t="shared" si="18"/>
        <v>7.703792176769185E-2</v>
      </c>
      <c r="AN131" s="38">
        <v>9667</v>
      </c>
      <c r="AO131" s="38">
        <v>14647</v>
      </c>
      <c r="AP131" s="34">
        <f t="shared" si="19"/>
        <v>9.9218956395683594E-2</v>
      </c>
      <c r="AQ131" s="38">
        <v>15741</v>
      </c>
      <c r="AR131" s="38">
        <v>3887</v>
      </c>
      <c r="AS131" s="34">
        <f t="shared" si="20"/>
        <v>2.6378294741985397E-2</v>
      </c>
      <c r="AT131" s="38">
        <v>9505</v>
      </c>
      <c r="AU131" s="38">
        <v>4484</v>
      </c>
      <c r="AV131" s="34">
        <f t="shared" si="21"/>
        <v>3.0374670613657763E-2</v>
      </c>
      <c r="AW131" s="38">
        <v>10292</v>
      </c>
      <c r="AX131" s="38">
        <v>15144</v>
      </c>
      <c r="AY131" s="34">
        <f t="shared" si="22"/>
        <v>0.10277151931377074</v>
      </c>
      <c r="AZ131" s="38">
        <v>6522</v>
      </c>
      <c r="BA131" s="38">
        <v>16434</v>
      </c>
      <c r="BB131" s="34">
        <f t="shared" si="23"/>
        <v>0.11132411616076086</v>
      </c>
      <c r="BC131" s="38">
        <v>7248</v>
      </c>
      <c r="BD131" s="31"/>
    </row>
    <row r="132" spans="1:56" ht="20.25" customHeight="1">
      <c r="A132" s="37">
        <v>126</v>
      </c>
      <c r="B132" s="29" t="s">
        <v>143</v>
      </c>
      <c r="C132" s="38">
        <v>5</v>
      </c>
      <c r="D132" s="38">
        <v>201103</v>
      </c>
      <c r="E132" s="38">
        <v>199978</v>
      </c>
      <c r="F132" s="38">
        <v>201103</v>
      </c>
      <c r="G132" s="38">
        <v>199978</v>
      </c>
      <c r="H132" s="38">
        <v>162159</v>
      </c>
      <c r="I132" s="38">
        <v>158146</v>
      </c>
      <c r="J132" s="38">
        <v>162159</v>
      </c>
      <c r="K132" s="38">
        <v>158146</v>
      </c>
      <c r="L132" s="38">
        <v>1260</v>
      </c>
      <c r="M132" s="38">
        <v>2375</v>
      </c>
      <c r="N132" s="38">
        <v>883</v>
      </c>
      <c r="O132" s="38">
        <v>1090</v>
      </c>
      <c r="P132" s="39">
        <v>160899</v>
      </c>
      <c r="Q132" s="38">
        <v>155771</v>
      </c>
      <c r="R132" s="39">
        <v>161276</v>
      </c>
      <c r="S132" s="38">
        <v>157056</v>
      </c>
      <c r="T132" s="38">
        <v>70334</v>
      </c>
      <c r="U132" s="34">
        <f t="shared" si="12"/>
        <v>0.4371313681253457</v>
      </c>
      <c r="V132" s="38">
        <v>81496</v>
      </c>
      <c r="W132" s="38">
        <v>59102</v>
      </c>
      <c r="X132" s="34">
        <f t="shared" si="13"/>
        <v>0.36646494208685731</v>
      </c>
      <c r="Y132" s="38">
        <v>73881</v>
      </c>
      <c r="Z132" s="38">
        <v>40851</v>
      </c>
      <c r="AA132" s="34">
        <f t="shared" si="14"/>
        <v>0.25389219323923706</v>
      </c>
      <c r="AB132" s="38">
        <v>39412</v>
      </c>
      <c r="AC132" s="38">
        <v>42303</v>
      </c>
      <c r="AD132" s="34">
        <f t="shared" si="15"/>
        <v>0.26230189240804586</v>
      </c>
      <c r="AE132" s="38">
        <v>33697</v>
      </c>
      <c r="AF132" s="38">
        <v>7909</v>
      </c>
      <c r="AG132" s="34">
        <f t="shared" si="16"/>
        <v>4.9155060006587981E-2</v>
      </c>
      <c r="AH132" s="31"/>
      <c r="AI132" s="38">
        <v>7724</v>
      </c>
      <c r="AJ132" s="34">
        <f t="shared" si="17"/>
        <v>4.7893052903097796E-2</v>
      </c>
      <c r="AK132" s="38">
        <v>9405</v>
      </c>
      <c r="AL132" s="38">
        <v>13404</v>
      </c>
      <c r="AM132" s="34">
        <f t="shared" si="18"/>
        <v>8.3306919247478226E-2</v>
      </c>
      <c r="AN132" s="38">
        <v>14216</v>
      </c>
      <c r="AO132" s="38">
        <v>19081</v>
      </c>
      <c r="AP132" s="34">
        <f t="shared" si="19"/>
        <v>0.11831270616830775</v>
      </c>
      <c r="AQ132" s="38">
        <v>20609</v>
      </c>
      <c r="AR132" s="38">
        <v>3928</v>
      </c>
      <c r="AS132" s="34">
        <f t="shared" si="20"/>
        <v>2.4412830409138653E-2</v>
      </c>
      <c r="AT132" s="38">
        <v>6969</v>
      </c>
      <c r="AU132" s="38">
        <v>3914</v>
      </c>
      <c r="AV132" s="34">
        <f t="shared" si="21"/>
        <v>2.4268955083211387E-2</v>
      </c>
      <c r="AW132" s="38">
        <v>6540</v>
      </c>
      <c r="AX132" s="38">
        <v>20028</v>
      </c>
      <c r="AY132" s="34">
        <f t="shared" si="22"/>
        <v>0.12447560270728843</v>
      </c>
      <c r="AZ132" s="38">
        <v>10496</v>
      </c>
      <c r="BA132" s="38">
        <v>21738</v>
      </c>
      <c r="BB132" s="34">
        <f t="shared" si="23"/>
        <v>0.13478756913613929</v>
      </c>
      <c r="BC132" s="38">
        <v>9220</v>
      </c>
      <c r="BD132" s="31"/>
    </row>
    <row r="133" spans="1:56" ht="20.25" customHeight="1">
      <c r="A133" s="37">
        <v>127</v>
      </c>
      <c r="B133" s="29" t="s">
        <v>144</v>
      </c>
      <c r="C133" s="38">
        <v>5</v>
      </c>
      <c r="D133" s="38">
        <v>194695</v>
      </c>
      <c r="E133" s="38">
        <v>192946</v>
      </c>
      <c r="F133" s="38">
        <v>194695</v>
      </c>
      <c r="G133" s="38">
        <v>192946</v>
      </c>
      <c r="H133" s="38">
        <v>161064</v>
      </c>
      <c r="I133" s="38">
        <v>156813</v>
      </c>
      <c r="J133" s="38">
        <v>161064</v>
      </c>
      <c r="K133" s="38">
        <v>156813</v>
      </c>
      <c r="L133" s="38">
        <v>1118</v>
      </c>
      <c r="M133" s="38">
        <v>2434</v>
      </c>
      <c r="N133" s="38">
        <v>882</v>
      </c>
      <c r="O133" s="38">
        <v>987</v>
      </c>
      <c r="P133" s="39">
        <v>159946</v>
      </c>
      <c r="Q133" s="38">
        <v>154379</v>
      </c>
      <c r="R133" s="39">
        <v>160182</v>
      </c>
      <c r="S133" s="38">
        <v>155826</v>
      </c>
      <c r="T133" s="38">
        <v>65402</v>
      </c>
      <c r="U133" s="34">
        <f t="shared" si="12"/>
        <v>0.40890050392007304</v>
      </c>
      <c r="V133" s="38">
        <v>79677</v>
      </c>
      <c r="W133" s="38">
        <v>55230</v>
      </c>
      <c r="X133" s="34">
        <f t="shared" si="13"/>
        <v>0.34479529535153763</v>
      </c>
      <c r="Y133" s="38">
        <v>68636</v>
      </c>
      <c r="Z133" s="38">
        <v>40145</v>
      </c>
      <c r="AA133" s="34">
        <f t="shared" si="14"/>
        <v>0.250990959448814</v>
      </c>
      <c r="AB133" s="38">
        <v>36250</v>
      </c>
      <c r="AC133" s="38">
        <v>42647</v>
      </c>
      <c r="AD133" s="34">
        <f t="shared" si="15"/>
        <v>0.2662409009751408</v>
      </c>
      <c r="AE133" s="38">
        <v>32787</v>
      </c>
      <c r="AF133" s="38">
        <v>7241</v>
      </c>
      <c r="AG133" s="34">
        <f t="shared" si="16"/>
        <v>4.5271529141085114E-2</v>
      </c>
      <c r="AH133" s="31"/>
      <c r="AI133" s="38">
        <v>7339</v>
      </c>
      <c r="AJ133" s="34">
        <f t="shared" si="17"/>
        <v>4.5816633579303545E-2</v>
      </c>
      <c r="AK133" s="38">
        <v>9496</v>
      </c>
      <c r="AL133" s="38">
        <v>12409</v>
      </c>
      <c r="AM133" s="34">
        <f t="shared" si="18"/>
        <v>7.7582434071499132E-2</v>
      </c>
      <c r="AN133" s="38">
        <v>16195</v>
      </c>
      <c r="AO133" s="38">
        <v>17927</v>
      </c>
      <c r="AP133" s="34">
        <f t="shared" si="19"/>
        <v>0.11191644504376272</v>
      </c>
      <c r="AQ133" s="38">
        <v>21116</v>
      </c>
      <c r="AR133" s="38">
        <v>4242</v>
      </c>
      <c r="AS133" s="34">
        <f t="shared" si="20"/>
        <v>2.6521450989709029E-2</v>
      </c>
      <c r="AT133" s="38">
        <v>9577</v>
      </c>
      <c r="AU133" s="38">
        <v>4093</v>
      </c>
      <c r="AV133" s="34">
        <f t="shared" si="21"/>
        <v>2.5552184390256083E-2</v>
      </c>
      <c r="AW133" s="38">
        <v>8394</v>
      </c>
      <c r="AX133" s="38">
        <v>27069</v>
      </c>
      <c r="AY133" s="34">
        <f t="shared" si="22"/>
        <v>0.16923836794918284</v>
      </c>
      <c r="AZ133" s="38">
        <v>12680</v>
      </c>
      <c r="BA133" s="38">
        <v>25506</v>
      </c>
      <c r="BB133" s="34">
        <f t="shared" si="23"/>
        <v>0.15923137431172041</v>
      </c>
      <c r="BC133" s="38">
        <v>11667</v>
      </c>
      <c r="BD133" s="31"/>
    </row>
    <row r="134" spans="1:56" ht="20.25" customHeight="1">
      <c r="A134" s="37">
        <v>128</v>
      </c>
      <c r="B134" s="29" t="s">
        <v>145</v>
      </c>
      <c r="C134" s="38">
        <v>5</v>
      </c>
      <c r="D134" s="38">
        <v>195513</v>
      </c>
      <c r="E134" s="38">
        <v>195571</v>
      </c>
      <c r="F134" s="38">
        <v>195513</v>
      </c>
      <c r="G134" s="38">
        <v>195571</v>
      </c>
      <c r="H134" s="38">
        <v>155635</v>
      </c>
      <c r="I134" s="38">
        <v>152541</v>
      </c>
      <c r="J134" s="38">
        <v>155635</v>
      </c>
      <c r="K134" s="38">
        <v>152541</v>
      </c>
      <c r="L134" s="38">
        <v>1292</v>
      </c>
      <c r="M134" s="38">
        <v>1364</v>
      </c>
      <c r="N134" s="38">
        <v>1103</v>
      </c>
      <c r="O134" s="38">
        <v>1158</v>
      </c>
      <c r="P134" s="39">
        <v>154343</v>
      </c>
      <c r="Q134" s="38">
        <v>151177</v>
      </c>
      <c r="R134" s="39">
        <v>154532</v>
      </c>
      <c r="S134" s="38">
        <v>151383</v>
      </c>
      <c r="T134" s="38">
        <v>52445</v>
      </c>
      <c r="U134" s="34">
        <f t="shared" si="12"/>
        <v>0.33979513162242536</v>
      </c>
      <c r="V134" s="38">
        <v>67678</v>
      </c>
      <c r="W134" s="38">
        <v>42528</v>
      </c>
      <c r="X134" s="34">
        <f t="shared" si="13"/>
        <v>0.27520513550591463</v>
      </c>
      <c r="Y134" s="38">
        <v>57215</v>
      </c>
      <c r="Z134" s="38">
        <v>48068</v>
      </c>
      <c r="AA134" s="34">
        <f t="shared" si="14"/>
        <v>0.3114362167380445</v>
      </c>
      <c r="AB134" s="38">
        <v>45797</v>
      </c>
      <c r="AC134" s="38">
        <v>50555</v>
      </c>
      <c r="AD134" s="34">
        <f t="shared" si="15"/>
        <v>0.32714906944839905</v>
      </c>
      <c r="AE134" s="38">
        <v>41815</v>
      </c>
      <c r="AF134" s="38">
        <v>8785</v>
      </c>
      <c r="AG134" s="34">
        <f t="shared" si="16"/>
        <v>5.6918681119325139E-2</v>
      </c>
      <c r="AH134" s="38">
        <v>9530</v>
      </c>
      <c r="AI134" s="38">
        <v>9253</v>
      </c>
      <c r="AJ134" s="34">
        <f t="shared" si="17"/>
        <v>5.9877565811611834E-2</v>
      </c>
      <c r="AK134" s="38">
        <v>10342</v>
      </c>
      <c r="AL134" s="38">
        <v>11394</v>
      </c>
      <c r="AM134" s="34">
        <f t="shared" si="18"/>
        <v>7.3822589945770137E-2</v>
      </c>
      <c r="AN134" s="38">
        <v>8533</v>
      </c>
      <c r="AO134" s="38">
        <v>16113</v>
      </c>
      <c r="AP134" s="34">
        <f t="shared" si="19"/>
        <v>0.10426966582973106</v>
      </c>
      <c r="AQ134" s="38">
        <v>17205</v>
      </c>
      <c r="AR134" s="38">
        <v>4611</v>
      </c>
      <c r="AS134" s="34">
        <f t="shared" si="20"/>
        <v>2.9875018627342997E-2</v>
      </c>
      <c r="AT134" s="38">
        <v>8520</v>
      </c>
      <c r="AU134" s="38">
        <v>4723</v>
      </c>
      <c r="AV134" s="34">
        <f t="shared" si="21"/>
        <v>3.056324903579841E-2</v>
      </c>
      <c r="AW134" s="38">
        <v>9692</v>
      </c>
      <c r="AX134" s="38">
        <v>23978</v>
      </c>
      <c r="AY134" s="34">
        <f t="shared" si="22"/>
        <v>0.15535528012284328</v>
      </c>
      <c r="AZ134" s="38">
        <v>9857</v>
      </c>
      <c r="BA134" s="38">
        <v>23996</v>
      </c>
      <c r="BB134" s="34">
        <f t="shared" si="23"/>
        <v>0.15528175394093133</v>
      </c>
      <c r="BC134" s="38">
        <v>11026</v>
      </c>
      <c r="BD134" s="31"/>
    </row>
    <row r="135" spans="1:56" ht="20.25" customHeight="1">
      <c r="A135" s="37">
        <v>129</v>
      </c>
      <c r="B135" s="29" t="s">
        <v>146</v>
      </c>
      <c r="C135" s="38">
        <v>5</v>
      </c>
      <c r="D135" s="38">
        <v>233953</v>
      </c>
      <c r="E135" s="38">
        <v>232294</v>
      </c>
      <c r="F135" s="38">
        <v>233953</v>
      </c>
      <c r="G135" s="38">
        <v>232294</v>
      </c>
      <c r="H135" s="38">
        <v>196276</v>
      </c>
      <c r="I135" s="38">
        <v>191090</v>
      </c>
      <c r="J135" s="38">
        <v>196276</v>
      </c>
      <c r="K135" s="38">
        <v>191090</v>
      </c>
      <c r="L135" s="38">
        <v>981</v>
      </c>
      <c r="M135" s="38">
        <v>1236</v>
      </c>
      <c r="N135" s="38">
        <v>820</v>
      </c>
      <c r="O135" s="38">
        <v>964</v>
      </c>
      <c r="P135" s="39">
        <v>195295</v>
      </c>
      <c r="Q135" s="38">
        <v>189854</v>
      </c>
      <c r="R135" s="39">
        <v>195456</v>
      </c>
      <c r="S135" s="38">
        <v>190126</v>
      </c>
      <c r="T135" s="38">
        <v>51096</v>
      </c>
      <c r="U135" s="34">
        <f t="shared" ref="U135:U198" si="24">T135/P135</f>
        <v>0.26163496249263934</v>
      </c>
      <c r="V135" s="38">
        <v>70606</v>
      </c>
      <c r="W135" s="38">
        <v>43790</v>
      </c>
      <c r="X135" s="34">
        <f t="shared" ref="X135:X198" si="25">W135/R135</f>
        <v>0.22404019318926</v>
      </c>
      <c r="Y135" s="38">
        <v>62276</v>
      </c>
      <c r="Z135" s="38">
        <v>47047</v>
      </c>
      <c r="AA135" s="34">
        <f t="shared" ref="AA135:AA198" si="26">Z135/P135</f>
        <v>0.24090222483934562</v>
      </c>
      <c r="AB135" s="38">
        <v>54778</v>
      </c>
      <c r="AC135" s="38">
        <v>45844</v>
      </c>
      <c r="AD135" s="34">
        <f t="shared" ref="AD135:AD198" si="27">AC135/R135</f>
        <v>0.23454895219384414</v>
      </c>
      <c r="AE135" s="38">
        <v>39714</v>
      </c>
      <c r="AF135" s="38">
        <v>5234</v>
      </c>
      <c r="AG135" s="34">
        <f t="shared" ref="AG135:AG198" si="28">AF135/P135</f>
        <v>2.6800481323126551E-2</v>
      </c>
      <c r="AH135" s="38">
        <v>8569</v>
      </c>
      <c r="AI135" s="38">
        <v>5603</v>
      </c>
      <c r="AJ135" s="34">
        <f t="shared" ref="AJ135:AJ198" si="29">AI135/R135</f>
        <v>2.8666298297314995E-2</v>
      </c>
      <c r="AK135" s="38">
        <v>9393</v>
      </c>
      <c r="AL135" s="38">
        <v>13038</v>
      </c>
      <c r="AM135" s="34">
        <f t="shared" ref="AM135:AM198" si="30">AL135/P135</f>
        <v>6.6760541744540311E-2</v>
      </c>
      <c r="AN135" s="38">
        <v>13219</v>
      </c>
      <c r="AO135" s="38">
        <v>20786</v>
      </c>
      <c r="AP135" s="34">
        <f t="shared" ref="AP135:AP198" si="31">AO135/R135</f>
        <v>0.10634618533071381</v>
      </c>
      <c r="AQ135" s="38">
        <v>25684</v>
      </c>
      <c r="AR135" s="38">
        <v>7078</v>
      </c>
      <c r="AS135" s="34">
        <f t="shared" ref="AS135:AS198" si="32">AR135/P135</f>
        <v>3.6242607337617451E-2</v>
      </c>
      <c r="AT135" s="38">
        <v>13024</v>
      </c>
      <c r="AU135" s="38">
        <v>9746</v>
      </c>
      <c r="AV135" s="34">
        <f t="shared" ref="AV135:AV198" si="33">AU135/R135</f>
        <v>4.9862884741322853E-2</v>
      </c>
      <c r="AW135" s="38">
        <v>19287</v>
      </c>
      <c r="AX135" s="38">
        <v>63160</v>
      </c>
      <c r="AY135" s="34">
        <f t="shared" ref="AY135:AY198" si="34">AX135/P135</f>
        <v>0.32340817737269262</v>
      </c>
      <c r="AZ135" s="38">
        <v>24248</v>
      </c>
      <c r="BA135" s="38">
        <v>60036</v>
      </c>
      <c r="BB135" s="34">
        <f t="shared" ref="BB135:BB198" si="35">BA135/R135</f>
        <v>0.30715864440078583</v>
      </c>
      <c r="BC135" s="38">
        <v>27739</v>
      </c>
      <c r="BD135" s="31"/>
    </row>
    <row r="136" spans="1:56" ht="20.25" customHeight="1">
      <c r="A136" s="37">
        <v>130</v>
      </c>
      <c r="B136" s="29" t="s">
        <v>147</v>
      </c>
      <c r="C136" s="38">
        <v>5</v>
      </c>
      <c r="D136" s="38">
        <v>208754</v>
      </c>
      <c r="E136" s="38">
        <v>209604</v>
      </c>
      <c r="F136" s="38">
        <v>208754</v>
      </c>
      <c r="G136" s="38">
        <v>209604</v>
      </c>
      <c r="H136" s="38">
        <v>165808</v>
      </c>
      <c r="I136" s="38">
        <v>163531</v>
      </c>
      <c r="J136" s="38">
        <v>165808</v>
      </c>
      <c r="K136" s="38">
        <v>163531</v>
      </c>
      <c r="L136" s="38">
        <v>1443</v>
      </c>
      <c r="M136" s="38">
        <v>1945</v>
      </c>
      <c r="N136" s="38">
        <v>1186</v>
      </c>
      <c r="O136" s="38">
        <v>1387</v>
      </c>
      <c r="P136" s="39">
        <v>164365</v>
      </c>
      <c r="Q136" s="38">
        <v>161586</v>
      </c>
      <c r="R136" s="39">
        <v>164622</v>
      </c>
      <c r="S136" s="38">
        <v>162144</v>
      </c>
      <c r="T136" s="38">
        <v>59631</v>
      </c>
      <c r="U136" s="34">
        <f t="shared" si="24"/>
        <v>0.36279621573936055</v>
      </c>
      <c r="V136" s="38">
        <v>75017</v>
      </c>
      <c r="W136" s="38">
        <v>51722</v>
      </c>
      <c r="X136" s="34">
        <f t="shared" si="25"/>
        <v>0.31418643923655404</v>
      </c>
      <c r="Y136" s="38">
        <v>65357</v>
      </c>
      <c r="Z136" s="38">
        <v>50685</v>
      </c>
      <c r="AA136" s="34">
        <f t="shared" si="26"/>
        <v>0.30836856995102363</v>
      </c>
      <c r="AB136" s="38">
        <v>45094</v>
      </c>
      <c r="AC136" s="38">
        <v>47648</v>
      </c>
      <c r="AD136" s="34">
        <f t="shared" si="27"/>
        <v>0.28943883563557726</v>
      </c>
      <c r="AE136" s="38">
        <v>38992</v>
      </c>
      <c r="AF136" s="38">
        <v>10211</v>
      </c>
      <c r="AG136" s="34">
        <f t="shared" si="28"/>
        <v>6.2123931493931188E-2</v>
      </c>
      <c r="AH136" s="38">
        <v>11078</v>
      </c>
      <c r="AI136" s="38">
        <v>10533</v>
      </c>
      <c r="AJ136" s="34">
        <f t="shared" si="29"/>
        <v>6.3982942741553375E-2</v>
      </c>
      <c r="AK136" s="38">
        <v>12025</v>
      </c>
      <c r="AL136" s="38">
        <v>12768</v>
      </c>
      <c r="AM136" s="34">
        <f t="shared" si="30"/>
        <v>7.7680771453776651E-2</v>
      </c>
      <c r="AN136" s="38">
        <v>11291</v>
      </c>
      <c r="AO136" s="38">
        <v>18193</v>
      </c>
      <c r="AP136" s="34">
        <f t="shared" si="31"/>
        <v>0.1105137830909599</v>
      </c>
      <c r="AQ136" s="38">
        <v>21175</v>
      </c>
      <c r="AR136" s="38">
        <v>4074</v>
      </c>
      <c r="AS136" s="34">
        <f t="shared" si="32"/>
        <v>2.4786298786237945E-2</v>
      </c>
      <c r="AT136" s="38">
        <v>7738</v>
      </c>
      <c r="AU136" s="38">
        <v>4525</v>
      </c>
      <c r="AV136" s="34">
        <f t="shared" si="33"/>
        <v>2.748721313068727E-2</v>
      </c>
      <c r="AW136" s="38">
        <v>8997</v>
      </c>
      <c r="AX136" s="38">
        <v>21245</v>
      </c>
      <c r="AY136" s="34">
        <f t="shared" si="34"/>
        <v>0.12925501171173912</v>
      </c>
      <c r="AZ136" s="38">
        <v>8968</v>
      </c>
      <c r="BA136" s="38">
        <v>23309</v>
      </c>
      <c r="BB136" s="34">
        <f t="shared" si="35"/>
        <v>0.14159103886479329</v>
      </c>
      <c r="BC136" s="38">
        <v>10815</v>
      </c>
      <c r="BD136" s="31"/>
    </row>
    <row r="137" spans="1:56" ht="20.25" customHeight="1">
      <c r="A137" s="37">
        <v>131</v>
      </c>
      <c r="B137" s="29" t="s">
        <v>148</v>
      </c>
      <c r="C137" s="38">
        <v>5</v>
      </c>
      <c r="D137" s="38">
        <v>234177</v>
      </c>
      <c r="E137" s="38">
        <v>234272</v>
      </c>
      <c r="F137" s="38">
        <v>234177</v>
      </c>
      <c r="G137" s="38">
        <v>234272</v>
      </c>
      <c r="H137" s="38">
        <v>179726</v>
      </c>
      <c r="I137" s="38">
        <v>176708</v>
      </c>
      <c r="J137" s="38">
        <v>179726</v>
      </c>
      <c r="K137" s="38">
        <v>176708</v>
      </c>
      <c r="L137" s="38">
        <v>1604</v>
      </c>
      <c r="M137" s="38">
        <v>2082</v>
      </c>
      <c r="N137" s="38">
        <v>1378</v>
      </c>
      <c r="O137" s="38">
        <v>1681</v>
      </c>
      <c r="P137" s="39">
        <v>178122</v>
      </c>
      <c r="Q137" s="38">
        <v>174626</v>
      </c>
      <c r="R137" s="39">
        <v>178348</v>
      </c>
      <c r="S137" s="38">
        <v>175027</v>
      </c>
      <c r="T137" s="38">
        <v>71185</v>
      </c>
      <c r="U137" s="34">
        <f t="shared" si="24"/>
        <v>0.39964181852887348</v>
      </c>
      <c r="V137" s="38">
        <v>81298</v>
      </c>
      <c r="W137" s="38">
        <v>52421</v>
      </c>
      <c r="X137" s="34">
        <f t="shared" si="25"/>
        <v>0.29392535940969339</v>
      </c>
      <c r="Y137" s="38">
        <v>67175</v>
      </c>
      <c r="Z137" s="38">
        <v>45878</v>
      </c>
      <c r="AA137" s="34">
        <f t="shared" si="26"/>
        <v>0.25756503969189659</v>
      </c>
      <c r="AB137" s="38">
        <v>48942</v>
      </c>
      <c r="AC137" s="38">
        <v>47371</v>
      </c>
      <c r="AD137" s="34">
        <f t="shared" si="27"/>
        <v>0.26560993114584969</v>
      </c>
      <c r="AE137" s="38">
        <v>40104</v>
      </c>
      <c r="AF137" s="38">
        <v>12812</v>
      </c>
      <c r="AG137" s="34">
        <f t="shared" si="28"/>
        <v>7.1928228966663302E-2</v>
      </c>
      <c r="AH137" s="38">
        <v>13996</v>
      </c>
      <c r="AI137" s="38">
        <v>13299</v>
      </c>
      <c r="AJ137" s="34">
        <f t="shared" si="29"/>
        <v>7.456769910512033E-2</v>
      </c>
      <c r="AK137" s="38">
        <v>15081</v>
      </c>
      <c r="AL137" s="38">
        <v>13507</v>
      </c>
      <c r="AM137" s="34">
        <f t="shared" si="30"/>
        <v>7.5830049067493063E-2</v>
      </c>
      <c r="AN137" s="38">
        <v>11401</v>
      </c>
      <c r="AO137" s="38">
        <v>21211</v>
      </c>
      <c r="AP137" s="34">
        <f t="shared" si="31"/>
        <v>0.11893040572364141</v>
      </c>
      <c r="AQ137" s="38">
        <v>22848</v>
      </c>
      <c r="AR137" s="38">
        <v>4284</v>
      </c>
      <c r="AS137" s="34">
        <f t="shared" si="32"/>
        <v>2.4050931384107521E-2</v>
      </c>
      <c r="AT137" s="38">
        <v>7582</v>
      </c>
      <c r="AU137" s="38">
        <v>5173</v>
      </c>
      <c r="AV137" s="34">
        <f t="shared" si="33"/>
        <v>2.9005091170071995E-2</v>
      </c>
      <c r="AW137" s="38">
        <v>10595</v>
      </c>
      <c r="AX137" s="38">
        <v>22851</v>
      </c>
      <c r="AY137" s="34">
        <f t="shared" si="34"/>
        <v>0.12828847643749788</v>
      </c>
      <c r="AZ137" s="38">
        <v>9992</v>
      </c>
      <c r="BA137" s="38">
        <v>28308</v>
      </c>
      <c r="BB137" s="34">
        <f t="shared" si="35"/>
        <v>0.15872339471146299</v>
      </c>
      <c r="BC137" s="38">
        <v>13817</v>
      </c>
      <c r="BD137" s="31"/>
    </row>
    <row r="138" spans="1:56" ht="20.25" customHeight="1">
      <c r="A138" s="37">
        <v>132</v>
      </c>
      <c r="B138" s="29" t="s">
        <v>149</v>
      </c>
      <c r="C138" s="38">
        <v>5</v>
      </c>
      <c r="D138" s="38">
        <v>243059</v>
      </c>
      <c r="E138" s="38">
        <v>246216</v>
      </c>
      <c r="F138" s="38">
        <v>243059</v>
      </c>
      <c r="G138" s="38">
        <v>246216</v>
      </c>
      <c r="H138" s="38">
        <v>185345</v>
      </c>
      <c r="I138" s="38">
        <v>186152</v>
      </c>
      <c r="J138" s="38">
        <v>185345</v>
      </c>
      <c r="K138" s="38">
        <v>186152</v>
      </c>
      <c r="L138" s="38">
        <v>1481</v>
      </c>
      <c r="M138" s="38">
        <v>2075</v>
      </c>
      <c r="N138" s="38">
        <v>1182</v>
      </c>
      <c r="O138" s="38">
        <v>1536</v>
      </c>
      <c r="P138" s="39">
        <v>183864</v>
      </c>
      <c r="Q138" s="38">
        <v>184077</v>
      </c>
      <c r="R138" s="39">
        <v>184163</v>
      </c>
      <c r="S138" s="38">
        <v>184616</v>
      </c>
      <c r="T138" s="38">
        <v>40928</v>
      </c>
      <c r="U138" s="34">
        <f t="shared" si="24"/>
        <v>0.22259931253535223</v>
      </c>
      <c r="V138" s="38">
        <v>56485</v>
      </c>
      <c r="W138" s="38">
        <v>37355</v>
      </c>
      <c r="X138" s="34">
        <f t="shared" si="25"/>
        <v>0.20283661756161661</v>
      </c>
      <c r="Y138" s="38">
        <v>50995</v>
      </c>
      <c r="Z138" s="38">
        <v>55234</v>
      </c>
      <c r="AA138" s="34">
        <f t="shared" si="26"/>
        <v>0.30040682243397293</v>
      </c>
      <c r="AB138" s="38">
        <v>61086</v>
      </c>
      <c r="AC138" s="38">
        <v>50009</v>
      </c>
      <c r="AD138" s="34">
        <f t="shared" si="27"/>
        <v>0.27154748782328697</v>
      </c>
      <c r="AE138" s="38">
        <v>46883</v>
      </c>
      <c r="AF138" s="38">
        <v>12294</v>
      </c>
      <c r="AG138" s="34">
        <f t="shared" si="28"/>
        <v>6.6864639081059912E-2</v>
      </c>
      <c r="AH138" s="38">
        <v>15028</v>
      </c>
      <c r="AI138" s="38">
        <v>12448</v>
      </c>
      <c r="AJ138" s="34">
        <f t="shared" si="29"/>
        <v>6.7592295955213585E-2</v>
      </c>
      <c r="AK138" s="38">
        <v>16514</v>
      </c>
      <c r="AL138" s="38">
        <v>17793</v>
      </c>
      <c r="AM138" s="34">
        <f t="shared" si="30"/>
        <v>9.6772614541182619E-2</v>
      </c>
      <c r="AN138" s="38">
        <v>13495</v>
      </c>
      <c r="AO138" s="38">
        <v>20658</v>
      </c>
      <c r="AP138" s="34">
        <f t="shared" si="31"/>
        <v>0.11217236904264158</v>
      </c>
      <c r="AQ138" s="38">
        <v>21364</v>
      </c>
      <c r="AR138" s="38">
        <v>9905</v>
      </c>
      <c r="AS138" s="34">
        <f t="shared" si="32"/>
        <v>5.3871339685854759E-2</v>
      </c>
      <c r="AT138" s="38">
        <v>16489</v>
      </c>
      <c r="AU138" s="38">
        <v>11462</v>
      </c>
      <c r="AV138" s="34">
        <f t="shared" si="33"/>
        <v>6.223834320683308E-2</v>
      </c>
      <c r="AW138" s="38">
        <v>20522</v>
      </c>
      <c r="AX138" s="38">
        <v>40015</v>
      </c>
      <c r="AY138" s="34">
        <f t="shared" si="34"/>
        <v>0.21763368576774136</v>
      </c>
      <c r="AZ138" s="38">
        <v>17728</v>
      </c>
      <c r="BA138" s="38">
        <v>40161</v>
      </c>
      <c r="BB138" s="34">
        <f t="shared" si="35"/>
        <v>0.21807312000781917</v>
      </c>
      <c r="BC138" s="38">
        <v>20567</v>
      </c>
      <c r="BD138" s="31"/>
    </row>
    <row r="139" spans="1:56" ht="20.25" customHeight="1">
      <c r="A139" s="37">
        <v>133</v>
      </c>
      <c r="B139" s="29" t="s">
        <v>150</v>
      </c>
      <c r="C139" s="38">
        <v>5</v>
      </c>
      <c r="D139" s="38">
        <v>226894</v>
      </c>
      <c r="E139" s="38">
        <v>228976</v>
      </c>
      <c r="F139" s="38">
        <v>226894</v>
      </c>
      <c r="G139" s="38">
        <v>228976</v>
      </c>
      <c r="H139" s="38">
        <v>170464</v>
      </c>
      <c r="I139" s="38">
        <v>168664</v>
      </c>
      <c r="J139" s="38">
        <v>170464</v>
      </c>
      <c r="K139" s="38">
        <v>168664</v>
      </c>
      <c r="L139" s="38">
        <v>1646</v>
      </c>
      <c r="M139" s="38">
        <v>2072</v>
      </c>
      <c r="N139" s="38">
        <v>1408</v>
      </c>
      <c r="O139" s="38">
        <v>1617</v>
      </c>
      <c r="P139" s="39">
        <v>168818</v>
      </c>
      <c r="Q139" s="38">
        <v>166592</v>
      </c>
      <c r="R139" s="39">
        <v>169056</v>
      </c>
      <c r="S139" s="38">
        <v>167047</v>
      </c>
      <c r="T139" s="38">
        <v>45138</v>
      </c>
      <c r="U139" s="34">
        <f t="shared" si="24"/>
        <v>0.26737670153656601</v>
      </c>
      <c r="V139" s="38">
        <v>59571</v>
      </c>
      <c r="W139" s="38">
        <v>39769</v>
      </c>
      <c r="X139" s="34">
        <f t="shared" si="25"/>
        <v>0.23524157675563126</v>
      </c>
      <c r="Y139" s="38">
        <v>52994</v>
      </c>
      <c r="Z139" s="38">
        <v>61554</v>
      </c>
      <c r="AA139" s="34">
        <f t="shared" si="26"/>
        <v>0.36461751708940987</v>
      </c>
      <c r="AB139" s="38">
        <v>61205</v>
      </c>
      <c r="AC139" s="38">
        <v>53359</v>
      </c>
      <c r="AD139" s="34">
        <f t="shared" si="27"/>
        <v>0.31562914063978798</v>
      </c>
      <c r="AE139" s="38">
        <v>47940</v>
      </c>
      <c r="AF139" s="38">
        <v>15855</v>
      </c>
      <c r="AG139" s="34">
        <f t="shared" si="28"/>
        <v>9.3917710196779969E-2</v>
      </c>
      <c r="AH139" s="38">
        <v>16633</v>
      </c>
      <c r="AI139" s="38">
        <v>16144</v>
      </c>
      <c r="AJ139" s="34">
        <f t="shared" si="29"/>
        <v>9.5494983910656819E-2</v>
      </c>
      <c r="AK139" s="38">
        <v>18098</v>
      </c>
      <c r="AL139" s="38">
        <v>14021</v>
      </c>
      <c r="AM139" s="34">
        <f t="shared" si="30"/>
        <v>8.305393974576171E-2</v>
      </c>
      <c r="AN139" s="38">
        <v>9411</v>
      </c>
      <c r="AO139" s="38">
        <v>19884</v>
      </c>
      <c r="AP139" s="34">
        <f t="shared" si="31"/>
        <v>0.11761783077796706</v>
      </c>
      <c r="AQ139" s="38">
        <v>19186</v>
      </c>
      <c r="AR139" s="38">
        <v>5332</v>
      </c>
      <c r="AS139" s="34">
        <f t="shared" si="32"/>
        <v>3.1584309730005096E-2</v>
      </c>
      <c r="AT139" s="38">
        <v>9353</v>
      </c>
      <c r="AU139" s="38">
        <v>6038</v>
      </c>
      <c r="AV139" s="34">
        <f t="shared" si="33"/>
        <v>3.5715975771342043E-2</v>
      </c>
      <c r="AW139" s="38">
        <v>11589</v>
      </c>
      <c r="AX139" s="38">
        <v>18090</v>
      </c>
      <c r="AY139" s="34">
        <f t="shared" si="34"/>
        <v>0.10715681977040363</v>
      </c>
      <c r="AZ139" s="38">
        <v>8444</v>
      </c>
      <c r="BA139" s="38">
        <v>22732</v>
      </c>
      <c r="BB139" s="34">
        <f t="shared" si="35"/>
        <v>0.13446431951542684</v>
      </c>
      <c r="BC139" s="38">
        <v>11485</v>
      </c>
      <c r="BD139" s="31"/>
    </row>
    <row r="140" spans="1:56" ht="20.25" customHeight="1">
      <c r="A140" s="37">
        <v>134</v>
      </c>
      <c r="B140" s="29" t="s">
        <v>151</v>
      </c>
      <c r="C140" s="38">
        <v>5</v>
      </c>
      <c r="D140" s="38">
        <v>201888</v>
      </c>
      <c r="E140" s="38">
        <v>204203</v>
      </c>
      <c r="F140" s="38">
        <v>201888</v>
      </c>
      <c r="G140" s="38">
        <v>204203</v>
      </c>
      <c r="H140" s="38">
        <v>152935</v>
      </c>
      <c r="I140" s="38">
        <v>151181</v>
      </c>
      <c r="J140" s="38">
        <v>152935</v>
      </c>
      <c r="K140" s="38">
        <v>151181</v>
      </c>
      <c r="L140" s="38">
        <v>1419</v>
      </c>
      <c r="M140" s="38">
        <v>1651</v>
      </c>
      <c r="N140" s="38">
        <v>1363</v>
      </c>
      <c r="O140" s="38">
        <v>1508</v>
      </c>
      <c r="P140" s="39">
        <v>151516</v>
      </c>
      <c r="Q140" s="38">
        <v>149530</v>
      </c>
      <c r="R140" s="39">
        <v>151572</v>
      </c>
      <c r="S140" s="38">
        <v>149673</v>
      </c>
      <c r="T140" s="38">
        <v>39679</v>
      </c>
      <c r="U140" s="34">
        <f t="shared" si="24"/>
        <v>0.26187993347237254</v>
      </c>
      <c r="V140" s="38">
        <v>53057</v>
      </c>
      <c r="W140" s="38">
        <v>35814</v>
      </c>
      <c r="X140" s="34">
        <f t="shared" si="25"/>
        <v>0.23628374633837385</v>
      </c>
      <c r="Y140" s="38">
        <v>49160</v>
      </c>
      <c r="Z140" s="38">
        <v>58168</v>
      </c>
      <c r="AA140" s="34">
        <f t="shared" si="26"/>
        <v>0.38390665012275932</v>
      </c>
      <c r="AB140" s="38">
        <v>55868</v>
      </c>
      <c r="AC140" s="38">
        <v>49351</v>
      </c>
      <c r="AD140" s="34">
        <f t="shared" si="27"/>
        <v>0.32559443696724988</v>
      </c>
      <c r="AE140" s="38">
        <v>43966</v>
      </c>
      <c r="AF140" s="38">
        <v>13445</v>
      </c>
      <c r="AG140" s="34">
        <f t="shared" si="28"/>
        <v>8.8736503075582771E-2</v>
      </c>
      <c r="AH140" s="38">
        <v>14796</v>
      </c>
      <c r="AI140" s="38">
        <v>13892</v>
      </c>
      <c r="AJ140" s="34">
        <f t="shared" si="29"/>
        <v>9.1652811864988262E-2</v>
      </c>
      <c r="AK140" s="38">
        <v>15829</v>
      </c>
      <c r="AL140" s="38">
        <v>12494</v>
      </c>
      <c r="AM140" s="34">
        <f t="shared" si="30"/>
        <v>8.2459938224345941E-2</v>
      </c>
      <c r="AN140" s="38">
        <v>10575</v>
      </c>
      <c r="AO140" s="38">
        <v>17486</v>
      </c>
      <c r="AP140" s="34">
        <f t="shared" si="31"/>
        <v>0.1153643153088961</v>
      </c>
      <c r="AQ140" s="38">
        <v>16865</v>
      </c>
      <c r="AR140" s="38">
        <v>3940</v>
      </c>
      <c r="AS140" s="34">
        <f t="shared" si="32"/>
        <v>2.6003854378415479E-2</v>
      </c>
      <c r="AT140" s="38">
        <v>7862</v>
      </c>
      <c r="AU140" s="38">
        <v>4857</v>
      </c>
      <c r="AV140" s="34">
        <f t="shared" si="33"/>
        <v>3.2044177024780303E-2</v>
      </c>
      <c r="AW140" s="38">
        <v>9432</v>
      </c>
      <c r="AX140" s="38">
        <v>15886</v>
      </c>
      <c r="AY140" s="34">
        <f t="shared" si="34"/>
        <v>0.104847012856728</v>
      </c>
      <c r="AZ140" s="38">
        <v>7372</v>
      </c>
      <c r="BA140" s="38">
        <v>19762</v>
      </c>
      <c r="BB140" s="34">
        <f t="shared" si="35"/>
        <v>0.13038028131844931</v>
      </c>
      <c r="BC140" s="38">
        <v>9625</v>
      </c>
      <c r="BD140" s="31"/>
    </row>
    <row r="141" spans="1:56" ht="20.25" customHeight="1">
      <c r="A141" s="37">
        <v>135</v>
      </c>
      <c r="B141" s="29" t="s">
        <v>152</v>
      </c>
      <c r="C141" s="38">
        <v>5</v>
      </c>
      <c r="D141" s="38">
        <v>224415</v>
      </c>
      <c r="E141" s="38">
        <v>227196</v>
      </c>
      <c r="F141" s="38">
        <v>224415</v>
      </c>
      <c r="G141" s="38">
        <v>227196</v>
      </c>
      <c r="H141" s="38">
        <v>172402</v>
      </c>
      <c r="I141" s="38">
        <v>171391</v>
      </c>
      <c r="J141" s="38">
        <v>172402</v>
      </c>
      <c r="K141" s="38">
        <v>171391</v>
      </c>
      <c r="L141" s="38">
        <v>1897</v>
      </c>
      <c r="M141" s="38">
        <v>2207</v>
      </c>
      <c r="N141" s="38">
        <v>1531</v>
      </c>
      <c r="O141" s="38">
        <v>1819</v>
      </c>
      <c r="P141" s="39">
        <v>170505</v>
      </c>
      <c r="Q141" s="38">
        <v>169184</v>
      </c>
      <c r="R141" s="39">
        <v>170871</v>
      </c>
      <c r="S141" s="38">
        <v>169572</v>
      </c>
      <c r="T141" s="38">
        <v>44650</v>
      </c>
      <c r="U141" s="34">
        <f t="shared" si="24"/>
        <v>0.26186915339726108</v>
      </c>
      <c r="V141" s="38">
        <v>61064</v>
      </c>
      <c r="W141" s="38">
        <v>39001</v>
      </c>
      <c r="X141" s="34">
        <f t="shared" si="25"/>
        <v>0.22824821063843484</v>
      </c>
      <c r="Y141" s="38">
        <v>52949</v>
      </c>
      <c r="Z141" s="38">
        <v>52359</v>
      </c>
      <c r="AA141" s="34">
        <f t="shared" si="26"/>
        <v>0.30708190375648808</v>
      </c>
      <c r="AB141" s="38">
        <v>54022</v>
      </c>
      <c r="AC141" s="38">
        <v>53130</v>
      </c>
      <c r="AD141" s="34">
        <f t="shared" si="27"/>
        <v>0.31093632038204261</v>
      </c>
      <c r="AE141" s="38">
        <v>46815</v>
      </c>
      <c r="AF141" s="38">
        <v>16221</v>
      </c>
      <c r="AG141" s="34">
        <f t="shared" si="28"/>
        <v>9.5135040028151666E-2</v>
      </c>
      <c r="AH141" s="38">
        <v>16829</v>
      </c>
      <c r="AI141" s="38">
        <v>16789</v>
      </c>
      <c r="AJ141" s="34">
        <f t="shared" si="29"/>
        <v>9.8255409051272599E-2</v>
      </c>
      <c r="AK141" s="38">
        <v>18300</v>
      </c>
      <c r="AL141" s="38">
        <v>16648</v>
      </c>
      <c r="AM141" s="34">
        <f t="shared" si="30"/>
        <v>9.7639365414503979E-2</v>
      </c>
      <c r="AN141" s="38">
        <v>13764</v>
      </c>
      <c r="AO141" s="38">
        <v>20221</v>
      </c>
      <c r="AP141" s="34">
        <f t="shared" si="31"/>
        <v>0.11834073657905672</v>
      </c>
      <c r="AQ141" s="38">
        <v>20984</v>
      </c>
      <c r="AR141" s="38">
        <v>5283</v>
      </c>
      <c r="AS141" s="34">
        <f t="shared" si="32"/>
        <v>3.0984428609131698E-2</v>
      </c>
      <c r="AT141" s="38">
        <v>9891</v>
      </c>
      <c r="AU141" s="38">
        <v>6414</v>
      </c>
      <c r="AV141" s="34">
        <f t="shared" si="33"/>
        <v>3.7537089383218918E-2</v>
      </c>
      <c r="AW141" s="38">
        <v>11880</v>
      </c>
      <c r="AX141" s="38">
        <v>26932</v>
      </c>
      <c r="AY141" s="34">
        <f t="shared" si="34"/>
        <v>0.15795431219025835</v>
      </c>
      <c r="AZ141" s="38">
        <v>11252</v>
      </c>
      <c r="BA141" s="38">
        <v>23276</v>
      </c>
      <c r="BB141" s="34">
        <f t="shared" si="35"/>
        <v>0.13621972131022819</v>
      </c>
      <c r="BC141" s="38">
        <v>12613</v>
      </c>
      <c r="BD141" s="31"/>
    </row>
    <row r="142" spans="1:56" ht="20.25" customHeight="1">
      <c r="A142" s="37">
        <v>136</v>
      </c>
      <c r="B142" s="29" t="s">
        <v>153</v>
      </c>
      <c r="C142" s="38">
        <v>5</v>
      </c>
      <c r="D142" s="38">
        <v>172435</v>
      </c>
      <c r="E142" s="38">
        <v>174634</v>
      </c>
      <c r="F142" s="38">
        <v>172435</v>
      </c>
      <c r="G142" s="38">
        <v>174634</v>
      </c>
      <c r="H142" s="38">
        <v>134346</v>
      </c>
      <c r="I142" s="38">
        <v>133105</v>
      </c>
      <c r="J142" s="38">
        <v>134346</v>
      </c>
      <c r="K142" s="38">
        <v>133105</v>
      </c>
      <c r="L142" s="38">
        <v>1416</v>
      </c>
      <c r="M142" s="38">
        <v>1705</v>
      </c>
      <c r="N142" s="38">
        <v>1258</v>
      </c>
      <c r="O142" s="38">
        <v>1460</v>
      </c>
      <c r="P142" s="39">
        <v>132930</v>
      </c>
      <c r="Q142" s="38">
        <v>131400</v>
      </c>
      <c r="R142" s="39">
        <v>133088</v>
      </c>
      <c r="S142" s="38">
        <v>131645</v>
      </c>
      <c r="T142" s="38">
        <v>53294</v>
      </c>
      <c r="U142" s="34">
        <f t="shared" si="24"/>
        <v>0.4009177762732265</v>
      </c>
      <c r="V142" s="38">
        <v>63213</v>
      </c>
      <c r="W142" s="38">
        <v>43265</v>
      </c>
      <c r="X142" s="34">
        <f t="shared" si="25"/>
        <v>0.32508565761000241</v>
      </c>
      <c r="Y142" s="38">
        <v>52382</v>
      </c>
      <c r="Z142" s="38">
        <v>37210</v>
      </c>
      <c r="AA142" s="34">
        <f t="shared" si="26"/>
        <v>0.27992176333408558</v>
      </c>
      <c r="AB142" s="38">
        <v>32564</v>
      </c>
      <c r="AC142" s="38">
        <v>36253</v>
      </c>
      <c r="AD142" s="34">
        <f t="shared" si="27"/>
        <v>0.27239871363308488</v>
      </c>
      <c r="AE142" s="38">
        <v>30883</v>
      </c>
      <c r="AF142" s="38">
        <v>11244</v>
      </c>
      <c r="AG142" s="34">
        <f t="shared" si="28"/>
        <v>8.4585872263597386E-2</v>
      </c>
      <c r="AH142" s="38">
        <v>12130</v>
      </c>
      <c r="AI142" s="38">
        <v>11533</v>
      </c>
      <c r="AJ142" s="34">
        <f t="shared" si="29"/>
        <v>8.6656948785765811E-2</v>
      </c>
      <c r="AK142" s="38">
        <v>12635</v>
      </c>
      <c r="AL142" s="38">
        <v>9462</v>
      </c>
      <c r="AM142" s="34">
        <f t="shared" si="30"/>
        <v>7.1180320469419994E-2</v>
      </c>
      <c r="AN142" s="38">
        <v>8779</v>
      </c>
      <c r="AO142" s="38">
        <v>15488</v>
      </c>
      <c r="AP142" s="34">
        <f t="shared" si="31"/>
        <v>0.1163741283962491</v>
      </c>
      <c r="AQ142" s="38">
        <v>16651</v>
      </c>
      <c r="AR142" s="38">
        <v>3345</v>
      </c>
      <c r="AS142" s="34">
        <f t="shared" si="32"/>
        <v>2.5163619950349807E-2</v>
      </c>
      <c r="AT142" s="38">
        <v>6331</v>
      </c>
      <c r="AU142" s="38">
        <v>3762</v>
      </c>
      <c r="AV142" s="34">
        <f t="shared" si="33"/>
        <v>2.8267011300793461E-2</v>
      </c>
      <c r="AW142" s="38">
        <v>7566</v>
      </c>
      <c r="AX142" s="38">
        <v>12685</v>
      </c>
      <c r="AY142" s="34">
        <f t="shared" si="34"/>
        <v>9.5426164146543299E-2</v>
      </c>
      <c r="AZ142" s="38">
        <v>6630</v>
      </c>
      <c r="BA142" s="38">
        <v>14717</v>
      </c>
      <c r="BB142" s="34">
        <f t="shared" si="35"/>
        <v>0.11058096898292859</v>
      </c>
      <c r="BC142" s="38">
        <v>7434</v>
      </c>
      <c r="BD142" s="31"/>
    </row>
    <row r="143" spans="1:56" ht="20.25" customHeight="1">
      <c r="A143" s="37">
        <v>137</v>
      </c>
      <c r="B143" s="29" t="s">
        <v>1401</v>
      </c>
      <c r="C143" s="38">
        <v>5</v>
      </c>
      <c r="D143" s="38">
        <v>231534</v>
      </c>
      <c r="E143" s="38">
        <v>229056</v>
      </c>
      <c r="F143" s="38">
        <v>231534</v>
      </c>
      <c r="G143" s="38">
        <v>229056</v>
      </c>
      <c r="H143" s="38">
        <v>178377</v>
      </c>
      <c r="I143" s="38">
        <v>171804</v>
      </c>
      <c r="J143" s="38">
        <v>178377</v>
      </c>
      <c r="K143" s="38">
        <v>171804</v>
      </c>
      <c r="L143" s="38">
        <v>1540</v>
      </c>
      <c r="M143" s="38">
        <v>1660</v>
      </c>
      <c r="N143" s="38">
        <v>1395</v>
      </c>
      <c r="O143" s="38">
        <v>1396</v>
      </c>
      <c r="P143" s="39">
        <v>176837</v>
      </c>
      <c r="Q143" s="38">
        <v>170144</v>
      </c>
      <c r="R143" s="39">
        <v>176982</v>
      </c>
      <c r="S143" s="38">
        <v>170408</v>
      </c>
      <c r="T143" s="38">
        <v>84669</v>
      </c>
      <c r="U143" s="34">
        <f t="shared" si="24"/>
        <v>0.47879685812358275</v>
      </c>
      <c r="V143" s="38">
        <v>91163</v>
      </c>
      <c r="W143" s="38">
        <v>58419</v>
      </c>
      <c r="X143" s="34">
        <f t="shared" si="25"/>
        <v>0.33008441536427435</v>
      </c>
      <c r="Y143" s="38">
        <v>69450</v>
      </c>
      <c r="Z143" s="38">
        <v>33513</v>
      </c>
      <c r="AA143" s="34">
        <f t="shared" si="26"/>
        <v>0.18951350678873766</v>
      </c>
      <c r="AB143" s="38">
        <v>33516</v>
      </c>
      <c r="AC143" s="38">
        <v>39089</v>
      </c>
      <c r="AD143" s="34">
        <f t="shared" si="27"/>
        <v>0.22086426868269091</v>
      </c>
      <c r="AE143" s="38">
        <v>31904</v>
      </c>
      <c r="AF143" s="38">
        <v>13152</v>
      </c>
      <c r="AG143" s="34">
        <f t="shared" si="28"/>
        <v>7.4373575665726069E-2</v>
      </c>
      <c r="AH143" s="38">
        <v>15380</v>
      </c>
      <c r="AI143" s="38">
        <v>14360</v>
      </c>
      <c r="AJ143" s="34">
        <f t="shared" si="29"/>
        <v>8.1138194844673467E-2</v>
      </c>
      <c r="AK143" s="38">
        <v>16893</v>
      </c>
      <c r="AL143" s="38">
        <v>9845</v>
      </c>
      <c r="AM143" s="34">
        <f t="shared" si="30"/>
        <v>5.5672738171310306E-2</v>
      </c>
      <c r="AN143" s="38">
        <v>9188</v>
      </c>
      <c r="AO143" s="38">
        <v>21877</v>
      </c>
      <c r="AP143" s="34">
        <f t="shared" si="31"/>
        <v>0.12361144071148478</v>
      </c>
      <c r="AQ143" s="38">
        <v>22800</v>
      </c>
      <c r="AR143" s="38">
        <v>5532</v>
      </c>
      <c r="AS143" s="34">
        <f t="shared" si="32"/>
        <v>3.1283045968886598E-2</v>
      </c>
      <c r="AT143" s="38">
        <v>8926</v>
      </c>
      <c r="AU143" s="38">
        <v>5858</v>
      </c>
      <c r="AV143" s="34">
        <f t="shared" si="33"/>
        <v>3.3099411239561088E-2</v>
      </c>
      <c r="AW143" s="38">
        <v>11433</v>
      </c>
      <c r="AX143" s="38">
        <v>22926</v>
      </c>
      <c r="AY143" s="34">
        <f t="shared" si="34"/>
        <v>0.12964481415088472</v>
      </c>
      <c r="AZ143" s="38">
        <v>10305</v>
      </c>
      <c r="BA143" s="38">
        <v>26981</v>
      </c>
      <c r="BB143" s="34">
        <f t="shared" si="35"/>
        <v>0.15245053169248851</v>
      </c>
      <c r="BC143" s="38">
        <v>12628</v>
      </c>
      <c r="BD143" s="31"/>
    </row>
    <row r="144" spans="1:56" ht="20.25" customHeight="1">
      <c r="A144" s="37">
        <v>138</v>
      </c>
      <c r="B144" s="29" t="s">
        <v>154</v>
      </c>
      <c r="C144" s="38">
        <v>5</v>
      </c>
      <c r="D144" s="38">
        <v>201594</v>
      </c>
      <c r="E144" s="38">
        <v>207384</v>
      </c>
      <c r="F144" s="38">
        <v>201594</v>
      </c>
      <c r="G144" s="38">
        <v>207384</v>
      </c>
      <c r="H144" s="38">
        <v>144751</v>
      </c>
      <c r="I144" s="38">
        <v>150044</v>
      </c>
      <c r="J144" s="38">
        <v>144751</v>
      </c>
      <c r="K144" s="38">
        <v>150044</v>
      </c>
      <c r="L144" s="38">
        <v>1651</v>
      </c>
      <c r="M144" s="38">
        <v>1745</v>
      </c>
      <c r="N144" s="38">
        <v>1142</v>
      </c>
      <c r="O144" s="38">
        <v>1250</v>
      </c>
      <c r="P144" s="39">
        <v>143100</v>
      </c>
      <c r="Q144" s="38">
        <v>148299</v>
      </c>
      <c r="R144" s="39">
        <v>143609</v>
      </c>
      <c r="S144" s="38">
        <v>148794</v>
      </c>
      <c r="T144" s="38">
        <v>37718</v>
      </c>
      <c r="U144" s="34">
        <f t="shared" si="24"/>
        <v>0.26357791754018167</v>
      </c>
      <c r="V144" s="38">
        <v>44948</v>
      </c>
      <c r="W144" s="38">
        <v>34210</v>
      </c>
      <c r="X144" s="34">
        <f t="shared" si="25"/>
        <v>0.23821626778265986</v>
      </c>
      <c r="Y144" s="38">
        <v>42972</v>
      </c>
      <c r="Z144" s="38">
        <v>47581</v>
      </c>
      <c r="AA144" s="34">
        <f t="shared" si="26"/>
        <v>0.33250174703004892</v>
      </c>
      <c r="AB144" s="38">
        <v>58206</v>
      </c>
      <c r="AC144" s="38">
        <v>47400</v>
      </c>
      <c r="AD144" s="34">
        <f t="shared" si="27"/>
        <v>0.3300628790674679</v>
      </c>
      <c r="AE144" s="38">
        <v>43548</v>
      </c>
      <c r="AF144" s="38">
        <v>14419</v>
      </c>
      <c r="AG144" s="34">
        <f t="shared" si="28"/>
        <v>0.10076170510132774</v>
      </c>
      <c r="AH144" s="38">
        <v>16716</v>
      </c>
      <c r="AI144" s="38">
        <v>13760</v>
      </c>
      <c r="AJ144" s="34">
        <f t="shared" si="29"/>
        <v>9.5815721855872546E-2</v>
      </c>
      <c r="AK144" s="38">
        <v>17622</v>
      </c>
      <c r="AL144" s="38">
        <v>13531</v>
      </c>
      <c r="AM144" s="34">
        <f t="shared" si="30"/>
        <v>9.4556254367575115E-2</v>
      </c>
      <c r="AN144" s="38">
        <v>11727</v>
      </c>
      <c r="AO144" s="38">
        <v>16179</v>
      </c>
      <c r="AP144" s="34">
        <f t="shared" si="31"/>
        <v>0.11266007005131991</v>
      </c>
      <c r="AQ144" s="38">
        <v>18722</v>
      </c>
      <c r="AR144" s="38">
        <v>4552</v>
      </c>
      <c r="AS144" s="34">
        <f t="shared" si="32"/>
        <v>3.1809923130677847E-2</v>
      </c>
      <c r="AT144" s="38">
        <v>8045</v>
      </c>
      <c r="AU144" s="38">
        <v>4857</v>
      </c>
      <c r="AV144" s="34">
        <f t="shared" si="33"/>
        <v>3.3821000076596872E-2</v>
      </c>
      <c r="AW144" s="38">
        <v>10743</v>
      </c>
      <c r="AX144" s="38">
        <v>17954</v>
      </c>
      <c r="AY144" s="34">
        <f t="shared" si="34"/>
        <v>0.12546470999301187</v>
      </c>
      <c r="AZ144" s="38">
        <v>5752</v>
      </c>
      <c r="BA144" s="38">
        <v>17237</v>
      </c>
      <c r="BB144" s="34">
        <f t="shared" si="35"/>
        <v>0.12002729633936592</v>
      </c>
      <c r="BC144" s="38">
        <v>8673</v>
      </c>
      <c r="BD144" s="31"/>
    </row>
    <row r="145" spans="1:56" ht="20.25" customHeight="1">
      <c r="A145" s="37">
        <v>139</v>
      </c>
      <c r="B145" s="29" t="s">
        <v>155</v>
      </c>
      <c r="C145" s="38">
        <v>5</v>
      </c>
      <c r="D145" s="38">
        <v>175283</v>
      </c>
      <c r="E145" s="38">
        <v>178506</v>
      </c>
      <c r="F145" s="38">
        <v>175283</v>
      </c>
      <c r="G145" s="38">
        <v>178506</v>
      </c>
      <c r="H145" s="38">
        <v>136706</v>
      </c>
      <c r="I145" s="38">
        <v>137632</v>
      </c>
      <c r="J145" s="38">
        <v>136706</v>
      </c>
      <c r="K145" s="38">
        <v>137632</v>
      </c>
      <c r="L145" s="38">
        <v>1252</v>
      </c>
      <c r="M145" s="38">
        <v>3256</v>
      </c>
      <c r="N145" s="38">
        <v>1006</v>
      </c>
      <c r="O145" s="38">
        <v>1208</v>
      </c>
      <c r="P145" s="39">
        <v>135454</v>
      </c>
      <c r="Q145" s="38">
        <v>134376</v>
      </c>
      <c r="R145" s="39">
        <v>135700</v>
      </c>
      <c r="S145" s="38">
        <v>136424</v>
      </c>
      <c r="T145" s="38">
        <v>33357</v>
      </c>
      <c r="U145" s="34">
        <f t="shared" si="24"/>
        <v>0.24626072319754308</v>
      </c>
      <c r="V145" s="38">
        <v>44273</v>
      </c>
      <c r="W145" s="38">
        <v>29855</v>
      </c>
      <c r="X145" s="34">
        <f t="shared" si="25"/>
        <v>0.22000736919675756</v>
      </c>
      <c r="Y145" s="38">
        <v>37284</v>
      </c>
      <c r="Z145" s="38">
        <v>47993</v>
      </c>
      <c r="AA145" s="34">
        <f t="shared" si="26"/>
        <v>0.35431216501542961</v>
      </c>
      <c r="AB145" s="38">
        <v>49333</v>
      </c>
      <c r="AC145" s="38">
        <v>45664</v>
      </c>
      <c r="AD145" s="34">
        <f t="shared" si="27"/>
        <v>0.33650700073691969</v>
      </c>
      <c r="AE145" s="38">
        <v>40767</v>
      </c>
      <c r="AF145" s="38">
        <v>9731</v>
      </c>
      <c r="AG145" s="34">
        <f t="shared" si="28"/>
        <v>7.1839886603570213E-2</v>
      </c>
      <c r="AH145" s="31"/>
      <c r="AI145" s="38">
        <v>9654</v>
      </c>
      <c r="AJ145" s="34">
        <f t="shared" si="29"/>
        <v>7.1142225497420775E-2</v>
      </c>
      <c r="AK145" s="38">
        <v>13190</v>
      </c>
      <c r="AL145" s="38">
        <v>11530</v>
      </c>
      <c r="AM145" s="34">
        <f t="shared" si="30"/>
        <v>8.5121148138851563E-2</v>
      </c>
      <c r="AN145" s="38">
        <v>14175</v>
      </c>
      <c r="AO145" s="38">
        <v>14432</v>
      </c>
      <c r="AP145" s="34">
        <f t="shared" si="31"/>
        <v>0.10635224760501105</v>
      </c>
      <c r="AQ145" s="38">
        <v>17270</v>
      </c>
      <c r="AR145" s="38">
        <v>3715</v>
      </c>
      <c r="AS145" s="34">
        <f t="shared" si="32"/>
        <v>2.7426284938060153E-2</v>
      </c>
      <c r="AT145" s="38">
        <v>10804</v>
      </c>
      <c r="AU145" s="38">
        <v>5029</v>
      </c>
      <c r="AV145" s="34">
        <f t="shared" si="33"/>
        <v>3.7059690493736183E-2</v>
      </c>
      <c r="AW145" s="38">
        <v>11092</v>
      </c>
      <c r="AX145" s="38">
        <v>21734</v>
      </c>
      <c r="AY145" s="34">
        <f t="shared" si="34"/>
        <v>0.16045299511273201</v>
      </c>
      <c r="AZ145" s="38">
        <v>11538</v>
      </c>
      <c r="BA145" s="38">
        <v>21941</v>
      </c>
      <c r="BB145" s="34">
        <f t="shared" si="35"/>
        <v>0.16168754605747973</v>
      </c>
      <c r="BC145" s="38">
        <v>11142</v>
      </c>
      <c r="BD145" s="31"/>
    </row>
    <row r="146" spans="1:56" ht="20.25" customHeight="1">
      <c r="A146" s="37">
        <v>140</v>
      </c>
      <c r="B146" s="29" t="s">
        <v>156</v>
      </c>
      <c r="C146" s="38">
        <v>5</v>
      </c>
      <c r="D146" s="38">
        <v>202393</v>
      </c>
      <c r="E146" s="38">
        <v>206460</v>
      </c>
      <c r="F146" s="38">
        <v>202393</v>
      </c>
      <c r="G146" s="38">
        <v>206460</v>
      </c>
      <c r="H146" s="38">
        <v>154691</v>
      </c>
      <c r="I146" s="38">
        <v>156941</v>
      </c>
      <c r="J146" s="38">
        <v>154691</v>
      </c>
      <c r="K146" s="38">
        <v>156941</v>
      </c>
      <c r="L146" s="38">
        <v>2624</v>
      </c>
      <c r="M146" s="38">
        <v>1924</v>
      </c>
      <c r="N146" s="38">
        <v>1103</v>
      </c>
      <c r="O146" s="38">
        <v>1237</v>
      </c>
      <c r="P146" s="39">
        <v>152067</v>
      </c>
      <c r="Q146" s="38">
        <v>155017</v>
      </c>
      <c r="R146" s="39">
        <v>153588</v>
      </c>
      <c r="S146" s="38">
        <v>155704</v>
      </c>
      <c r="T146" s="38">
        <v>32962</v>
      </c>
      <c r="U146" s="34">
        <f t="shared" si="24"/>
        <v>0.21675971775598912</v>
      </c>
      <c r="V146" s="38">
        <v>43773</v>
      </c>
      <c r="W146" s="38">
        <v>29811</v>
      </c>
      <c r="X146" s="34">
        <f t="shared" si="25"/>
        <v>0.19409719509336668</v>
      </c>
      <c r="Y146" s="38">
        <v>39580</v>
      </c>
      <c r="Z146" s="38">
        <v>58235</v>
      </c>
      <c r="AA146" s="34">
        <f t="shared" si="26"/>
        <v>0.38295619693950694</v>
      </c>
      <c r="AB146" s="38">
        <v>57655</v>
      </c>
      <c r="AC146" s="38">
        <v>50162</v>
      </c>
      <c r="AD146" s="34">
        <f t="shared" si="27"/>
        <v>0.32660103653931299</v>
      </c>
      <c r="AE146" s="38">
        <v>46243</v>
      </c>
      <c r="AF146" s="31"/>
      <c r="AG146" s="34">
        <f t="shared" si="28"/>
        <v>0</v>
      </c>
      <c r="AH146" s="38">
        <v>14775</v>
      </c>
      <c r="AI146" s="38">
        <v>10232</v>
      </c>
      <c r="AJ146" s="34">
        <f t="shared" si="29"/>
        <v>6.6619788004271166E-2</v>
      </c>
      <c r="AK146" s="38">
        <v>15190</v>
      </c>
      <c r="AL146" s="38">
        <v>13657</v>
      </c>
      <c r="AM146" s="34">
        <f t="shared" si="30"/>
        <v>8.980909730579284E-2</v>
      </c>
      <c r="AN146" s="38">
        <v>10923</v>
      </c>
      <c r="AO146" s="38">
        <v>14583</v>
      </c>
      <c r="AP146" s="34">
        <f t="shared" si="31"/>
        <v>9.4948824126884906E-2</v>
      </c>
      <c r="AQ146" s="38">
        <v>17449</v>
      </c>
      <c r="AR146" s="38">
        <v>9361</v>
      </c>
      <c r="AS146" s="34">
        <f t="shared" si="32"/>
        <v>6.1558392024568115E-2</v>
      </c>
      <c r="AT146" s="38">
        <v>15462</v>
      </c>
      <c r="AU146" s="38">
        <v>8225</v>
      </c>
      <c r="AV146" s="34">
        <f t="shared" si="33"/>
        <v>5.3552360861525643E-2</v>
      </c>
      <c r="AW146" s="38">
        <v>15953</v>
      </c>
      <c r="AX146" s="38">
        <v>28288</v>
      </c>
      <c r="AY146" s="34">
        <f t="shared" si="34"/>
        <v>0.18602326606035496</v>
      </c>
      <c r="AZ146" s="38">
        <v>11937</v>
      </c>
      <c r="BA146" s="38">
        <v>30795</v>
      </c>
      <c r="BB146" s="34">
        <f t="shared" si="35"/>
        <v>0.20050394562075163</v>
      </c>
      <c r="BC146" s="38">
        <v>13862</v>
      </c>
      <c r="BD146" s="31"/>
    </row>
    <row r="147" spans="1:56" ht="20.25" customHeight="1">
      <c r="A147" s="37">
        <v>141</v>
      </c>
      <c r="B147" s="29" t="s">
        <v>157</v>
      </c>
      <c r="C147" s="38">
        <v>5</v>
      </c>
      <c r="D147" s="38">
        <v>173939</v>
      </c>
      <c r="E147" s="38">
        <v>179247</v>
      </c>
      <c r="F147" s="38">
        <v>173939</v>
      </c>
      <c r="G147" s="38">
        <v>179247</v>
      </c>
      <c r="H147" s="38">
        <v>123045</v>
      </c>
      <c r="I147" s="38">
        <v>127974</v>
      </c>
      <c r="J147" s="38">
        <v>123045</v>
      </c>
      <c r="K147" s="38">
        <v>127974</v>
      </c>
      <c r="L147" s="38">
        <v>1535</v>
      </c>
      <c r="M147" s="38">
        <v>2230</v>
      </c>
      <c r="N147" s="38">
        <v>1204</v>
      </c>
      <c r="O147" s="38">
        <v>1484</v>
      </c>
      <c r="P147" s="39">
        <v>121510</v>
      </c>
      <c r="Q147" s="38">
        <v>125744</v>
      </c>
      <c r="R147" s="39">
        <v>121841</v>
      </c>
      <c r="S147" s="38">
        <v>126490</v>
      </c>
      <c r="T147" s="38">
        <v>24027</v>
      </c>
      <c r="U147" s="34">
        <f t="shared" si="24"/>
        <v>0.19773681178503827</v>
      </c>
      <c r="V147" s="38">
        <v>30361</v>
      </c>
      <c r="W147" s="38">
        <v>23164</v>
      </c>
      <c r="X147" s="34">
        <f t="shared" si="25"/>
        <v>0.19011662740785121</v>
      </c>
      <c r="Y147" s="38">
        <v>29629</v>
      </c>
      <c r="Z147" s="38">
        <v>52792</v>
      </c>
      <c r="AA147" s="34">
        <f t="shared" si="26"/>
        <v>0.43446629907003537</v>
      </c>
      <c r="AB147" s="38">
        <v>52672</v>
      </c>
      <c r="AC147" s="38">
        <v>46578</v>
      </c>
      <c r="AD147" s="34">
        <f t="shared" si="27"/>
        <v>0.38228510928176884</v>
      </c>
      <c r="AE147" s="38">
        <v>43312</v>
      </c>
      <c r="AF147" s="38">
        <v>11863</v>
      </c>
      <c r="AG147" s="34">
        <f t="shared" si="28"/>
        <v>9.7629824705785531E-2</v>
      </c>
      <c r="AH147" s="38">
        <v>16799</v>
      </c>
      <c r="AI147" s="38">
        <v>11882</v>
      </c>
      <c r="AJ147" s="34">
        <f t="shared" si="29"/>
        <v>9.7520539063205319E-2</v>
      </c>
      <c r="AK147" s="38">
        <v>17001</v>
      </c>
      <c r="AL147" s="38">
        <v>8455</v>
      </c>
      <c r="AM147" s="34">
        <f t="shared" si="30"/>
        <v>6.9582750390914327E-2</v>
      </c>
      <c r="AN147" s="38">
        <v>8448</v>
      </c>
      <c r="AO147" s="38">
        <v>10623</v>
      </c>
      <c r="AP147" s="34">
        <f t="shared" si="31"/>
        <v>8.7187399972094778E-2</v>
      </c>
      <c r="AQ147" s="38">
        <v>11560</v>
      </c>
      <c r="AR147" s="38">
        <v>4667</v>
      </c>
      <c r="AS147" s="34">
        <f t="shared" si="32"/>
        <v>3.8408361451732369E-2</v>
      </c>
      <c r="AT147" s="38">
        <v>10064</v>
      </c>
      <c r="AU147" s="38">
        <v>5029</v>
      </c>
      <c r="AV147" s="34">
        <f t="shared" si="33"/>
        <v>4.1275104439392321E-2</v>
      </c>
      <c r="AW147" s="38">
        <v>10860</v>
      </c>
      <c r="AX147" s="38">
        <v>14262</v>
      </c>
      <c r="AY147" s="34">
        <f t="shared" si="34"/>
        <v>0.11737305571557896</v>
      </c>
      <c r="AZ147" s="38">
        <v>6992</v>
      </c>
      <c r="BA147" s="38">
        <v>15383</v>
      </c>
      <c r="BB147" s="34">
        <f t="shared" si="35"/>
        <v>0.12625470900599961</v>
      </c>
      <c r="BC147" s="38">
        <v>7414</v>
      </c>
      <c r="BD147" s="31"/>
    </row>
    <row r="148" spans="1:56" ht="20.25" customHeight="1">
      <c r="A148" s="37">
        <v>142</v>
      </c>
      <c r="B148" s="29" t="s">
        <v>158</v>
      </c>
      <c r="C148" s="38">
        <v>5</v>
      </c>
      <c r="D148" s="38">
        <v>206727</v>
      </c>
      <c r="E148" s="38">
        <v>211316</v>
      </c>
      <c r="F148" s="38">
        <v>206727</v>
      </c>
      <c r="G148" s="38">
        <v>211316</v>
      </c>
      <c r="H148" s="38">
        <v>155814</v>
      </c>
      <c r="I148" s="38">
        <v>156097</v>
      </c>
      <c r="J148" s="38">
        <v>155814</v>
      </c>
      <c r="K148" s="38">
        <v>156097</v>
      </c>
      <c r="L148" s="38">
        <v>1098</v>
      </c>
      <c r="M148" s="38">
        <v>1571</v>
      </c>
      <c r="N148" s="38">
        <v>940</v>
      </c>
      <c r="O148" s="38">
        <v>1174</v>
      </c>
      <c r="P148" s="39">
        <v>154716</v>
      </c>
      <c r="Q148" s="38">
        <v>154526</v>
      </c>
      <c r="R148" s="39">
        <v>154874</v>
      </c>
      <c r="S148" s="38">
        <v>154923</v>
      </c>
      <c r="T148" s="38">
        <v>30051</v>
      </c>
      <c r="U148" s="34">
        <f t="shared" si="24"/>
        <v>0.1942333048941286</v>
      </c>
      <c r="V148" s="38">
        <v>44228</v>
      </c>
      <c r="W148" s="38">
        <v>27797</v>
      </c>
      <c r="X148" s="34">
        <f t="shared" si="25"/>
        <v>0.17948138486769891</v>
      </c>
      <c r="Y148" s="38">
        <v>37967</v>
      </c>
      <c r="Z148" s="38">
        <v>51037</v>
      </c>
      <c r="AA148" s="34">
        <f t="shared" si="26"/>
        <v>0.3298753845756095</v>
      </c>
      <c r="AB148" s="38">
        <v>59990</v>
      </c>
      <c r="AC148" s="38">
        <v>50117</v>
      </c>
      <c r="AD148" s="34">
        <f t="shared" si="27"/>
        <v>0.32359853816650958</v>
      </c>
      <c r="AE148" s="38">
        <v>46424</v>
      </c>
      <c r="AF148" s="38">
        <v>10577</v>
      </c>
      <c r="AG148" s="34">
        <f t="shared" si="28"/>
        <v>6.8363970112981204E-2</v>
      </c>
      <c r="AH148" s="38">
        <v>14644</v>
      </c>
      <c r="AI148" s="38">
        <v>10746</v>
      </c>
      <c r="AJ148" s="34">
        <f t="shared" si="29"/>
        <v>6.9385435902733841E-2</v>
      </c>
      <c r="AK148" s="38">
        <v>15197</v>
      </c>
      <c r="AL148" s="38">
        <v>10416</v>
      </c>
      <c r="AM148" s="34">
        <f t="shared" si="30"/>
        <v>6.7323353757853102E-2</v>
      </c>
      <c r="AN148" s="38">
        <v>9063</v>
      </c>
      <c r="AO148" s="38">
        <v>14550</v>
      </c>
      <c r="AP148" s="34">
        <f t="shared" si="31"/>
        <v>9.3947337835918229E-2</v>
      </c>
      <c r="AQ148" s="38">
        <v>17193</v>
      </c>
      <c r="AR148" s="38">
        <v>5908</v>
      </c>
      <c r="AS148" s="34">
        <f t="shared" si="32"/>
        <v>3.8186095814266137E-2</v>
      </c>
      <c r="AT148" s="38">
        <v>11874</v>
      </c>
      <c r="AU148" s="38">
        <v>7566</v>
      </c>
      <c r="AV148" s="34">
        <f t="shared" si="33"/>
        <v>4.8852615674677483E-2</v>
      </c>
      <c r="AW148" s="38">
        <v>15506</v>
      </c>
      <c r="AX148" s="38">
        <v>26308</v>
      </c>
      <c r="AY148" s="34">
        <f t="shared" si="34"/>
        <v>0.17004059050130563</v>
      </c>
      <c r="AZ148" s="38">
        <v>11281</v>
      </c>
      <c r="BA148" s="38">
        <v>31867</v>
      </c>
      <c r="BB148" s="34">
        <f t="shared" si="35"/>
        <v>0.20576081201492827</v>
      </c>
      <c r="BC148" s="38">
        <v>14702</v>
      </c>
      <c r="BD148" s="31"/>
    </row>
    <row r="149" spans="1:56" ht="20.25" customHeight="1">
      <c r="A149" s="37">
        <v>143</v>
      </c>
      <c r="B149" s="29" t="s">
        <v>159</v>
      </c>
      <c r="C149" s="38">
        <v>5</v>
      </c>
      <c r="D149" s="38">
        <v>199317</v>
      </c>
      <c r="E149" s="38">
        <v>203300</v>
      </c>
      <c r="F149" s="38">
        <v>199317</v>
      </c>
      <c r="G149" s="38">
        <v>203300</v>
      </c>
      <c r="H149" s="38">
        <v>143855</v>
      </c>
      <c r="I149" s="38">
        <v>143834</v>
      </c>
      <c r="J149" s="38">
        <v>143855</v>
      </c>
      <c r="K149" s="38">
        <v>143834</v>
      </c>
      <c r="L149" s="38">
        <v>1298</v>
      </c>
      <c r="M149" s="38">
        <v>1945</v>
      </c>
      <c r="N149" s="38">
        <v>1065</v>
      </c>
      <c r="O149" s="38">
        <v>1418</v>
      </c>
      <c r="P149" s="39">
        <v>142557</v>
      </c>
      <c r="Q149" s="38">
        <v>141889</v>
      </c>
      <c r="R149" s="39">
        <v>142790</v>
      </c>
      <c r="S149" s="38">
        <v>142416</v>
      </c>
      <c r="T149" s="38">
        <v>28897</v>
      </c>
      <c r="U149" s="34">
        <f t="shared" si="24"/>
        <v>0.20270488295909705</v>
      </c>
      <c r="V149" s="38">
        <v>39933</v>
      </c>
      <c r="W149" s="38">
        <v>27650</v>
      </c>
      <c r="X149" s="34">
        <f t="shared" si="25"/>
        <v>0.1936410112752994</v>
      </c>
      <c r="Y149" s="38">
        <v>34822</v>
      </c>
      <c r="Z149" s="38">
        <v>55695</v>
      </c>
      <c r="AA149" s="34">
        <f t="shared" si="26"/>
        <v>0.39068583093078557</v>
      </c>
      <c r="AB149" s="38">
        <v>55038</v>
      </c>
      <c r="AC149" s="38">
        <v>51080</v>
      </c>
      <c r="AD149" s="34">
        <f t="shared" si="27"/>
        <v>0.35772813222214439</v>
      </c>
      <c r="AE149" s="38">
        <v>46513</v>
      </c>
      <c r="AF149" s="38">
        <v>11816</v>
      </c>
      <c r="AG149" s="34">
        <f t="shared" si="28"/>
        <v>8.288614378809879E-2</v>
      </c>
      <c r="AH149" s="38">
        <v>15074</v>
      </c>
      <c r="AI149" s="38">
        <v>11290</v>
      </c>
      <c r="AJ149" s="34">
        <f t="shared" si="29"/>
        <v>7.9067161565935989E-2</v>
      </c>
      <c r="AK149" s="38">
        <v>15510</v>
      </c>
      <c r="AL149" s="38">
        <v>10270</v>
      </c>
      <c r="AM149" s="34">
        <f t="shared" si="30"/>
        <v>7.2041358895038474E-2</v>
      </c>
      <c r="AN149" s="38">
        <v>9031</v>
      </c>
      <c r="AO149" s="38">
        <v>13629</v>
      </c>
      <c r="AP149" s="34">
        <f t="shared" si="31"/>
        <v>9.5447860494432379E-2</v>
      </c>
      <c r="AQ149" s="38">
        <v>15403</v>
      </c>
      <c r="AR149" s="38">
        <v>5823</v>
      </c>
      <c r="AS149" s="34">
        <f t="shared" si="32"/>
        <v>4.0846819167070017E-2</v>
      </c>
      <c r="AT149" s="38">
        <v>12242</v>
      </c>
      <c r="AU149" s="38">
        <v>6361</v>
      </c>
      <c r="AV149" s="34">
        <f t="shared" si="33"/>
        <v>4.4547937530639403E-2</v>
      </c>
      <c r="AW149" s="38">
        <v>12924</v>
      </c>
      <c r="AX149" s="38">
        <v>21028</v>
      </c>
      <c r="AY149" s="34">
        <f t="shared" si="34"/>
        <v>0.14750590991673507</v>
      </c>
      <c r="AZ149" s="38">
        <v>9047</v>
      </c>
      <c r="BA149" s="38">
        <v>21714</v>
      </c>
      <c r="BB149" s="34">
        <f t="shared" si="35"/>
        <v>0.15206947265214651</v>
      </c>
      <c r="BC149" s="38">
        <v>10190</v>
      </c>
      <c r="BD149" s="31"/>
    </row>
    <row r="150" spans="1:56" ht="20.25" customHeight="1">
      <c r="A150" s="37">
        <v>144</v>
      </c>
      <c r="B150" s="29" t="s">
        <v>160</v>
      </c>
      <c r="C150" s="38">
        <v>5</v>
      </c>
      <c r="D150" s="38">
        <v>194493</v>
      </c>
      <c r="E150" s="38">
        <v>197873</v>
      </c>
      <c r="F150" s="38">
        <v>194493</v>
      </c>
      <c r="G150" s="38">
        <v>197873</v>
      </c>
      <c r="H150" s="38">
        <v>148083</v>
      </c>
      <c r="I150" s="38">
        <v>150831</v>
      </c>
      <c r="J150" s="38">
        <v>148083</v>
      </c>
      <c r="K150" s="38">
        <v>150831</v>
      </c>
      <c r="L150" s="38">
        <v>1322</v>
      </c>
      <c r="M150" s="38">
        <v>1446</v>
      </c>
      <c r="N150" s="38">
        <v>1147</v>
      </c>
      <c r="O150" s="38">
        <v>1251</v>
      </c>
      <c r="P150" s="39">
        <v>146761</v>
      </c>
      <c r="Q150" s="38">
        <v>149385</v>
      </c>
      <c r="R150" s="39">
        <v>146936</v>
      </c>
      <c r="S150" s="38">
        <v>149580</v>
      </c>
      <c r="T150" s="38">
        <v>36810</v>
      </c>
      <c r="U150" s="34">
        <f t="shared" si="24"/>
        <v>0.25081595246693605</v>
      </c>
      <c r="V150" s="38">
        <v>47452</v>
      </c>
      <c r="W150" s="38">
        <v>31995</v>
      </c>
      <c r="X150" s="34">
        <f t="shared" si="25"/>
        <v>0.21774786301519028</v>
      </c>
      <c r="Y150" s="38">
        <v>40697</v>
      </c>
      <c r="Z150" s="38">
        <v>59869</v>
      </c>
      <c r="AA150" s="34">
        <f t="shared" si="26"/>
        <v>0.40793535067218128</v>
      </c>
      <c r="AB150" s="38">
        <v>58019</v>
      </c>
      <c r="AC150" s="38">
        <v>53490</v>
      </c>
      <c r="AD150" s="34">
        <f t="shared" si="27"/>
        <v>0.3640360429030326</v>
      </c>
      <c r="AE150" s="38">
        <v>50205</v>
      </c>
      <c r="AF150" s="38">
        <v>11736</v>
      </c>
      <c r="AG150" s="34">
        <f t="shared" si="28"/>
        <v>7.9966748659384981E-2</v>
      </c>
      <c r="AH150" s="38">
        <v>13558</v>
      </c>
      <c r="AI150" s="38">
        <v>11428</v>
      </c>
      <c r="AJ150" s="34">
        <f t="shared" si="29"/>
        <v>7.777535797898405E-2</v>
      </c>
      <c r="AK150" s="38">
        <v>14689</v>
      </c>
      <c r="AL150" s="38">
        <v>9137</v>
      </c>
      <c r="AM150" s="34">
        <f t="shared" si="30"/>
        <v>6.225768426216774E-2</v>
      </c>
      <c r="AN150" s="38">
        <v>9635</v>
      </c>
      <c r="AO150" s="38">
        <v>15286</v>
      </c>
      <c r="AP150" s="34">
        <f t="shared" si="31"/>
        <v>0.1040316872652039</v>
      </c>
      <c r="AQ150" s="38">
        <v>17196</v>
      </c>
      <c r="AR150" s="38">
        <v>4731</v>
      </c>
      <c r="AS150" s="34">
        <f t="shared" si="32"/>
        <v>3.2236084518366598E-2</v>
      </c>
      <c r="AT150" s="38">
        <v>8048</v>
      </c>
      <c r="AU150" s="38">
        <v>5154</v>
      </c>
      <c r="AV150" s="34">
        <f t="shared" si="33"/>
        <v>3.5076495889366802E-2</v>
      </c>
      <c r="AW150" s="38">
        <v>10313</v>
      </c>
      <c r="AX150" s="38">
        <v>20340</v>
      </c>
      <c r="AY150" s="34">
        <f t="shared" si="34"/>
        <v>0.13859267789126539</v>
      </c>
      <c r="AZ150" s="38">
        <v>9600</v>
      </c>
      <c r="BA150" s="38">
        <v>20022</v>
      </c>
      <c r="BB150" s="34">
        <f t="shared" si="35"/>
        <v>0.13626340719769151</v>
      </c>
      <c r="BC150" s="38">
        <v>10254</v>
      </c>
      <c r="BD150" s="31"/>
    </row>
    <row r="151" spans="1:56" ht="20.25" customHeight="1">
      <c r="A151" s="37">
        <v>145</v>
      </c>
      <c r="B151" s="29" t="s">
        <v>161</v>
      </c>
      <c r="C151" s="38">
        <v>5</v>
      </c>
      <c r="D151" s="38">
        <v>231226</v>
      </c>
      <c r="E151" s="38">
        <v>235213</v>
      </c>
      <c r="F151" s="38">
        <v>231226</v>
      </c>
      <c r="G151" s="38">
        <v>235213</v>
      </c>
      <c r="H151" s="38">
        <v>168760</v>
      </c>
      <c r="I151" s="38">
        <v>171524</v>
      </c>
      <c r="J151" s="38">
        <v>168760</v>
      </c>
      <c r="K151" s="38">
        <v>171524</v>
      </c>
      <c r="L151" s="38">
        <v>1708</v>
      </c>
      <c r="M151" s="38">
        <v>1956</v>
      </c>
      <c r="N151" s="38">
        <v>1332</v>
      </c>
      <c r="O151" s="38">
        <v>1789</v>
      </c>
      <c r="P151" s="39">
        <v>167052</v>
      </c>
      <c r="Q151" s="38">
        <v>169568</v>
      </c>
      <c r="R151" s="39">
        <v>167428</v>
      </c>
      <c r="S151" s="38">
        <v>169735</v>
      </c>
      <c r="T151" s="38">
        <v>44266</v>
      </c>
      <c r="U151" s="34">
        <f t="shared" si="24"/>
        <v>0.26498335847520532</v>
      </c>
      <c r="V151" s="38">
        <v>59700</v>
      </c>
      <c r="W151" s="38">
        <v>40444</v>
      </c>
      <c r="X151" s="34">
        <f t="shared" si="25"/>
        <v>0.24156055140119931</v>
      </c>
      <c r="Y151" s="38">
        <v>51475</v>
      </c>
      <c r="Z151" s="38">
        <v>67774</v>
      </c>
      <c r="AA151" s="34">
        <f t="shared" si="26"/>
        <v>0.40570600771017407</v>
      </c>
      <c r="AB151" s="38">
        <v>61717</v>
      </c>
      <c r="AC151" s="38">
        <v>59227</v>
      </c>
      <c r="AD151" s="34">
        <f t="shared" si="27"/>
        <v>0.35374608787060707</v>
      </c>
      <c r="AE151" s="38">
        <v>53467</v>
      </c>
      <c r="AF151" s="38">
        <v>15562</v>
      </c>
      <c r="AG151" s="34">
        <f t="shared" si="28"/>
        <v>9.3156621890189875E-2</v>
      </c>
      <c r="AH151" s="38">
        <v>17713</v>
      </c>
      <c r="AI151" s="38">
        <v>15497</v>
      </c>
      <c r="AJ151" s="34">
        <f t="shared" si="29"/>
        <v>9.2559189621807578E-2</v>
      </c>
      <c r="AK151" s="38">
        <v>19068</v>
      </c>
      <c r="AL151" s="38">
        <v>12058</v>
      </c>
      <c r="AM151" s="34">
        <f t="shared" si="30"/>
        <v>7.2181117256902044E-2</v>
      </c>
      <c r="AN151" s="38">
        <v>9970</v>
      </c>
      <c r="AO151" s="38">
        <v>16764</v>
      </c>
      <c r="AP151" s="34">
        <f t="shared" si="31"/>
        <v>0.10012662159256516</v>
      </c>
      <c r="AQ151" s="38">
        <v>17678</v>
      </c>
      <c r="AR151" s="38">
        <v>6285</v>
      </c>
      <c r="AS151" s="34">
        <f t="shared" si="32"/>
        <v>3.7623015587960634E-2</v>
      </c>
      <c r="AT151" s="38">
        <v>9949</v>
      </c>
      <c r="AU151" s="38">
        <v>5694</v>
      </c>
      <c r="AV151" s="34">
        <f t="shared" si="33"/>
        <v>3.4008648493680863E-2</v>
      </c>
      <c r="AW151" s="38">
        <v>11837</v>
      </c>
      <c r="AX151" s="38">
        <v>16958</v>
      </c>
      <c r="AY151" s="34">
        <f t="shared" si="34"/>
        <v>0.10151330124751574</v>
      </c>
      <c r="AZ151" s="38">
        <v>7409</v>
      </c>
      <c r="BA151" s="38">
        <v>19149</v>
      </c>
      <c r="BB151" s="34">
        <f t="shared" si="35"/>
        <v>0.11437155075614593</v>
      </c>
      <c r="BC151" s="38">
        <v>8938</v>
      </c>
      <c r="BD151" s="31"/>
    </row>
    <row r="152" spans="1:56" ht="20.25" customHeight="1">
      <c r="A152" s="37">
        <v>146</v>
      </c>
      <c r="B152" s="29" t="s">
        <v>162</v>
      </c>
      <c r="C152" s="38">
        <v>5</v>
      </c>
      <c r="D152" s="38">
        <v>231811</v>
      </c>
      <c r="E152" s="38">
        <v>232301</v>
      </c>
      <c r="F152" s="38">
        <v>231811</v>
      </c>
      <c r="G152" s="38">
        <v>232301</v>
      </c>
      <c r="H152" s="38">
        <v>179003</v>
      </c>
      <c r="I152" s="38">
        <v>174364</v>
      </c>
      <c r="J152" s="38">
        <v>179003</v>
      </c>
      <c r="K152" s="38">
        <v>174364</v>
      </c>
      <c r="L152" s="38">
        <v>1554</v>
      </c>
      <c r="M152" s="38">
        <v>1872</v>
      </c>
      <c r="N152" s="38">
        <v>1174</v>
      </c>
      <c r="O152" s="38">
        <v>1290</v>
      </c>
      <c r="P152" s="39">
        <v>177449</v>
      </c>
      <c r="Q152" s="38">
        <v>172492</v>
      </c>
      <c r="R152" s="39">
        <v>177829</v>
      </c>
      <c r="S152" s="38">
        <v>173074</v>
      </c>
      <c r="T152" s="38">
        <v>58791</v>
      </c>
      <c r="U152" s="34">
        <f t="shared" si="24"/>
        <v>0.33131209530625699</v>
      </c>
      <c r="V152" s="38">
        <v>73595</v>
      </c>
      <c r="W152" s="38">
        <v>51697</v>
      </c>
      <c r="X152" s="34">
        <f t="shared" si="25"/>
        <v>0.29071186364428747</v>
      </c>
      <c r="Y152" s="38">
        <v>62764</v>
      </c>
      <c r="Z152" s="38">
        <v>54614</v>
      </c>
      <c r="AA152" s="34">
        <f t="shared" si="26"/>
        <v>0.30777293757643043</v>
      </c>
      <c r="AB152" s="38">
        <v>50458</v>
      </c>
      <c r="AC152" s="38">
        <v>51061</v>
      </c>
      <c r="AD152" s="34">
        <f t="shared" si="27"/>
        <v>0.28713539411457073</v>
      </c>
      <c r="AE152" s="38">
        <v>43184</v>
      </c>
      <c r="AF152" s="38">
        <v>13992</v>
      </c>
      <c r="AG152" s="34">
        <f t="shared" si="28"/>
        <v>7.885082474401095E-2</v>
      </c>
      <c r="AH152" s="38">
        <v>15311</v>
      </c>
      <c r="AI152" s="38">
        <v>14206</v>
      </c>
      <c r="AJ152" s="34">
        <f t="shared" si="29"/>
        <v>7.9885732923201502E-2</v>
      </c>
      <c r="AK152" s="38">
        <v>16165</v>
      </c>
      <c r="AL152" s="38">
        <v>17826</v>
      </c>
      <c r="AM152" s="34">
        <f t="shared" si="30"/>
        <v>0.1004570327248956</v>
      </c>
      <c r="AN152" s="38">
        <v>13681</v>
      </c>
      <c r="AO152" s="38">
        <v>21005</v>
      </c>
      <c r="AP152" s="34">
        <f t="shared" si="31"/>
        <v>0.11811909193663575</v>
      </c>
      <c r="AQ152" s="38">
        <v>23296</v>
      </c>
      <c r="AR152" s="38">
        <v>5548</v>
      </c>
      <c r="AS152" s="34">
        <f t="shared" si="32"/>
        <v>3.1265321303585822E-2</v>
      </c>
      <c r="AT152" s="38">
        <v>9756</v>
      </c>
      <c r="AU152" s="38">
        <v>5520</v>
      </c>
      <c r="AV152" s="34">
        <f t="shared" si="33"/>
        <v>3.1041056295654814E-2</v>
      </c>
      <c r="AW152" s="38">
        <v>11702</v>
      </c>
      <c r="AX152" s="38">
        <v>22154</v>
      </c>
      <c r="AY152" s="34">
        <f t="shared" si="34"/>
        <v>0.12484713917801735</v>
      </c>
      <c r="AZ152" s="38">
        <v>9459</v>
      </c>
      <c r="BA152" s="38">
        <v>24089</v>
      </c>
      <c r="BB152" s="34">
        <f t="shared" si="35"/>
        <v>0.13546159512790376</v>
      </c>
      <c r="BC152" s="38">
        <v>10723</v>
      </c>
      <c r="BD152" s="31"/>
    </row>
    <row r="153" spans="1:56" ht="20.25" customHeight="1">
      <c r="A153" s="37">
        <v>147</v>
      </c>
      <c r="B153" s="29" t="s">
        <v>163</v>
      </c>
      <c r="C153" s="38">
        <v>5</v>
      </c>
      <c r="D153" s="38">
        <v>200496</v>
      </c>
      <c r="E153" s="38">
        <v>202768</v>
      </c>
      <c r="F153" s="38">
        <v>200496</v>
      </c>
      <c r="G153" s="38">
        <v>202768</v>
      </c>
      <c r="H153" s="38">
        <v>156518</v>
      </c>
      <c r="I153" s="38">
        <v>154014</v>
      </c>
      <c r="J153" s="38">
        <v>156518</v>
      </c>
      <c r="K153" s="38">
        <v>154014</v>
      </c>
      <c r="L153" s="38">
        <v>1101</v>
      </c>
      <c r="M153" s="38">
        <v>1399</v>
      </c>
      <c r="N153" s="38">
        <v>1024</v>
      </c>
      <c r="O153" s="38">
        <v>1200</v>
      </c>
      <c r="P153" s="39">
        <v>155417</v>
      </c>
      <c r="Q153" s="38">
        <v>152615</v>
      </c>
      <c r="R153" s="39">
        <v>155494</v>
      </c>
      <c r="S153" s="38">
        <v>152814</v>
      </c>
      <c r="T153" s="38">
        <v>62810</v>
      </c>
      <c r="U153" s="34">
        <f t="shared" si="24"/>
        <v>0.40413854340258787</v>
      </c>
      <c r="V153" s="38">
        <v>73185</v>
      </c>
      <c r="W153" s="38">
        <v>52017</v>
      </c>
      <c r="X153" s="34">
        <f t="shared" si="25"/>
        <v>0.33452737726214515</v>
      </c>
      <c r="Y153" s="38">
        <v>63651</v>
      </c>
      <c r="Z153" s="38">
        <v>50056</v>
      </c>
      <c r="AA153" s="34">
        <f t="shared" si="26"/>
        <v>0.32207544863174559</v>
      </c>
      <c r="AB153" s="38">
        <v>41047</v>
      </c>
      <c r="AC153" s="38">
        <v>44640</v>
      </c>
      <c r="AD153" s="34">
        <f t="shared" si="27"/>
        <v>0.28708503221989273</v>
      </c>
      <c r="AE153" s="38">
        <v>34865</v>
      </c>
      <c r="AF153" s="38">
        <v>10068</v>
      </c>
      <c r="AG153" s="34">
        <f t="shared" si="28"/>
        <v>6.4780558111403513E-2</v>
      </c>
      <c r="AH153" s="38">
        <v>11115</v>
      </c>
      <c r="AI153" s="38">
        <v>11532</v>
      </c>
      <c r="AJ153" s="34">
        <f t="shared" si="29"/>
        <v>7.4163633323472283E-2</v>
      </c>
      <c r="AK153" s="38">
        <v>12216</v>
      </c>
      <c r="AL153" s="38">
        <v>10806</v>
      </c>
      <c r="AM153" s="34">
        <f t="shared" si="30"/>
        <v>6.9529073396089228E-2</v>
      </c>
      <c r="AN153" s="38">
        <v>12893</v>
      </c>
      <c r="AO153" s="38">
        <v>18712</v>
      </c>
      <c r="AP153" s="34">
        <f t="shared" si="31"/>
        <v>0.12033904845203031</v>
      </c>
      <c r="AQ153" s="38">
        <v>21919</v>
      </c>
      <c r="AR153" s="38">
        <v>2685</v>
      </c>
      <c r="AS153" s="34">
        <f t="shared" si="32"/>
        <v>1.7276102356885027E-2</v>
      </c>
      <c r="AT153" s="38">
        <v>6452</v>
      </c>
      <c r="AU153" s="38">
        <v>3989</v>
      </c>
      <c r="AV153" s="34">
        <f t="shared" si="33"/>
        <v>2.5653722973233695E-2</v>
      </c>
      <c r="AW153" s="38">
        <v>8183</v>
      </c>
      <c r="AX153" s="38">
        <v>12478</v>
      </c>
      <c r="AY153" s="34">
        <f t="shared" si="34"/>
        <v>8.0287227266000502E-2</v>
      </c>
      <c r="AZ153" s="38">
        <v>6476</v>
      </c>
      <c r="BA153" s="38">
        <v>15473</v>
      </c>
      <c r="BB153" s="34">
        <f t="shared" si="35"/>
        <v>9.950866271367384E-2</v>
      </c>
      <c r="BC153" s="38">
        <v>7198</v>
      </c>
      <c r="BD153" s="31"/>
    </row>
    <row r="154" spans="1:56" ht="20.25" customHeight="1">
      <c r="A154" s="37">
        <v>148</v>
      </c>
      <c r="B154" s="29" t="s">
        <v>164</v>
      </c>
      <c r="C154" s="38">
        <v>5</v>
      </c>
      <c r="D154" s="38">
        <v>207672</v>
      </c>
      <c r="E154" s="38">
        <v>212912</v>
      </c>
      <c r="F154" s="38">
        <v>207672</v>
      </c>
      <c r="G154" s="38">
        <v>212912</v>
      </c>
      <c r="H154" s="38">
        <v>162162</v>
      </c>
      <c r="I154" s="38">
        <v>162306</v>
      </c>
      <c r="J154" s="38">
        <v>162162</v>
      </c>
      <c r="K154" s="38">
        <v>162306</v>
      </c>
      <c r="L154" s="38">
        <v>1336</v>
      </c>
      <c r="M154" s="38">
        <v>1605</v>
      </c>
      <c r="N154" s="38">
        <v>1164</v>
      </c>
      <c r="O154" s="38">
        <v>1347</v>
      </c>
      <c r="P154" s="39">
        <v>160826</v>
      </c>
      <c r="Q154" s="38">
        <v>160701</v>
      </c>
      <c r="R154" s="39">
        <v>160998</v>
      </c>
      <c r="S154" s="38">
        <v>160959</v>
      </c>
      <c r="T154" s="38">
        <v>54042</v>
      </c>
      <c r="U154" s="34">
        <f t="shared" si="24"/>
        <v>0.33602775670600527</v>
      </c>
      <c r="V154" s="38">
        <v>64484</v>
      </c>
      <c r="W154" s="38">
        <v>42161</v>
      </c>
      <c r="X154" s="34">
        <f t="shared" si="25"/>
        <v>0.26187281829587944</v>
      </c>
      <c r="Y154" s="38">
        <v>54648</v>
      </c>
      <c r="Z154" s="38">
        <v>48897</v>
      </c>
      <c r="AA154" s="34">
        <f t="shared" si="26"/>
        <v>0.30403666073893526</v>
      </c>
      <c r="AB154" s="38">
        <v>48560</v>
      </c>
      <c r="AC154" s="38">
        <v>50327</v>
      </c>
      <c r="AD154" s="34">
        <f t="shared" si="27"/>
        <v>0.31259394526640083</v>
      </c>
      <c r="AE154" s="38">
        <v>42551</v>
      </c>
      <c r="AF154" s="38">
        <v>14424</v>
      </c>
      <c r="AG154" s="34">
        <f t="shared" si="28"/>
        <v>8.9686990909430067E-2</v>
      </c>
      <c r="AH154" s="38">
        <v>15728</v>
      </c>
      <c r="AI154" s="38">
        <v>14709</v>
      </c>
      <c r="AJ154" s="34">
        <f t="shared" si="29"/>
        <v>9.1361383371222002E-2</v>
      </c>
      <c r="AK154" s="38">
        <v>17154</v>
      </c>
      <c r="AL154" s="38">
        <v>13586</v>
      </c>
      <c r="AM154" s="34">
        <f t="shared" si="30"/>
        <v>8.4476390633355297E-2</v>
      </c>
      <c r="AN154" s="38">
        <v>11742</v>
      </c>
      <c r="AO154" s="38">
        <v>18597</v>
      </c>
      <c r="AP154" s="34">
        <f t="shared" si="31"/>
        <v>0.11551075168635636</v>
      </c>
      <c r="AQ154" s="38">
        <v>19125</v>
      </c>
      <c r="AR154" s="38">
        <v>4900</v>
      </c>
      <c r="AS154" s="34">
        <f t="shared" si="32"/>
        <v>3.0467710444828572E-2</v>
      </c>
      <c r="AT154" s="38">
        <v>9554</v>
      </c>
      <c r="AU154" s="38">
        <v>5726</v>
      </c>
      <c r="AV154" s="34">
        <f t="shared" si="33"/>
        <v>3.5565659200735414E-2</v>
      </c>
      <c r="AW154" s="38">
        <v>12624</v>
      </c>
      <c r="AX154" s="38">
        <v>16624</v>
      </c>
      <c r="AY154" s="34">
        <f t="shared" si="34"/>
        <v>0.10336637110914902</v>
      </c>
      <c r="AZ154" s="38">
        <v>6885</v>
      </c>
      <c r="BA154" s="38">
        <v>17842</v>
      </c>
      <c r="BB154" s="34">
        <f t="shared" si="35"/>
        <v>0.11082125243791849</v>
      </c>
      <c r="BC154" s="38">
        <v>8857</v>
      </c>
      <c r="BD154" s="31"/>
    </row>
    <row r="155" spans="1:56" ht="20.25" customHeight="1">
      <c r="A155" s="37">
        <v>149</v>
      </c>
      <c r="B155" s="29" t="s">
        <v>165</v>
      </c>
      <c r="C155" s="38">
        <v>5</v>
      </c>
      <c r="D155" s="38">
        <v>203350</v>
      </c>
      <c r="E155" s="38">
        <v>206716</v>
      </c>
      <c r="F155" s="38">
        <v>203350</v>
      </c>
      <c r="G155" s="38">
        <v>206716</v>
      </c>
      <c r="H155" s="38">
        <v>154830</v>
      </c>
      <c r="I155" s="38">
        <v>152542</v>
      </c>
      <c r="J155" s="38">
        <v>154830</v>
      </c>
      <c r="K155" s="38">
        <v>152542</v>
      </c>
      <c r="L155" s="38">
        <v>1446</v>
      </c>
      <c r="M155" s="38">
        <v>1782</v>
      </c>
      <c r="N155" s="38">
        <v>1159</v>
      </c>
      <c r="O155" s="38">
        <v>1253</v>
      </c>
      <c r="P155" s="39">
        <v>153384</v>
      </c>
      <c r="Q155" s="38">
        <v>150760</v>
      </c>
      <c r="R155" s="39">
        <v>153671</v>
      </c>
      <c r="S155" s="38">
        <v>151289</v>
      </c>
      <c r="T155" s="38">
        <v>56879</v>
      </c>
      <c r="U155" s="34">
        <f t="shared" si="24"/>
        <v>0.37082746570698377</v>
      </c>
      <c r="V155" s="38">
        <v>72158</v>
      </c>
      <c r="W155" s="38">
        <v>50364</v>
      </c>
      <c r="X155" s="34">
        <f t="shared" si="25"/>
        <v>0.32773913100064422</v>
      </c>
      <c r="Y155" s="38">
        <v>61394</v>
      </c>
      <c r="Z155" s="38">
        <v>45366</v>
      </c>
      <c r="AA155" s="34">
        <f t="shared" si="26"/>
        <v>0.29576748552652166</v>
      </c>
      <c r="AB155" s="38">
        <v>39699</v>
      </c>
      <c r="AC155" s="38">
        <v>42362</v>
      </c>
      <c r="AD155" s="34">
        <f t="shared" si="27"/>
        <v>0.2756668467049736</v>
      </c>
      <c r="AE155" s="38">
        <v>35269</v>
      </c>
      <c r="AF155" s="38">
        <v>13104</v>
      </c>
      <c r="AG155" s="34">
        <f t="shared" si="28"/>
        <v>8.5432639649507119E-2</v>
      </c>
      <c r="AH155" s="38">
        <v>13306</v>
      </c>
      <c r="AI155" s="38">
        <v>13100</v>
      </c>
      <c r="AJ155" s="34">
        <f t="shared" si="29"/>
        <v>8.5247053770717965E-2</v>
      </c>
      <c r="AK155" s="38">
        <v>13847</v>
      </c>
      <c r="AL155" s="38">
        <v>15944</v>
      </c>
      <c r="AM155" s="34">
        <f t="shared" si="30"/>
        <v>0.1039482605747666</v>
      </c>
      <c r="AN155" s="38">
        <v>13230</v>
      </c>
      <c r="AO155" s="38">
        <v>19227</v>
      </c>
      <c r="AP155" s="34">
        <f t="shared" si="31"/>
        <v>0.12511794678241178</v>
      </c>
      <c r="AQ155" s="38">
        <v>20758</v>
      </c>
      <c r="AR155" s="38">
        <v>3935</v>
      </c>
      <c r="AS155" s="34">
        <f t="shared" si="32"/>
        <v>2.565456631721692E-2</v>
      </c>
      <c r="AT155" s="38">
        <v>7197</v>
      </c>
      <c r="AU155" s="38">
        <v>4150</v>
      </c>
      <c r="AV155" s="34">
        <f t="shared" si="33"/>
        <v>2.7005746041868669E-2</v>
      </c>
      <c r="AW155" s="38">
        <v>8205</v>
      </c>
      <c r="AX155" s="38">
        <v>13645</v>
      </c>
      <c r="AY155" s="34">
        <f t="shared" si="34"/>
        <v>8.8959735044072397E-2</v>
      </c>
      <c r="AZ155" s="38">
        <v>5170</v>
      </c>
      <c r="BA155" s="38">
        <v>15243</v>
      </c>
      <c r="BB155" s="34">
        <f t="shared" si="35"/>
        <v>9.9192430582217855E-2</v>
      </c>
      <c r="BC155" s="38">
        <v>6866</v>
      </c>
      <c r="BD155" s="31"/>
    </row>
    <row r="156" spans="1:56" ht="20.25" customHeight="1">
      <c r="A156" s="37">
        <v>150</v>
      </c>
      <c r="B156" s="29" t="s">
        <v>166</v>
      </c>
      <c r="C156" s="38">
        <v>5</v>
      </c>
      <c r="D156" s="38">
        <v>195816</v>
      </c>
      <c r="E156" s="38">
        <v>200546</v>
      </c>
      <c r="F156" s="38">
        <v>195816</v>
      </c>
      <c r="G156" s="38">
        <v>200546</v>
      </c>
      <c r="H156" s="38">
        <v>143689</v>
      </c>
      <c r="I156" s="38">
        <v>145474</v>
      </c>
      <c r="J156" s="38">
        <v>143689</v>
      </c>
      <c r="K156" s="38">
        <v>145474</v>
      </c>
      <c r="L156" s="38">
        <v>1229</v>
      </c>
      <c r="M156" s="38">
        <v>3381</v>
      </c>
      <c r="N156" s="38">
        <v>1081</v>
      </c>
      <c r="O156" s="38">
        <v>1252</v>
      </c>
      <c r="P156" s="39">
        <v>142460</v>
      </c>
      <c r="Q156" s="38">
        <v>142093</v>
      </c>
      <c r="R156" s="39">
        <v>142608</v>
      </c>
      <c r="S156" s="38">
        <v>144222</v>
      </c>
      <c r="T156" s="38">
        <v>47937</v>
      </c>
      <c r="U156" s="34">
        <f t="shared" si="24"/>
        <v>0.33649445458374283</v>
      </c>
      <c r="V156" s="38">
        <v>53714</v>
      </c>
      <c r="W156" s="38">
        <v>40368</v>
      </c>
      <c r="X156" s="34">
        <f t="shared" si="25"/>
        <v>0.28306967351060247</v>
      </c>
      <c r="Y156" s="38">
        <v>49061</v>
      </c>
      <c r="Z156" s="38">
        <v>43346</v>
      </c>
      <c r="AA156" s="34">
        <f t="shared" si="26"/>
        <v>0.30426786466376526</v>
      </c>
      <c r="AB156" s="38">
        <v>54890</v>
      </c>
      <c r="AC156" s="38">
        <v>42230</v>
      </c>
      <c r="AD156" s="34">
        <f t="shared" si="27"/>
        <v>0.29612644451924158</v>
      </c>
      <c r="AE156" s="38">
        <v>37193</v>
      </c>
      <c r="AF156" s="38">
        <v>12933</v>
      </c>
      <c r="AG156" s="34">
        <f t="shared" si="28"/>
        <v>9.0783377790256914E-2</v>
      </c>
      <c r="AH156" s="31"/>
      <c r="AI156" s="38">
        <v>13082</v>
      </c>
      <c r="AJ156" s="34">
        <f t="shared" si="29"/>
        <v>9.1733984068214966E-2</v>
      </c>
      <c r="AK156" s="38">
        <v>16688</v>
      </c>
      <c r="AL156" s="38">
        <v>12749</v>
      </c>
      <c r="AM156" s="34">
        <f t="shared" si="30"/>
        <v>8.9491787168327952E-2</v>
      </c>
      <c r="AN156" s="38">
        <v>15221</v>
      </c>
      <c r="AO156" s="38">
        <v>17125</v>
      </c>
      <c r="AP156" s="34">
        <f t="shared" si="31"/>
        <v>0.12008442724110849</v>
      </c>
      <c r="AQ156" s="38">
        <v>19328</v>
      </c>
      <c r="AR156" s="38">
        <v>4668</v>
      </c>
      <c r="AS156" s="34">
        <f t="shared" si="32"/>
        <v>3.276709251719781E-2</v>
      </c>
      <c r="AT156" s="38">
        <v>11113</v>
      </c>
      <c r="AU156" s="38">
        <v>4804</v>
      </c>
      <c r="AV156" s="34">
        <f t="shared" si="33"/>
        <v>3.3686749691461911E-2</v>
      </c>
      <c r="AW156" s="38">
        <v>9427</v>
      </c>
      <c r="AX156" s="38">
        <v>12866</v>
      </c>
      <c r="AY156" s="34">
        <f t="shared" si="34"/>
        <v>9.0313070335532777E-2</v>
      </c>
      <c r="AZ156" s="38">
        <v>5356</v>
      </c>
      <c r="BA156" s="38">
        <v>14880</v>
      </c>
      <c r="BB156" s="34">
        <f t="shared" si="35"/>
        <v>0.10434197239986537</v>
      </c>
      <c r="BC156" s="38">
        <v>7060</v>
      </c>
      <c r="BD156" s="31"/>
    </row>
    <row r="157" spans="1:56" ht="20.25" customHeight="1">
      <c r="A157" s="37">
        <v>151</v>
      </c>
      <c r="B157" s="29" t="s">
        <v>167</v>
      </c>
      <c r="C157" s="38">
        <v>14</v>
      </c>
      <c r="D157" s="38">
        <v>161279</v>
      </c>
      <c r="E157" s="38">
        <v>163916</v>
      </c>
      <c r="F157" s="38">
        <v>161279</v>
      </c>
      <c r="G157" s="38">
        <v>163916</v>
      </c>
      <c r="H157" s="38">
        <v>119206</v>
      </c>
      <c r="I157" s="38">
        <v>118170</v>
      </c>
      <c r="J157" s="38">
        <v>119206</v>
      </c>
      <c r="K157" s="38">
        <v>118170</v>
      </c>
      <c r="L157" s="38">
        <v>1541</v>
      </c>
      <c r="M157" s="38">
        <v>1732</v>
      </c>
      <c r="N157" s="38">
        <v>1449</v>
      </c>
      <c r="O157" s="38">
        <v>1607</v>
      </c>
      <c r="P157" s="39">
        <v>117665</v>
      </c>
      <c r="Q157" s="38">
        <v>116438</v>
      </c>
      <c r="R157" s="39">
        <v>117757</v>
      </c>
      <c r="S157" s="38">
        <v>116563</v>
      </c>
      <c r="T157" s="38">
        <v>26883</v>
      </c>
      <c r="U157" s="34">
        <f t="shared" si="24"/>
        <v>0.22847065822462073</v>
      </c>
      <c r="V157" s="38">
        <v>38207</v>
      </c>
      <c r="W157" s="38">
        <v>23000</v>
      </c>
      <c r="X157" s="34">
        <f t="shared" si="25"/>
        <v>0.19531747581884729</v>
      </c>
      <c r="Y157" s="38">
        <v>34321</v>
      </c>
      <c r="Z157" s="38">
        <v>22257</v>
      </c>
      <c r="AA157" s="34">
        <f t="shared" si="26"/>
        <v>0.18915565376280116</v>
      </c>
      <c r="AB157" s="38">
        <v>16248</v>
      </c>
      <c r="AC157" s="38">
        <v>24732</v>
      </c>
      <c r="AD157" s="34">
        <f t="shared" si="27"/>
        <v>0.21002573095442309</v>
      </c>
      <c r="AE157" s="38">
        <v>14519</v>
      </c>
      <c r="AF157" s="38">
        <v>32702</v>
      </c>
      <c r="AG157" s="34">
        <f t="shared" si="28"/>
        <v>0.27792461649598438</v>
      </c>
      <c r="AH157" s="38">
        <v>31244</v>
      </c>
      <c r="AI157" s="38">
        <v>32066</v>
      </c>
      <c r="AJ157" s="34">
        <f t="shared" si="29"/>
        <v>0.27230652954813728</v>
      </c>
      <c r="AK157" s="38">
        <v>31301</v>
      </c>
      <c r="AL157" s="38">
        <v>10251</v>
      </c>
      <c r="AM157" s="34">
        <f t="shared" si="30"/>
        <v>8.7120214167339477E-2</v>
      </c>
      <c r="AN157" s="38">
        <v>7641</v>
      </c>
      <c r="AO157" s="38">
        <v>12476</v>
      </c>
      <c r="AP157" s="34">
        <f t="shared" si="31"/>
        <v>0.1059469925354756</v>
      </c>
      <c r="AQ157" s="38">
        <v>9189</v>
      </c>
      <c r="AR157" s="38">
        <v>9446</v>
      </c>
      <c r="AS157" s="34">
        <f t="shared" si="32"/>
        <v>8.0278757489482849E-2</v>
      </c>
      <c r="AT157" s="38">
        <v>20028</v>
      </c>
      <c r="AU157" s="38">
        <v>8868</v>
      </c>
      <c r="AV157" s="34">
        <f t="shared" si="33"/>
        <v>7.5307625024414682E-2</v>
      </c>
      <c r="AW157" s="38">
        <v>17173</v>
      </c>
      <c r="AX157" s="38">
        <v>5883</v>
      </c>
      <c r="AY157" s="34">
        <f t="shared" si="34"/>
        <v>4.9997875324013091E-2</v>
      </c>
      <c r="AZ157" s="38">
        <v>3070</v>
      </c>
      <c r="BA157" s="38">
        <v>5462</v>
      </c>
      <c r="BB157" s="34">
        <f t="shared" si="35"/>
        <v>4.6383654474893211E-2</v>
      </c>
      <c r="BC157" s="38">
        <v>3021</v>
      </c>
      <c r="BD157" s="31"/>
    </row>
    <row r="158" spans="1:56" ht="20.25" customHeight="1">
      <c r="A158" s="37">
        <v>152</v>
      </c>
      <c r="B158" s="29" t="s">
        <v>168</v>
      </c>
      <c r="C158" s="38">
        <v>14</v>
      </c>
      <c r="D158" s="38">
        <v>224100</v>
      </c>
      <c r="E158" s="38">
        <v>220654</v>
      </c>
      <c r="F158" s="38">
        <v>224100</v>
      </c>
      <c r="G158" s="38">
        <v>220654</v>
      </c>
      <c r="H158" s="38">
        <v>167696</v>
      </c>
      <c r="I158" s="38">
        <v>161407</v>
      </c>
      <c r="J158" s="38">
        <v>167696</v>
      </c>
      <c r="K158" s="38">
        <v>161407</v>
      </c>
      <c r="L158" s="38">
        <v>1569</v>
      </c>
      <c r="M158" s="38">
        <v>1626</v>
      </c>
      <c r="N158" s="38">
        <v>1277</v>
      </c>
      <c r="O158" s="38">
        <v>1477</v>
      </c>
      <c r="P158" s="39">
        <v>166127</v>
      </c>
      <c r="Q158" s="38">
        <v>159781</v>
      </c>
      <c r="R158" s="39">
        <v>166419</v>
      </c>
      <c r="S158" s="38">
        <v>159930</v>
      </c>
      <c r="T158" s="38">
        <v>34107</v>
      </c>
      <c r="U158" s="34">
        <f t="shared" si="24"/>
        <v>0.20530678336453437</v>
      </c>
      <c r="V158" s="38">
        <v>43919</v>
      </c>
      <c r="W158" s="38">
        <v>24953</v>
      </c>
      <c r="X158" s="34">
        <f t="shared" si="25"/>
        <v>0.1499408120467014</v>
      </c>
      <c r="Y158" s="38">
        <v>37622</v>
      </c>
      <c r="Z158" s="38">
        <v>33588</v>
      </c>
      <c r="AA158" s="34">
        <f t="shared" si="26"/>
        <v>0.20218266747729147</v>
      </c>
      <c r="AB158" s="38">
        <v>26330</v>
      </c>
      <c r="AC158" s="38">
        <v>34748</v>
      </c>
      <c r="AD158" s="34">
        <f t="shared" si="27"/>
        <v>0.20879827423551398</v>
      </c>
      <c r="AE158" s="38">
        <v>20674</v>
      </c>
      <c r="AF158" s="38">
        <v>26450</v>
      </c>
      <c r="AG158" s="34">
        <f t="shared" si="28"/>
        <v>0.15921553991825532</v>
      </c>
      <c r="AH158" s="38">
        <v>32702</v>
      </c>
      <c r="AI158" s="38">
        <v>25891</v>
      </c>
      <c r="AJ158" s="34">
        <f t="shared" si="29"/>
        <v>0.15557718770092357</v>
      </c>
      <c r="AK158" s="38">
        <v>33291</v>
      </c>
      <c r="AL158" s="38">
        <v>13397</v>
      </c>
      <c r="AM158" s="34">
        <f t="shared" si="30"/>
        <v>8.0643122430429731E-2</v>
      </c>
      <c r="AN158" s="38">
        <v>9074</v>
      </c>
      <c r="AO158" s="38">
        <v>17660</v>
      </c>
      <c r="AP158" s="34">
        <f t="shared" si="31"/>
        <v>0.10611769088866055</v>
      </c>
      <c r="AQ158" s="38">
        <v>13565</v>
      </c>
      <c r="AR158" s="38">
        <v>25436</v>
      </c>
      <c r="AS158" s="34">
        <f t="shared" si="32"/>
        <v>0.15311177593046285</v>
      </c>
      <c r="AT158" s="38">
        <v>31132</v>
      </c>
      <c r="AU158" s="38">
        <v>20884</v>
      </c>
      <c r="AV158" s="34">
        <f t="shared" si="33"/>
        <v>0.12549047885157344</v>
      </c>
      <c r="AW158" s="38">
        <v>31137</v>
      </c>
      <c r="AX158" s="38">
        <v>19778</v>
      </c>
      <c r="AY158" s="34">
        <f t="shared" si="34"/>
        <v>0.11905349521751431</v>
      </c>
      <c r="AZ158" s="38">
        <v>8735</v>
      </c>
      <c r="BA158" s="38">
        <v>25848</v>
      </c>
      <c r="BB158" s="34">
        <f t="shared" si="35"/>
        <v>0.15531880374236115</v>
      </c>
      <c r="BC158" s="38">
        <v>11300</v>
      </c>
      <c r="BD158" s="31"/>
    </row>
    <row r="159" spans="1:56" ht="20.25" customHeight="1">
      <c r="A159" s="37">
        <v>153</v>
      </c>
      <c r="B159" s="29" t="s">
        <v>169</v>
      </c>
      <c r="C159" s="38">
        <v>14</v>
      </c>
      <c r="D159" s="38">
        <v>231178</v>
      </c>
      <c r="E159" s="38">
        <v>227718</v>
      </c>
      <c r="F159" s="38">
        <v>231178</v>
      </c>
      <c r="G159" s="38">
        <v>227718</v>
      </c>
      <c r="H159" s="38">
        <v>180880</v>
      </c>
      <c r="I159" s="38">
        <v>175198</v>
      </c>
      <c r="J159" s="38">
        <v>180880</v>
      </c>
      <c r="K159" s="38">
        <v>175198</v>
      </c>
      <c r="L159" s="38">
        <v>1421</v>
      </c>
      <c r="M159" s="38">
        <v>1562</v>
      </c>
      <c r="N159" s="38">
        <v>1043</v>
      </c>
      <c r="O159" s="38">
        <v>1414</v>
      </c>
      <c r="P159" s="39">
        <v>179459</v>
      </c>
      <c r="Q159" s="38">
        <v>173636</v>
      </c>
      <c r="R159" s="39">
        <v>179837</v>
      </c>
      <c r="S159" s="38">
        <v>173784</v>
      </c>
      <c r="T159" s="38">
        <v>29538</v>
      </c>
      <c r="U159" s="34">
        <f t="shared" si="24"/>
        <v>0.1645946985105233</v>
      </c>
      <c r="V159" s="38">
        <v>42778</v>
      </c>
      <c r="W159" s="38">
        <v>23561</v>
      </c>
      <c r="X159" s="34">
        <f t="shared" si="25"/>
        <v>0.13101308407057502</v>
      </c>
      <c r="Y159" s="38">
        <v>38111</v>
      </c>
      <c r="Z159" s="38">
        <v>29731</v>
      </c>
      <c r="AA159" s="34">
        <f t="shared" si="26"/>
        <v>0.16567015307117502</v>
      </c>
      <c r="AB159" s="38">
        <v>23787</v>
      </c>
      <c r="AC159" s="38">
        <v>37634</v>
      </c>
      <c r="AD159" s="34">
        <f t="shared" si="27"/>
        <v>0.20926728092661689</v>
      </c>
      <c r="AE159" s="38">
        <v>22725</v>
      </c>
      <c r="AF159" s="38">
        <v>20667</v>
      </c>
      <c r="AG159" s="34">
        <f t="shared" si="28"/>
        <v>0.11516279484450487</v>
      </c>
      <c r="AH159" s="38">
        <v>25968</v>
      </c>
      <c r="AI159" s="38">
        <v>20213</v>
      </c>
      <c r="AJ159" s="34">
        <f t="shared" si="29"/>
        <v>0.11239622547084305</v>
      </c>
      <c r="AK159" s="38">
        <v>27774</v>
      </c>
      <c r="AL159" s="38">
        <v>13271</v>
      </c>
      <c r="AM159" s="34">
        <f t="shared" si="30"/>
        <v>7.3950038727508785E-2</v>
      </c>
      <c r="AN159" s="38">
        <v>10052</v>
      </c>
      <c r="AO159" s="38">
        <v>17439</v>
      </c>
      <c r="AP159" s="34">
        <f t="shared" si="31"/>
        <v>9.6971146093406804E-2</v>
      </c>
      <c r="AQ159" s="38">
        <v>14866</v>
      </c>
      <c r="AR159" s="38">
        <v>40938</v>
      </c>
      <c r="AS159" s="34">
        <f t="shared" si="32"/>
        <v>0.22811895753347561</v>
      </c>
      <c r="AT159" s="38">
        <v>43948</v>
      </c>
      <c r="AU159" s="38">
        <v>26472</v>
      </c>
      <c r="AV159" s="34">
        <f t="shared" si="33"/>
        <v>0.14719996441221772</v>
      </c>
      <c r="AW159" s="38">
        <v>39058</v>
      </c>
      <c r="AX159" s="38">
        <v>32995</v>
      </c>
      <c r="AY159" s="34">
        <f t="shared" si="34"/>
        <v>0.18385815144406242</v>
      </c>
      <c r="AZ159" s="38">
        <v>17273</v>
      </c>
      <c r="BA159" s="38">
        <v>38264</v>
      </c>
      <c r="BB159" s="34">
        <f t="shared" si="35"/>
        <v>0.21277045324377075</v>
      </c>
      <c r="BC159" s="38">
        <v>18154</v>
      </c>
      <c r="BD159" s="31"/>
    </row>
    <row r="160" spans="1:56" ht="20.25" customHeight="1">
      <c r="A160" s="37">
        <v>154</v>
      </c>
      <c r="B160" s="29" t="s">
        <v>170</v>
      </c>
      <c r="C160" s="38">
        <v>14</v>
      </c>
      <c r="D160" s="38">
        <v>212853</v>
      </c>
      <c r="E160" s="38">
        <v>215616</v>
      </c>
      <c r="F160" s="38">
        <v>212853</v>
      </c>
      <c r="G160" s="38">
        <v>215616</v>
      </c>
      <c r="H160" s="38">
        <v>162283</v>
      </c>
      <c r="I160" s="38">
        <v>161321</v>
      </c>
      <c r="J160" s="38">
        <v>162283</v>
      </c>
      <c r="K160" s="38">
        <v>161321</v>
      </c>
      <c r="L160" s="38">
        <v>2042</v>
      </c>
      <c r="M160" s="38">
        <v>2317</v>
      </c>
      <c r="N160" s="38">
        <v>1836</v>
      </c>
      <c r="O160" s="38">
        <v>1930</v>
      </c>
      <c r="P160" s="39">
        <v>160241</v>
      </c>
      <c r="Q160" s="38">
        <v>159004</v>
      </c>
      <c r="R160" s="39">
        <v>160447</v>
      </c>
      <c r="S160" s="38">
        <v>159391</v>
      </c>
      <c r="T160" s="38">
        <v>39066</v>
      </c>
      <c r="U160" s="34">
        <f t="shared" si="24"/>
        <v>0.24379528335444736</v>
      </c>
      <c r="V160" s="38">
        <v>54152</v>
      </c>
      <c r="W160" s="38">
        <v>32711</v>
      </c>
      <c r="X160" s="34">
        <f t="shared" si="25"/>
        <v>0.20387417651934908</v>
      </c>
      <c r="Y160" s="38">
        <v>47944</v>
      </c>
      <c r="Z160" s="38">
        <v>31989</v>
      </c>
      <c r="AA160" s="34">
        <f t="shared" si="26"/>
        <v>0.19963055647431058</v>
      </c>
      <c r="AB160" s="38">
        <v>18221</v>
      </c>
      <c r="AC160" s="38">
        <v>34104</v>
      </c>
      <c r="AD160" s="34">
        <f t="shared" si="27"/>
        <v>0.21255617119671916</v>
      </c>
      <c r="AE160" s="38">
        <v>18139</v>
      </c>
      <c r="AF160" s="38">
        <v>39348</v>
      </c>
      <c r="AG160" s="34">
        <f t="shared" si="28"/>
        <v>0.24555513258154904</v>
      </c>
      <c r="AH160" s="38">
        <v>45563</v>
      </c>
      <c r="AI160" s="38">
        <v>38458</v>
      </c>
      <c r="AJ160" s="34">
        <f t="shared" si="29"/>
        <v>0.23969285807774529</v>
      </c>
      <c r="AK160" s="38">
        <v>42823</v>
      </c>
      <c r="AL160" s="38">
        <v>15698</v>
      </c>
      <c r="AM160" s="34">
        <f t="shared" si="30"/>
        <v>9.7964940308660084E-2</v>
      </c>
      <c r="AN160" s="38">
        <v>10048</v>
      </c>
      <c r="AO160" s="38">
        <v>18322</v>
      </c>
      <c r="AP160" s="34">
        <f t="shared" si="31"/>
        <v>0.11419347198763455</v>
      </c>
      <c r="AQ160" s="38">
        <v>12859</v>
      </c>
      <c r="AR160" s="38">
        <v>12672</v>
      </c>
      <c r="AS160" s="34">
        <f t="shared" si="32"/>
        <v>7.9080884417845623E-2</v>
      </c>
      <c r="AT160" s="38">
        <v>24801</v>
      </c>
      <c r="AU160" s="38">
        <v>12362</v>
      </c>
      <c r="AV160" s="34">
        <f t="shared" si="33"/>
        <v>7.7047249247415031E-2</v>
      </c>
      <c r="AW160" s="38">
        <v>23368</v>
      </c>
      <c r="AX160" s="38">
        <v>8056</v>
      </c>
      <c r="AY160" s="34">
        <f t="shared" si="34"/>
        <v>5.0274274374223826E-2</v>
      </c>
      <c r="AZ160" s="38">
        <v>6219</v>
      </c>
      <c r="BA160" s="38">
        <v>9381</v>
      </c>
      <c r="BB160" s="34">
        <f t="shared" si="35"/>
        <v>5.8467905289597187E-2</v>
      </c>
      <c r="BC160" s="38">
        <v>5157</v>
      </c>
      <c r="BD160" s="31"/>
    </row>
    <row r="161" spans="1:56" ht="20.25" customHeight="1">
      <c r="A161" s="37">
        <v>155</v>
      </c>
      <c r="B161" s="29" t="s">
        <v>171</v>
      </c>
      <c r="C161" s="38">
        <v>14</v>
      </c>
      <c r="D161" s="38">
        <v>197004</v>
      </c>
      <c r="E161" s="38">
        <v>201310</v>
      </c>
      <c r="F161" s="38">
        <v>197004</v>
      </c>
      <c r="G161" s="38">
        <v>201310</v>
      </c>
      <c r="H161" s="38">
        <v>149341</v>
      </c>
      <c r="I161" s="38">
        <v>152988</v>
      </c>
      <c r="J161" s="38">
        <v>149341</v>
      </c>
      <c r="K161" s="38">
        <v>152988</v>
      </c>
      <c r="L161" s="38">
        <v>1904</v>
      </c>
      <c r="M161" s="38">
        <v>2056</v>
      </c>
      <c r="N161" s="38">
        <v>1747</v>
      </c>
      <c r="O161" s="38">
        <v>2075</v>
      </c>
      <c r="P161" s="39">
        <v>147437</v>
      </c>
      <c r="Q161" s="38">
        <v>150932</v>
      </c>
      <c r="R161" s="39">
        <v>147594</v>
      </c>
      <c r="S161" s="38">
        <v>150913</v>
      </c>
      <c r="T161" s="38">
        <v>32924</v>
      </c>
      <c r="U161" s="34">
        <f t="shared" si="24"/>
        <v>0.22330893873315383</v>
      </c>
      <c r="V161" s="38">
        <v>55326</v>
      </c>
      <c r="W161" s="38">
        <v>25912</v>
      </c>
      <c r="X161" s="34">
        <f t="shared" si="25"/>
        <v>0.17556269225036247</v>
      </c>
      <c r="Y161" s="38">
        <v>39406</v>
      </c>
      <c r="Z161" s="38">
        <v>22771</v>
      </c>
      <c r="AA161" s="34">
        <f t="shared" si="26"/>
        <v>0.15444562762400213</v>
      </c>
      <c r="AB161" s="38">
        <v>13486</v>
      </c>
      <c r="AC161" s="38">
        <v>26045</v>
      </c>
      <c r="AD161" s="34">
        <f t="shared" si="27"/>
        <v>0.17646381289212298</v>
      </c>
      <c r="AE161" s="38">
        <v>13148</v>
      </c>
      <c r="AF161" s="38">
        <v>45705</v>
      </c>
      <c r="AG161" s="34">
        <f t="shared" si="28"/>
        <v>0.30999681219775227</v>
      </c>
      <c r="AH161" s="38">
        <v>46765</v>
      </c>
      <c r="AI161" s="38">
        <v>43940</v>
      </c>
      <c r="AJ161" s="34">
        <f t="shared" si="29"/>
        <v>0.29770857893952329</v>
      </c>
      <c r="AK161" s="38">
        <v>49615</v>
      </c>
      <c r="AL161" s="38">
        <v>13727</v>
      </c>
      <c r="AM161" s="34">
        <f t="shared" si="30"/>
        <v>9.3104173307921353E-2</v>
      </c>
      <c r="AN161" s="38">
        <v>7991</v>
      </c>
      <c r="AO161" s="38">
        <v>17212</v>
      </c>
      <c r="AP161" s="34">
        <f t="shared" si="31"/>
        <v>0.11661720666151741</v>
      </c>
      <c r="AQ161" s="38">
        <v>13156</v>
      </c>
      <c r="AR161" s="38">
        <v>10344</v>
      </c>
      <c r="AS161" s="34">
        <f t="shared" si="32"/>
        <v>7.0158779682169339E-2</v>
      </c>
      <c r="AT161" s="38">
        <v>19122</v>
      </c>
      <c r="AU161" s="38">
        <v>10725</v>
      </c>
      <c r="AV161" s="34">
        <f t="shared" si="33"/>
        <v>7.2665555510386601E-2</v>
      </c>
      <c r="AW161" s="38">
        <v>20111</v>
      </c>
      <c r="AX161" s="38">
        <v>7590</v>
      </c>
      <c r="AY161" s="34">
        <f t="shared" si="34"/>
        <v>5.1479615022009401E-2</v>
      </c>
      <c r="AZ161" s="38">
        <v>5051</v>
      </c>
      <c r="BA161" s="38">
        <v>8872</v>
      </c>
      <c r="BB161" s="34">
        <f t="shared" si="35"/>
        <v>6.0110844614279714E-2</v>
      </c>
      <c r="BC161" s="38">
        <v>5531</v>
      </c>
      <c r="BD161" s="31"/>
    </row>
    <row r="162" spans="1:56" ht="20.25" customHeight="1">
      <c r="A162" s="37">
        <v>156</v>
      </c>
      <c r="B162" s="29" t="s">
        <v>172</v>
      </c>
      <c r="C162" s="38">
        <v>14</v>
      </c>
      <c r="D162" s="38">
        <v>206895</v>
      </c>
      <c r="E162" s="38">
        <v>213990</v>
      </c>
      <c r="F162" s="38">
        <v>206895</v>
      </c>
      <c r="G162" s="38">
        <v>213990</v>
      </c>
      <c r="H162" s="38">
        <v>159233</v>
      </c>
      <c r="I162" s="38">
        <v>161319</v>
      </c>
      <c r="J162" s="38">
        <v>159233</v>
      </c>
      <c r="K162" s="38">
        <v>161319</v>
      </c>
      <c r="L162" s="38">
        <v>2098</v>
      </c>
      <c r="M162" s="38">
        <v>2443</v>
      </c>
      <c r="N162" s="38">
        <v>2145</v>
      </c>
      <c r="O162" s="38">
        <v>2477</v>
      </c>
      <c r="P162" s="39">
        <v>157135</v>
      </c>
      <c r="Q162" s="38">
        <v>158876</v>
      </c>
      <c r="R162" s="39">
        <v>157088</v>
      </c>
      <c r="S162" s="38">
        <v>158842</v>
      </c>
      <c r="T162" s="38">
        <v>40929</v>
      </c>
      <c r="U162" s="34">
        <f t="shared" si="24"/>
        <v>0.26047029624208484</v>
      </c>
      <c r="V162" s="38">
        <v>48579</v>
      </c>
      <c r="W162" s="38">
        <v>29213</v>
      </c>
      <c r="X162" s="34">
        <f t="shared" si="25"/>
        <v>0.18596582807089021</v>
      </c>
      <c r="Y162" s="38">
        <v>42995</v>
      </c>
      <c r="Z162" s="38">
        <v>21006</v>
      </c>
      <c r="AA162" s="34">
        <f t="shared" si="26"/>
        <v>0.13368122951602127</v>
      </c>
      <c r="AB162" s="38">
        <v>15836</v>
      </c>
      <c r="AC162" s="38">
        <v>26674</v>
      </c>
      <c r="AD162" s="34">
        <f t="shared" si="27"/>
        <v>0.16980291301690772</v>
      </c>
      <c r="AE162" s="38">
        <v>14378</v>
      </c>
      <c r="AF162" s="38">
        <v>52492</v>
      </c>
      <c r="AG162" s="34">
        <f t="shared" si="28"/>
        <v>0.33405670283514177</v>
      </c>
      <c r="AH162" s="38">
        <v>52770</v>
      </c>
      <c r="AI162" s="38">
        <v>50050</v>
      </c>
      <c r="AJ162" s="34">
        <f t="shared" si="29"/>
        <v>0.31861122428193117</v>
      </c>
      <c r="AK162" s="38">
        <v>52041</v>
      </c>
      <c r="AL162" s="38">
        <v>12634</v>
      </c>
      <c r="AM162" s="34">
        <f t="shared" si="30"/>
        <v>8.0402201928278239E-2</v>
      </c>
      <c r="AN162" s="38">
        <v>9247</v>
      </c>
      <c r="AO162" s="38">
        <v>17187</v>
      </c>
      <c r="AP162" s="34">
        <f t="shared" si="31"/>
        <v>0.10941001222244856</v>
      </c>
      <c r="AQ162" s="38">
        <v>12122</v>
      </c>
      <c r="AR162" s="38">
        <v>14134</v>
      </c>
      <c r="AS162" s="34">
        <f t="shared" si="32"/>
        <v>8.9948133770324887E-2</v>
      </c>
      <c r="AT162" s="38">
        <v>24221</v>
      </c>
      <c r="AU162" s="38">
        <v>12272</v>
      </c>
      <c r="AV162" s="34">
        <f t="shared" si="33"/>
        <v>7.8121817070686494E-2</v>
      </c>
      <c r="AW162" s="38">
        <v>22597</v>
      </c>
      <c r="AX162" s="38">
        <v>4090</v>
      </c>
      <c r="AY162" s="34">
        <f t="shared" si="34"/>
        <v>2.6028574155980526E-2</v>
      </c>
      <c r="AZ162" s="38">
        <v>3247</v>
      </c>
      <c r="BA162" s="38">
        <v>6247</v>
      </c>
      <c r="BB162" s="34">
        <f t="shared" si="35"/>
        <v>3.9767518842941538E-2</v>
      </c>
      <c r="BC162" s="38">
        <v>3768</v>
      </c>
      <c r="BD162" s="31"/>
    </row>
    <row r="163" spans="1:56" ht="20.25" customHeight="1">
      <c r="A163" s="37">
        <v>157</v>
      </c>
      <c r="B163" s="29" t="s">
        <v>173</v>
      </c>
      <c r="C163" s="38">
        <v>14</v>
      </c>
      <c r="D163" s="38">
        <v>204105</v>
      </c>
      <c r="E163" s="38">
        <v>213021</v>
      </c>
      <c r="F163" s="38">
        <v>204105</v>
      </c>
      <c r="G163" s="38">
        <v>213021</v>
      </c>
      <c r="H163" s="38">
        <v>153057</v>
      </c>
      <c r="I163" s="38">
        <v>156089</v>
      </c>
      <c r="J163" s="38">
        <v>153057</v>
      </c>
      <c r="K163" s="38">
        <v>156089</v>
      </c>
      <c r="L163" s="38">
        <v>2234</v>
      </c>
      <c r="M163" s="38">
        <v>2446</v>
      </c>
      <c r="N163" s="38">
        <v>2064</v>
      </c>
      <c r="O163" s="38">
        <v>2369</v>
      </c>
      <c r="P163" s="39">
        <v>150823</v>
      </c>
      <c r="Q163" s="38">
        <v>153643</v>
      </c>
      <c r="R163" s="39">
        <v>150993</v>
      </c>
      <c r="S163" s="38">
        <v>153720</v>
      </c>
      <c r="T163" s="38">
        <v>39299</v>
      </c>
      <c r="U163" s="34">
        <f t="shared" si="24"/>
        <v>0.26056370712689708</v>
      </c>
      <c r="V163" s="38">
        <v>48256</v>
      </c>
      <c r="W163" s="38">
        <v>27630</v>
      </c>
      <c r="X163" s="34">
        <f t="shared" si="25"/>
        <v>0.18298861536627525</v>
      </c>
      <c r="Y163" s="38">
        <v>41000</v>
      </c>
      <c r="Z163" s="38">
        <v>18928</v>
      </c>
      <c r="AA163" s="34">
        <f t="shared" si="26"/>
        <v>0.12549810042234938</v>
      </c>
      <c r="AB163" s="38">
        <v>16801</v>
      </c>
      <c r="AC163" s="38">
        <v>25441</v>
      </c>
      <c r="AD163" s="34">
        <f t="shared" si="27"/>
        <v>0.16849125456146974</v>
      </c>
      <c r="AE163" s="38">
        <v>14249</v>
      </c>
      <c r="AF163" s="38">
        <v>53970</v>
      </c>
      <c r="AG163" s="34">
        <f t="shared" si="28"/>
        <v>0.3578366694734888</v>
      </c>
      <c r="AH163" s="38">
        <v>49834</v>
      </c>
      <c r="AI163" s="38">
        <v>49123</v>
      </c>
      <c r="AJ163" s="34">
        <f t="shared" si="29"/>
        <v>0.32533296245521315</v>
      </c>
      <c r="AK163" s="38">
        <v>50551</v>
      </c>
      <c r="AL163" s="38">
        <v>11222</v>
      </c>
      <c r="AM163" s="34">
        <f t="shared" si="30"/>
        <v>7.4405097365786391E-2</v>
      </c>
      <c r="AN163" s="38">
        <v>7661</v>
      </c>
      <c r="AO163" s="38">
        <v>15039</v>
      </c>
      <c r="AP163" s="34">
        <f t="shared" si="31"/>
        <v>9.9600643738451455E-2</v>
      </c>
      <c r="AQ163" s="38">
        <v>10810</v>
      </c>
      <c r="AR163" s="38">
        <v>11835</v>
      </c>
      <c r="AS163" s="34">
        <f t="shared" si="32"/>
        <v>7.8469464206387618E-2</v>
      </c>
      <c r="AT163" s="38">
        <v>20853</v>
      </c>
      <c r="AU163" s="38">
        <v>11327</v>
      </c>
      <c r="AV163" s="34">
        <f t="shared" si="33"/>
        <v>7.501672262952587E-2</v>
      </c>
      <c r="AW163" s="38">
        <v>21534</v>
      </c>
      <c r="AX163" s="38">
        <v>6182</v>
      </c>
      <c r="AY163" s="34">
        <f t="shared" si="34"/>
        <v>4.0988443407172649E-2</v>
      </c>
      <c r="AZ163" s="38">
        <v>4995</v>
      </c>
      <c r="BA163" s="38">
        <v>7358</v>
      </c>
      <c r="BB163" s="34">
        <f t="shared" si="35"/>
        <v>4.8730735861927374E-2</v>
      </c>
      <c r="BC163" s="38">
        <v>4476</v>
      </c>
      <c r="BD163" s="31"/>
    </row>
    <row r="164" spans="1:56" ht="20.25" customHeight="1">
      <c r="A164" s="37">
        <v>158</v>
      </c>
      <c r="B164" s="29" t="s">
        <v>174</v>
      </c>
      <c r="C164" s="38">
        <v>14</v>
      </c>
      <c r="D164" s="38">
        <v>199703</v>
      </c>
      <c r="E164" s="38">
        <v>202580</v>
      </c>
      <c r="F164" s="38">
        <v>199703</v>
      </c>
      <c r="G164" s="38">
        <v>202580</v>
      </c>
      <c r="H164" s="38">
        <v>154159</v>
      </c>
      <c r="I164" s="38">
        <v>156342</v>
      </c>
      <c r="J164" s="38">
        <v>154159</v>
      </c>
      <c r="K164" s="38">
        <v>156342</v>
      </c>
      <c r="L164" s="38">
        <v>2120</v>
      </c>
      <c r="M164" s="38">
        <v>2443</v>
      </c>
      <c r="N164" s="38">
        <v>2005</v>
      </c>
      <c r="O164" s="38">
        <v>1967</v>
      </c>
      <c r="P164" s="39">
        <v>152039</v>
      </c>
      <c r="Q164" s="38">
        <v>153899</v>
      </c>
      <c r="R164" s="39">
        <v>152154</v>
      </c>
      <c r="S164" s="38">
        <v>154375</v>
      </c>
      <c r="T164" s="38">
        <v>29176</v>
      </c>
      <c r="U164" s="34">
        <f t="shared" si="24"/>
        <v>0.19189813140049591</v>
      </c>
      <c r="V164" s="38">
        <v>44354</v>
      </c>
      <c r="W164" s="38">
        <v>26028</v>
      </c>
      <c r="X164" s="34">
        <f t="shared" si="25"/>
        <v>0.17106352774163019</v>
      </c>
      <c r="Y164" s="38">
        <v>39581</v>
      </c>
      <c r="Z164" s="38">
        <v>17505</v>
      </c>
      <c r="AA164" s="34">
        <f t="shared" si="26"/>
        <v>0.11513493248442834</v>
      </c>
      <c r="AB164" s="38">
        <v>11100</v>
      </c>
      <c r="AC164" s="38">
        <v>23545</v>
      </c>
      <c r="AD164" s="34">
        <f t="shared" si="27"/>
        <v>0.15474453514202716</v>
      </c>
      <c r="AE164" s="38">
        <v>12040</v>
      </c>
      <c r="AF164" s="38">
        <v>50203</v>
      </c>
      <c r="AG164" s="34">
        <f t="shared" si="28"/>
        <v>0.33019817283723257</v>
      </c>
      <c r="AH164" s="38">
        <v>57554</v>
      </c>
      <c r="AI164" s="38">
        <v>48580</v>
      </c>
      <c r="AJ164" s="34">
        <f t="shared" si="29"/>
        <v>0.31928178030153659</v>
      </c>
      <c r="AK164" s="38">
        <v>54749</v>
      </c>
      <c r="AL164" s="38">
        <v>12920</v>
      </c>
      <c r="AM164" s="34">
        <f t="shared" si="30"/>
        <v>8.4978196383822577E-2</v>
      </c>
      <c r="AN164" s="38">
        <v>9933</v>
      </c>
      <c r="AO164" s="38">
        <v>17814</v>
      </c>
      <c r="AP164" s="34">
        <f t="shared" si="31"/>
        <v>0.1170787491620332</v>
      </c>
      <c r="AQ164" s="38">
        <v>12795</v>
      </c>
      <c r="AR164" s="38">
        <v>15215</v>
      </c>
      <c r="AS164" s="34">
        <f t="shared" si="32"/>
        <v>0.10007300758358052</v>
      </c>
      <c r="AT164" s="38">
        <v>22614</v>
      </c>
      <c r="AU164" s="38">
        <v>11653</v>
      </c>
      <c r="AV164" s="34">
        <f t="shared" si="33"/>
        <v>7.6586879083034298E-2</v>
      </c>
      <c r="AW164" s="38">
        <v>19708</v>
      </c>
      <c r="AX164" s="38">
        <v>6830</v>
      </c>
      <c r="AY164" s="34">
        <f t="shared" si="34"/>
        <v>4.4922684311262243E-2</v>
      </c>
      <c r="AZ164" s="38">
        <v>4575</v>
      </c>
      <c r="BA164" s="38">
        <v>8023</v>
      </c>
      <c r="BB164" s="34">
        <f t="shared" si="35"/>
        <v>5.2729471456550603E-2</v>
      </c>
      <c r="BC164" s="38">
        <v>4643</v>
      </c>
      <c r="BD164" s="31"/>
    </row>
    <row r="165" spans="1:56" ht="20.25" customHeight="1">
      <c r="A165" s="37">
        <v>159</v>
      </c>
      <c r="B165" s="29" t="s">
        <v>175</v>
      </c>
      <c r="C165" s="38">
        <v>14</v>
      </c>
      <c r="D165" s="38">
        <v>228643</v>
      </c>
      <c r="E165" s="38">
        <v>232636</v>
      </c>
      <c r="F165" s="38">
        <v>228643</v>
      </c>
      <c r="G165" s="38">
        <v>232636</v>
      </c>
      <c r="H165" s="38">
        <v>181120</v>
      </c>
      <c r="I165" s="38">
        <v>182849</v>
      </c>
      <c r="J165" s="38">
        <v>181120</v>
      </c>
      <c r="K165" s="38">
        <v>182849</v>
      </c>
      <c r="L165" s="38">
        <v>1577</v>
      </c>
      <c r="M165" s="38">
        <v>2202</v>
      </c>
      <c r="N165" s="38">
        <v>1394</v>
      </c>
      <c r="O165" s="38">
        <v>1731</v>
      </c>
      <c r="P165" s="39">
        <v>179543</v>
      </c>
      <c r="Q165" s="38">
        <v>180647</v>
      </c>
      <c r="R165" s="39">
        <v>179726</v>
      </c>
      <c r="S165" s="38">
        <v>181118</v>
      </c>
      <c r="T165" s="38">
        <v>37811</v>
      </c>
      <c r="U165" s="34">
        <f t="shared" si="24"/>
        <v>0.21059579042346402</v>
      </c>
      <c r="V165" s="38">
        <v>44388</v>
      </c>
      <c r="W165" s="38">
        <v>27710</v>
      </c>
      <c r="X165" s="34">
        <f t="shared" si="25"/>
        <v>0.15417913935657612</v>
      </c>
      <c r="Y165" s="38">
        <v>44104</v>
      </c>
      <c r="Z165" s="38">
        <v>26271</v>
      </c>
      <c r="AA165" s="34">
        <f t="shared" si="26"/>
        <v>0.14632149401536124</v>
      </c>
      <c r="AB165" s="38">
        <v>23906</v>
      </c>
      <c r="AC165" s="38">
        <v>34125</v>
      </c>
      <c r="AD165" s="34">
        <f t="shared" si="27"/>
        <v>0.18987236126103069</v>
      </c>
      <c r="AE165" s="38">
        <v>19246</v>
      </c>
      <c r="AF165" s="38">
        <v>33780</v>
      </c>
      <c r="AG165" s="34">
        <f t="shared" si="28"/>
        <v>0.18814434425179483</v>
      </c>
      <c r="AH165" s="38">
        <v>40380</v>
      </c>
      <c r="AI165" s="38">
        <v>32122</v>
      </c>
      <c r="AJ165" s="34">
        <f t="shared" si="29"/>
        <v>0.17872761870847848</v>
      </c>
      <c r="AK165" s="38">
        <v>41812</v>
      </c>
      <c r="AL165" s="38">
        <v>18588</v>
      </c>
      <c r="AM165" s="34">
        <f t="shared" si="30"/>
        <v>0.10352951660604981</v>
      </c>
      <c r="AN165" s="38">
        <v>13590</v>
      </c>
      <c r="AO165" s="38">
        <v>21989</v>
      </c>
      <c r="AP165" s="34">
        <f t="shared" si="31"/>
        <v>0.12234735096758399</v>
      </c>
      <c r="AQ165" s="38">
        <v>18610</v>
      </c>
      <c r="AR165" s="38">
        <v>33872</v>
      </c>
      <c r="AS165" s="34">
        <f t="shared" si="32"/>
        <v>0.18865675632021298</v>
      </c>
      <c r="AT165" s="38">
        <v>37936</v>
      </c>
      <c r="AU165" s="38">
        <v>18910</v>
      </c>
      <c r="AV165" s="34">
        <f t="shared" si="33"/>
        <v>0.10521571725849349</v>
      </c>
      <c r="AW165" s="38">
        <v>31004</v>
      </c>
      <c r="AX165" s="38">
        <v>17137</v>
      </c>
      <c r="AY165" s="34">
        <f t="shared" si="34"/>
        <v>9.5447887135672232E-2</v>
      </c>
      <c r="AZ165" s="38">
        <v>11765</v>
      </c>
      <c r="BA165" s="38">
        <v>27369</v>
      </c>
      <c r="BB165" s="34">
        <f t="shared" si="35"/>
        <v>0.15228180675027542</v>
      </c>
      <c r="BC165" s="38">
        <v>13936</v>
      </c>
      <c r="BD165" s="31"/>
    </row>
    <row r="166" spans="1:56" ht="20.25" customHeight="1">
      <c r="A166" s="37">
        <v>160</v>
      </c>
      <c r="B166" s="29" t="s">
        <v>176</v>
      </c>
      <c r="C166" s="38">
        <v>14</v>
      </c>
      <c r="D166" s="38">
        <v>234432</v>
      </c>
      <c r="E166" s="38">
        <v>235464</v>
      </c>
      <c r="F166" s="38">
        <v>234432</v>
      </c>
      <c r="G166" s="38">
        <v>235464</v>
      </c>
      <c r="H166" s="38">
        <v>189409</v>
      </c>
      <c r="I166" s="38">
        <v>186818</v>
      </c>
      <c r="J166" s="38">
        <v>189409</v>
      </c>
      <c r="K166" s="38">
        <v>186818</v>
      </c>
      <c r="L166" s="38">
        <v>1649</v>
      </c>
      <c r="M166" s="38">
        <v>2125</v>
      </c>
      <c r="N166" s="38">
        <v>1404</v>
      </c>
      <c r="O166" s="38">
        <v>1654</v>
      </c>
      <c r="P166" s="39">
        <v>187760</v>
      </c>
      <c r="Q166" s="38">
        <v>184693</v>
      </c>
      <c r="R166" s="39">
        <v>188005</v>
      </c>
      <c r="S166" s="38">
        <v>185164</v>
      </c>
      <c r="T166" s="38">
        <v>35014</v>
      </c>
      <c r="U166" s="34">
        <f t="shared" si="24"/>
        <v>0.18648274392841926</v>
      </c>
      <c r="V166" s="38">
        <v>47185</v>
      </c>
      <c r="W166" s="38">
        <v>26037</v>
      </c>
      <c r="X166" s="34">
        <f t="shared" si="25"/>
        <v>0.13849099757985159</v>
      </c>
      <c r="Y166" s="38">
        <v>42792</v>
      </c>
      <c r="Z166" s="38">
        <v>28700</v>
      </c>
      <c r="AA166" s="34">
        <f t="shared" si="26"/>
        <v>0.15285470813804858</v>
      </c>
      <c r="AB166" s="38">
        <v>20593</v>
      </c>
      <c r="AC166" s="38">
        <v>30620</v>
      </c>
      <c r="AD166" s="34">
        <f t="shared" si="27"/>
        <v>0.16286800882955241</v>
      </c>
      <c r="AE166" s="38">
        <v>17977</v>
      </c>
      <c r="AF166" s="38">
        <v>34979</v>
      </c>
      <c r="AG166" s="34">
        <f t="shared" si="28"/>
        <v>0.18629633574776311</v>
      </c>
      <c r="AH166" s="38">
        <v>41202</v>
      </c>
      <c r="AI166" s="38">
        <v>36003</v>
      </c>
      <c r="AJ166" s="34">
        <f t="shared" si="29"/>
        <v>0.19150022605781761</v>
      </c>
      <c r="AK166" s="38">
        <v>43126</v>
      </c>
      <c r="AL166" s="38">
        <v>20711</v>
      </c>
      <c r="AM166" s="34">
        <f t="shared" si="30"/>
        <v>0.1103057094162761</v>
      </c>
      <c r="AN166" s="38">
        <v>12843</v>
      </c>
      <c r="AO166" s="38">
        <v>22884</v>
      </c>
      <c r="AP166" s="34">
        <f t="shared" si="31"/>
        <v>0.12172016701683466</v>
      </c>
      <c r="AQ166" s="38">
        <v>17684</v>
      </c>
      <c r="AR166" s="38">
        <v>22160</v>
      </c>
      <c r="AS166" s="34">
        <f t="shared" si="32"/>
        <v>0.11802300809544099</v>
      </c>
      <c r="AT166" s="38">
        <v>32397</v>
      </c>
      <c r="AU166" s="38">
        <v>20913</v>
      </c>
      <c r="AV166" s="34">
        <f t="shared" si="33"/>
        <v>0.11123640328714662</v>
      </c>
      <c r="AW166" s="38">
        <v>32040</v>
      </c>
      <c r="AX166" s="38">
        <v>25527</v>
      </c>
      <c r="AY166" s="34">
        <f t="shared" si="34"/>
        <v>0.13595547507456326</v>
      </c>
      <c r="AZ166" s="38">
        <v>15839</v>
      </c>
      <c r="BA166" s="38">
        <v>31265</v>
      </c>
      <c r="BB166" s="34">
        <f t="shared" si="35"/>
        <v>0.16629876864976995</v>
      </c>
      <c r="BC166" s="38">
        <v>16588</v>
      </c>
      <c r="BD166" s="31"/>
    </row>
    <row r="167" spans="1:56" ht="20.25" customHeight="1">
      <c r="A167" s="37">
        <v>161</v>
      </c>
      <c r="B167" s="29" t="s">
        <v>177</v>
      </c>
      <c r="C167" s="38">
        <v>14</v>
      </c>
      <c r="D167" s="38">
        <v>193828</v>
      </c>
      <c r="E167" s="38">
        <v>201629</v>
      </c>
      <c r="F167" s="38">
        <v>193828</v>
      </c>
      <c r="G167" s="38">
        <v>201629</v>
      </c>
      <c r="H167" s="38">
        <v>147733</v>
      </c>
      <c r="I167" s="38">
        <v>150648</v>
      </c>
      <c r="J167" s="38">
        <v>147733</v>
      </c>
      <c r="K167" s="38">
        <v>150648</v>
      </c>
      <c r="L167" s="38">
        <v>2005</v>
      </c>
      <c r="M167" s="38">
        <v>1974</v>
      </c>
      <c r="N167" s="38">
        <v>1741</v>
      </c>
      <c r="O167" s="38">
        <v>1759</v>
      </c>
      <c r="P167" s="39">
        <v>145728</v>
      </c>
      <c r="Q167" s="38">
        <v>148674</v>
      </c>
      <c r="R167" s="39">
        <v>145992</v>
      </c>
      <c r="S167" s="38">
        <v>148889</v>
      </c>
      <c r="T167" s="38">
        <v>34638</v>
      </c>
      <c r="U167" s="34">
        <f t="shared" si="24"/>
        <v>0.23768939393939395</v>
      </c>
      <c r="V167" s="38">
        <v>48230</v>
      </c>
      <c r="W167" s="38">
        <v>25603</v>
      </c>
      <c r="X167" s="34">
        <f t="shared" si="25"/>
        <v>0.17537262315743329</v>
      </c>
      <c r="Y167" s="38">
        <v>41189</v>
      </c>
      <c r="Z167" s="38">
        <v>25727</v>
      </c>
      <c r="AA167" s="34">
        <f t="shared" si="26"/>
        <v>0.17654122749231446</v>
      </c>
      <c r="AB167" s="38">
        <v>17782</v>
      </c>
      <c r="AC167" s="38">
        <v>27000</v>
      </c>
      <c r="AD167" s="34">
        <f t="shared" si="27"/>
        <v>0.18494164063784316</v>
      </c>
      <c r="AE167" s="38">
        <v>14487</v>
      </c>
      <c r="AF167" s="38">
        <v>48725</v>
      </c>
      <c r="AG167" s="34">
        <f t="shared" si="28"/>
        <v>0.33435578612209049</v>
      </c>
      <c r="AH167" s="38">
        <v>46827</v>
      </c>
      <c r="AI167" s="38">
        <v>43821</v>
      </c>
      <c r="AJ167" s="34">
        <f t="shared" si="29"/>
        <v>0.30016028275521944</v>
      </c>
      <c r="AK167" s="38">
        <v>46522</v>
      </c>
      <c r="AL167" s="38">
        <v>14420</v>
      </c>
      <c r="AM167" s="34">
        <f t="shared" si="30"/>
        <v>9.8951471234079935E-2</v>
      </c>
      <c r="AN167" s="38">
        <v>8652</v>
      </c>
      <c r="AO167" s="38">
        <v>16897</v>
      </c>
      <c r="AP167" s="34">
        <f t="shared" si="31"/>
        <v>0.11573921858731985</v>
      </c>
      <c r="AQ167" s="38">
        <v>11767</v>
      </c>
      <c r="AR167" s="38">
        <v>12164</v>
      </c>
      <c r="AS167" s="34">
        <f t="shared" si="32"/>
        <v>8.3470575318401408E-2</v>
      </c>
      <c r="AT167" s="38">
        <v>20785</v>
      </c>
      <c r="AU167" s="38">
        <v>11687</v>
      </c>
      <c r="AV167" s="34">
        <f t="shared" si="33"/>
        <v>8.0052331634610119E-2</v>
      </c>
      <c r="AW167" s="38">
        <v>21582</v>
      </c>
      <c r="AX167" s="38">
        <v>5398</v>
      </c>
      <c r="AY167" s="34">
        <f t="shared" si="34"/>
        <v>3.704161176987264E-2</v>
      </c>
      <c r="AZ167" s="38">
        <v>4626</v>
      </c>
      <c r="BA167" s="38">
        <v>6822</v>
      </c>
      <c r="BB167" s="34">
        <f t="shared" si="35"/>
        <v>4.6728587867828374E-2</v>
      </c>
      <c r="BC167" s="38">
        <v>4112</v>
      </c>
      <c r="BD167" s="31"/>
    </row>
    <row r="168" spans="1:56" ht="20.25" customHeight="1">
      <c r="A168" s="37">
        <v>162</v>
      </c>
      <c r="B168" s="29" t="s">
        <v>178</v>
      </c>
      <c r="C168" s="38">
        <v>14</v>
      </c>
      <c r="D168" s="38">
        <v>188691</v>
      </c>
      <c r="E168" s="38">
        <v>195929</v>
      </c>
      <c r="F168" s="38">
        <v>188691</v>
      </c>
      <c r="G168" s="38">
        <v>195929</v>
      </c>
      <c r="H168" s="38">
        <v>140700</v>
      </c>
      <c r="I168" s="38">
        <v>147218</v>
      </c>
      <c r="J168" s="38">
        <v>140700</v>
      </c>
      <c r="K168" s="38">
        <v>147218</v>
      </c>
      <c r="L168" s="38">
        <v>1371</v>
      </c>
      <c r="M168" s="38">
        <v>1665</v>
      </c>
      <c r="N168" s="38">
        <v>1121</v>
      </c>
      <c r="O168" s="38">
        <v>1347</v>
      </c>
      <c r="P168" s="39">
        <v>139329</v>
      </c>
      <c r="Q168" s="38">
        <v>145553</v>
      </c>
      <c r="R168" s="39">
        <v>139579</v>
      </c>
      <c r="S168" s="38">
        <v>145871</v>
      </c>
      <c r="T168" s="38">
        <v>25801</v>
      </c>
      <c r="U168" s="34">
        <f t="shared" si="24"/>
        <v>0.18518040034737923</v>
      </c>
      <c r="V168" s="38">
        <v>38653</v>
      </c>
      <c r="W168" s="38">
        <v>20713</v>
      </c>
      <c r="X168" s="34">
        <f t="shared" si="25"/>
        <v>0.14839624871936322</v>
      </c>
      <c r="Y168" s="38">
        <v>36270</v>
      </c>
      <c r="Z168" s="38">
        <v>34958</v>
      </c>
      <c r="AA168" s="34">
        <f t="shared" si="26"/>
        <v>0.25090254003114931</v>
      </c>
      <c r="AB168" s="38">
        <v>22413</v>
      </c>
      <c r="AC168" s="38">
        <v>32616</v>
      </c>
      <c r="AD168" s="34">
        <f t="shared" si="27"/>
        <v>0.23367412003238308</v>
      </c>
      <c r="AE168" s="38">
        <v>17373</v>
      </c>
      <c r="AF168" s="38">
        <v>30502</v>
      </c>
      <c r="AG168" s="34">
        <f t="shared" si="28"/>
        <v>0.21892068413610949</v>
      </c>
      <c r="AH168" s="38">
        <v>34958</v>
      </c>
      <c r="AI168" s="38">
        <v>30089</v>
      </c>
      <c r="AJ168" s="34">
        <f t="shared" si="29"/>
        <v>0.21556967738699948</v>
      </c>
      <c r="AK168" s="38">
        <v>35456</v>
      </c>
      <c r="AL168" s="38">
        <v>13934</v>
      </c>
      <c r="AM168" s="34">
        <f t="shared" si="30"/>
        <v>0.10000789498237983</v>
      </c>
      <c r="AN168" s="38">
        <v>9535</v>
      </c>
      <c r="AO168" s="38">
        <v>15781</v>
      </c>
      <c r="AP168" s="34">
        <f t="shared" si="31"/>
        <v>0.11306142041424569</v>
      </c>
      <c r="AQ168" s="38">
        <v>12184</v>
      </c>
      <c r="AR168" s="38">
        <v>15229</v>
      </c>
      <c r="AS168" s="34">
        <f t="shared" si="32"/>
        <v>0.10930244242045806</v>
      </c>
      <c r="AT168" s="38">
        <v>28213</v>
      </c>
      <c r="AU168" s="38">
        <v>15008</v>
      </c>
      <c r="AV168" s="34">
        <f t="shared" si="33"/>
        <v>0.10752333803795699</v>
      </c>
      <c r="AW168" s="38">
        <v>28010</v>
      </c>
      <c r="AX168" s="38">
        <v>9934</v>
      </c>
      <c r="AY168" s="34">
        <f t="shared" si="34"/>
        <v>7.1298868146616998E-2</v>
      </c>
      <c r="AZ168" s="38">
        <v>6157</v>
      </c>
      <c r="BA168" s="38">
        <v>12680</v>
      </c>
      <c r="BB168" s="34">
        <f t="shared" si="35"/>
        <v>9.0844611295395436E-2</v>
      </c>
      <c r="BC168" s="38">
        <v>6818</v>
      </c>
      <c r="BD168" s="31"/>
    </row>
    <row r="169" spans="1:56" ht="20.25" customHeight="1">
      <c r="A169" s="37">
        <v>163</v>
      </c>
      <c r="B169" s="29" t="s">
        <v>179</v>
      </c>
      <c r="C169" s="38">
        <v>14</v>
      </c>
      <c r="D169" s="38">
        <v>177211</v>
      </c>
      <c r="E169" s="38">
        <v>183483</v>
      </c>
      <c r="F169" s="38">
        <v>177211</v>
      </c>
      <c r="G169" s="38">
        <v>183483</v>
      </c>
      <c r="H169" s="38">
        <v>137423</v>
      </c>
      <c r="I169" s="38">
        <v>138891</v>
      </c>
      <c r="J169" s="38">
        <v>137423</v>
      </c>
      <c r="K169" s="38">
        <v>138891</v>
      </c>
      <c r="L169" s="38">
        <v>1664</v>
      </c>
      <c r="M169" s="38">
        <v>2221</v>
      </c>
      <c r="N169" s="38">
        <v>1441</v>
      </c>
      <c r="O169" s="38">
        <v>1708</v>
      </c>
      <c r="P169" s="39">
        <v>135759</v>
      </c>
      <c r="Q169" s="38">
        <v>136670</v>
      </c>
      <c r="R169" s="39">
        <v>135982</v>
      </c>
      <c r="S169" s="38">
        <v>137183</v>
      </c>
      <c r="T169" s="38">
        <v>32111</v>
      </c>
      <c r="U169" s="34">
        <f t="shared" si="24"/>
        <v>0.23652943819562608</v>
      </c>
      <c r="V169" s="38">
        <v>48012</v>
      </c>
      <c r="W169" s="38">
        <v>24662</v>
      </c>
      <c r="X169" s="34">
        <f t="shared" si="25"/>
        <v>0.1813622391198835</v>
      </c>
      <c r="Y169" s="38">
        <v>41947</v>
      </c>
      <c r="Z169" s="38">
        <v>23181</v>
      </c>
      <c r="AA169" s="34">
        <f t="shared" si="26"/>
        <v>0.17075111042361832</v>
      </c>
      <c r="AB169" s="38">
        <v>14142</v>
      </c>
      <c r="AC169" s="38">
        <v>27518</v>
      </c>
      <c r="AD169" s="34">
        <f t="shared" si="27"/>
        <v>0.20236501889956024</v>
      </c>
      <c r="AE169" s="38">
        <v>14524</v>
      </c>
      <c r="AF169" s="38">
        <v>39264</v>
      </c>
      <c r="AG169" s="34">
        <f t="shared" si="28"/>
        <v>0.28921839436059488</v>
      </c>
      <c r="AH169" s="38">
        <v>36388</v>
      </c>
      <c r="AI169" s="38">
        <v>37181</v>
      </c>
      <c r="AJ169" s="34">
        <f t="shared" si="29"/>
        <v>0.27342589460369754</v>
      </c>
      <c r="AK169" s="38">
        <v>36746</v>
      </c>
      <c r="AL169" s="38">
        <v>11872</v>
      </c>
      <c r="AM169" s="34">
        <f t="shared" si="30"/>
        <v>8.7449082565428438E-2</v>
      </c>
      <c r="AN169" s="38">
        <v>10345</v>
      </c>
      <c r="AO169" s="38">
        <v>15117</v>
      </c>
      <c r="AP169" s="34">
        <f t="shared" si="31"/>
        <v>0.11116912532541072</v>
      </c>
      <c r="AQ169" s="38">
        <v>10542</v>
      </c>
      <c r="AR169" s="38">
        <v>11330</v>
      </c>
      <c r="AS169" s="34">
        <f t="shared" si="32"/>
        <v>8.3456713735369295E-2</v>
      </c>
      <c r="AT169" s="38">
        <v>23174</v>
      </c>
      <c r="AU169" s="38">
        <v>11166</v>
      </c>
      <c r="AV169" s="34">
        <f t="shared" si="33"/>
        <v>8.2113809180626843E-2</v>
      </c>
      <c r="AW169" s="38">
        <v>20972</v>
      </c>
      <c r="AX169" s="38">
        <v>5617</v>
      </c>
      <c r="AY169" s="34">
        <f t="shared" si="34"/>
        <v>4.1374789148417419E-2</v>
      </c>
      <c r="AZ169" s="38">
        <v>4609</v>
      </c>
      <c r="BA169" s="38">
        <v>6138</v>
      </c>
      <c r="BB169" s="34">
        <f t="shared" si="35"/>
        <v>4.5138327131532117E-2</v>
      </c>
      <c r="BC169" s="38">
        <v>3850</v>
      </c>
      <c r="BD169" s="31"/>
    </row>
    <row r="170" spans="1:56" ht="20.25" customHeight="1">
      <c r="A170" s="37">
        <v>164</v>
      </c>
      <c r="B170" s="29" t="s">
        <v>180</v>
      </c>
      <c r="C170" s="38">
        <v>14</v>
      </c>
      <c r="D170" s="38">
        <v>210941</v>
      </c>
      <c r="E170" s="38">
        <v>220917</v>
      </c>
      <c r="F170" s="38">
        <v>210941</v>
      </c>
      <c r="G170" s="38">
        <v>220917</v>
      </c>
      <c r="H170" s="38">
        <v>161756</v>
      </c>
      <c r="I170" s="38">
        <v>166701</v>
      </c>
      <c r="J170" s="38">
        <v>161756</v>
      </c>
      <c r="K170" s="38">
        <v>166701</v>
      </c>
      <c r="L170" s="38">
        <v>2261</v>
      </c>
      <c r="M170" s="38">
        <v>3149</v>
      </c>
      <c r="N170" s="38">
        <v>2121</v>
      </c>
      <c r="O170" s="38">
        <v>2730</v>
      </c>
      <c r="P170" s="39">
        <v>159495</v>
      </c>
      <c r="Q170" s="38">
        <v>163552</v>
      </c>
      <c r="R170" s="39">
        <v>159635</v>
      </c>
      <c r="S170" s="38">
        <v>163971</v>
      </c>
      <c r="T170" s="38">
        <v>40550</v>
      </c>
      <c r="U170" s="34">
        <f t="shared" si="24"/>
        <v>0.2542399448258566</v>
      </c>
      <c r="V170" s="38">
        <v>56716</v>
      </c>
      <c r="W170" s="38">
        <v>31340</v>
      </c>
      <c r="X170" s="34">
        <f t="shared" si="25"/>
        <v>0.19632286152786044</v>
      </c>
      <c r="Y170" s="38">
        <v>50759</v>
      </c>
      <c r="Z170" s="38">
        <v>23650</v>
      </c>
      <c r="AA170" s="34">
        <f t="shared" si="26"/>
        <v>0.14828051036082635</v>
      </c>
      <c r="AB170" s="38">
        <v>14707</v>
      </c>
      <c r="AC170" s="38">
        <v>28848</v>
      </c>
      <c r="AD170" s="34">
        <f t="shared" si="27"/>
        <v>0.18071224981990164</v>
      </c>
      <c r="AE170" s="38">
        <v>15452</v>
      </c>
      <c r="AF170" s="38">
        <v>50571</v>
      </c>
      <c r="AG170" s="34">
        <f t="shared" si="28"/>
        <v>0.31706950061130446</v>
      </c>
      <c r="AH170" s="38">
        <v>49465</v>
      </c>
      <c r="AI170" s="38">
        <v>48794</v>
      </c>
      <c r="AJ170" s="34">
        <f t="shared" si="29"/>
        <v>0.30565978638769692</v>
      </c>
      <c r="AK170" s="38">
        <v>47952</v>
      </c>
      <c r="AL170" s="38">
        <v>11914</v>
      </c>
      <c r="AM170" s="34">
        <f t="shared" si="30"/>
        <v>7.4698266403335531E-2</v>
      </c>
      <c r="AN170" s="38">
        <v>11820</v>
      </c>
      <c r="AO170" s="38">
        <v>16210</v>
      </c>
      <c r="AP170" s="34">
        <f t="shared" si="31"/>
        <v>0.10154414758668212</v>
      </c>
      <c r="AQ170" s="38">
        <v>12106</v>
      </c>
      <c r="AR170" s="38">
        <v>12787</v>
      </c>
      <c r="AS170" s="34">
        <f t="shared" si="32"/>
        <v>8.0171792219191823E-2</v>
      </c>
      <c r="AT170" s="38">
        <v>24808</v>
      </c>
      <c r="AU170" s="38">
        <v>12078</v>
      </c>
      <c r="AV170" s="34">
        <f t="shared" si="33"/>
        <v>7.5660099602217562E-2</v>
      </c>
      <c r="AW170" s="38">
        <v>23090</v>
      </c>
      <c r="AX170" s="38">
        <v>4001</v>
      </c>
      <c r="AY170" s="34">
        <f t="shared" si="34"/>
        <v>2.5085425875419291E-2</v>
      </c>
      <c r="AZ170" s="38">
        <v>4334</v>
      </c>
      <c r="BA170" s="38">
        <v>5194</v>
      </c>
      <c r="BB170" s="34">
        <f t="shared" si="35"/>
        <v>3.25367244025433E-2</v>
      </c>
      <c r="BC170" s="38">
        <v>3661</v>
      </c>
      <c r="BD170" s="31"/>
    </row>
    <row r="171" spans="1:56" ht="20.25" customHeight="1">
      <c r="A171" s="37">
        <v>165</v>
      </c>
      <c r="B171" s="29" t="s">
        <v>181</v>
      </c>
      <c r="C171" s="38">
        <v>14</v>
      </c>
      <c r="D171" s="38">
        <v>197831</v>
      </c>
      <c r="E171" s="38">
        <v>207606</v>
      </c>
      <c r="F171" s="38">
        <v>197831</v>
      </c>
      <c r="G171" s="38">
        <v>207606</v>
      </c>
      <c r="H171" s="38">
        <v>147142</v>
      </c>
      <c r="I171" s="38">
        <v>150950</v>
      </c>
      <c r="J171" s="38">
        <v>147142</v>
      </c>
      <c r="K171" s="38">
        <v>150950</v>
      </c>
      <c r="L171" s="38">
        <v>1854</v>
      </c>
      <c r="M171" s="38">
        <v>7570</v>
      </c>
      <c r="N171" s="38">
        <v>1596</v>
      </c>
      <c r="O171" s="38">
        <v>2121</v>
      </c>
      <c r="P171" s="39">
        <v>145288</v>
      </c>
      <c r="Q171" s="38">
        <v>143380</v>
      </c>
      <c r="R171" s="39">
        <v>145546</v>
      </c>
      <c r="S171" s="38">
        <v>148829</v>
      </c>
      <c r="T171" s="38">
        <v>30798</v>
      </c>
      <c r="U171" s="34">
        <f t="shared" si="24"/>
        <v>0.21197896591597379</v>
      </c>
      <c r="V171" s="38">
        <v>48347</v>
      </c>
      <c r="W171" s="38">
        <v>27024</v>
      </c>
      <c r="X171" s="34">
        <f t="shared" si="25"/>
        <v>0.1856732579390708</v>
      </c>
      <c r="Y171" s="38">
        <v>45106</v>
      </c>
      <c r="Z171" s="38">
        <v>24094</v>
      </c>
      <c r="AA171" s="34">
        <f t="shared" si="26"/>
        <v>0.16583613237156544</v>
      </c>
      <c r="AB171" s="38">
        <v>18219</v>
      </c>
      <c r="AC171" s="38">
        <v>30718</v>
      </c>
      <c r="AD171" s="34">
        <f t="shared" si="27"/>
        <v>0.21105355008038695</v>
      </c>
      <c r="AE171" s="38">
        <v>16131</v>
      </c>
      <c r="AF171" s="38">
        <v>37135</v>
      </c>
      <c r="AG171" s="34">
        <f t="shared" si="28"/>
        <v>0.25559578217058532</v>
      </c>
      <c r="AH171" s="31"/>
      <c r="AI171" s="38">
        <v>36601</v>
      </c>
      <c r="AJ171" s="34">
        <f t="shared" si="29"/>
        <v>0.25147376087285117</v>
      </c>
      <c r="AK171" s="38">
        <v>38964</v>
      </c>
      <c r="AL171" s="38">
        <v>13991</v>
      </c>
      <c r="AM171" s="34">
        <f t="shared" si="30"/>
        <v>9.6298386652717366E-2</v>
      </c>
      <c r="AN171" s="38">
        <v>19181</v>
      </c>
      <c r="AO171" s="38">
        <v>15431</v>
      </c>
      <c r="AP171" s="34">
        <f t="shared" si="31"/>
        <v>0.10602146400450717</v>
      </c>
      <c r="AQ171" s="38">
        <v>11253</v>
      </c>
      <c r="AR171" s="38">
        <v>22583</v>
      </c>
      <c r="AS171" s="34">
        <f t="shared" si="32"/>
        <v>0.15543609933373712</v>
      </c>
      <c r="AT171" s="38">
        <v>36881</v>
      </c>
      <c r="AU171" s="38">
        <v>13629</v>
      </c>
      <c r="AV171" s="34">
        <f t="shared" si="33"/>
        <v>9.3640498536545144E-2</v>
      </c>
      <c r="AW171" s="38">
        <v>24665</v>
      </c>
      <c r="AX171" s="38">
        <v>5988</v>
      </c>
      <c r="AY171" s="34">
        <f t="shared" si="34"/>
        <v>4.1214690820990031E-2</v>
      </c>
      <c r="AZ171" s="38">
        <v>6513</v>
      </c>
      <c r="BA171" s="38">
        <v>7134</v>
      </c>
      <c r="BB171" s="34">
        <f t="shared" si="35"/>
        <v>4.9015431547414563E-2</v>
      </c>
      <c r="BC171" s="38">
        <v>4327</v>
      </c>
      <c r="BD171" s="31"/>
    </row>
    <row r="172" spans="1:56" ht="20.25" customHeight="1">
      <c r="A172" s="37">
        <v>166</v>
      </c>
      <c r="B172" s="29" t="s">
        <v>182</v>
      </c>
      <c r="C172" s="38">
        <v>14</v>
      </c>
      <c r="D172" s="38">
        <v>184973</v>
      </c>
      <c r="E172" s="38">
        <v>193081</v>
      </c>
      <c r="F172" s="38">
        <v>184973</v>
      </c>
      <c r="G172" s="38">
        <v>193081</v>
      </c>
      <c r="H172" s="38">
        <v>137816</v>
      </c>
      <c r="I172" s="38">
        <v>142775</v>
      </c>
      <c r="J172" s="38">
        <v>137816</v>
      </c>
      <c r="K172" s="38">
        <v>142775</v>
      </c>
      <c r="L172" s="38">
        <v>2065</v>
      </c>
      <c r="M172" s="38">
        <v>2420</v>
      </c>
      <c r="N172" s="38">
        <v>1673</v>
      </c>
      <c r="O172" s="38">
        <v>1914</v>
      </c>
      <c r="P172" s="39">
        <v>135751</v>
      </c>
      <c r="Q172" s="38">
        <v>140355</v>
      </c>
      <c r="R172" s="39">
        <v>136143</v>
      </c>
      <c r="S172" s="38">
        <v>140861</v>
      </c>
      <c r="T172" s="38">
        <v>37637</v>
      </c>
      <c r="U172" s="34">
        <f t="shared" si="24"/>
        <v>0.27725025966659544</v>
      </c>
      <c r="V172" s="38">
        <v>49104</v>
      </c>
      <c r="W172" s="38">
        <v>26782</v>
      </c>
      <c r="X172" s="34">
        <f t="shared" si="25"/>
        <v>0.19671962568769602</v>
      </c>
      <c r="Y172" s="38">
        <v>42604</v>
      </c>
      <c r="Z172" s="38">
        <v>26413</v>
      </c>
      <c r="AA172" s="34">
        <f t="shared" si="26"/>
        <v>0.19456946910151673</v>
      </c>
      <c r="AB172" s="38">
        <v>15538</v>
      </c>
      <c r="AC172" s="38">
        <v>30436</v>
      </c>
      <c r="AD172" s="34">
        <f t="shared" si="27"/>
        <v>0.223559051879274</v>
      </c>
      <c r="AE172" s="38">
        <v>16043</v>
      </c>
      <c r="AF172" s="38">
        <v>36388</v>
      </c>
      <c r="AG172" s="34">
        <f t="shared" si="28"/>
        <v>0.26804959079491125</v>
      </c>
      <c r="AH172" s="38">
        <v>36428</v>
      </c>
      <c r="AI172" s="38">
        <v>34112</v>
      </c>
      <c r="AJ172" s="34">
        <f t="shared" si="29"/>
        <v>0.2505600728645615</v>
      </c>
      <c r="AK172" s="38">
        <v>37217</v>
      </c>
      <c r="AL172" s="38">
        <v>11512</v>
      </c>
      <c r="AM172" s="34">
        <f t="shared" si="30"/>
        <v>8.4802321898181224E-2</v>
      </c>
      <c r="AN172" s="38">
        <v>7836</v>
      </c>
      <c r="AO172" s="38">
        <v>13708</v>
      </c>
      <c r="AP172" s="34">
        <f t="shared" si="31"/>
        <v>0.10068824691684479</v>
      </c>
      <c r="AQ172" s="38">
        <v>10154</v>
      </c>
      <c r="AR172" s="38">
        <v>12655</v>
      </c>
      <c r="AS172" s="34">
        <f t="shared" si="32"/>
        <v>9.3222149376431848E-2</v>
      </c>
      <c r="AT172" s="38">
        <v>21809</v>
      </c>
      <c r="AU172" s="38">
        <v>12058</v>
      </c>
      <c r="AV172" s="34">
        <f t="shared" si="33"/>
        <v>8.8568637388628135E-2</v>
      </c>
      <c r="AW172" s="38">
        <v>22578</v>
      </c>
      <c r="AX172" s="38">
        <v>6378</v>
      </c>
      <c r="AY172" s="34">
        <f t="shared" si="34"/>
        <v>4.6983079314332862E-2</v>
      </c>
      <c r="AZ172" s="38">
        <v>5292</v>
      </c>
      <c r="BA172" s="38">
        <v>6263</v>
      </c>
      <c r="BB172" s="34">
        <f t="shared" si="35"/>
        <v>4.6003099681952063E-2</v>
      </c>
      <c r="BC172" s="38">
        <v>4266</v>
      </c>
      <c r="BD172" s="31"/>
    </row>
    <row r="173" spans="1:56" ht="20.25" customHeight="1">
      <c r="A173" s="37">
        <v>167</v>
      </c>
      <c r="B173" s="29" t="s">
        <v>183</v>
      </c>
      <c r="C173" s="38">
        <v>6</v>
      </c>
      <c r="D173" s="38">
        <v>184073</v>
      </c>
      <c r="E173" s="38">
        <v>186825</v>
      </c>
      <c r="F173" s="38">
        <v>184073</v>
      </c>
      <c r="G173" s="38">
        <v>186825</v>
      </c>
      <c r="H173" s="38">
        <v>138130</v>
      </c>
      <c r="I173" s="38">
        <v>142852</v>
      </c>
      <c r="J173" s="38">
        <v>138130</v>
      </c>
      <c r="K173" s="38">
        <v>142852</v>
      </c>
      <c r="L173" s="38">
        <v>2140</v>
      </c>
      <c r="M173" s="38">
        <v>2214</v>
      </c>
      <c r="N173" s="38">
        <v>2087</v>
      </c>
      <c r="O173" s="38">
        <v>2119</v>
      </c>
      <c r="P173" s="39">
        <v>135990</v>
      </c>
      <c r="Q173" s="38">
        <v>140638</v>
      </c>
      <c r="R173" s="39">
        <v>136043</v>
      </c>
      <c r="S173" s="38">
        <v>140733</v>
      </c>
      <c r="T173" s="38">
        <v>35734</v>
      </c>
      <c r="U173" s="34">
        <f t="shared" si="24"/>
        <v>0.26276932127362307</v>
      </c>
      <c r="V173" s="38">
        <v>47269</v>
      </c>
      <c r="W173" s="38">
        <v>30392</v>
      </c>
      <c r="X173" s="34">
        <f t="shared" si="25"/>
        <v>0.22339995442617408</v>
      </c>
      <c r="Y173" s="38">
        <v>42232</v>
      </c>
      <c r="Z173" s="38">
        <v>51613</v>
      </c>
      <c r="AA173" s="34">
        <f t="shared" si="26"/>
        <v>0.37953525994558424</v>
      </c>
      <c r="AB173" s="38">
        <v>49341</v>
      </c>
      <c r="AC173" s="38">
        <v>49064</v>
      </c>
      <c r="AD173" s="34">
        <f t="shared" si="27"/>
        <v>0.36065067662430261</v>
      </c>
      <c r="AE173" s="38">
        <v>43446</v>
      </c>
      <c r="AF173" s="38">
        <v>12536</v>
      </c>
      <c r="AG173" s="34">
        <f t="shared" si="28"/>
        <v>9.2183248768291787E-2</v>
      </c>
      <c r="AH173" s="38">
        <v>15438</v>
      </c>
      <c r="AI173" s="38">
        <v>12899</v>
      </c>
      <c r="AJ173" s="34">
        <f t="shared" si="29"/>
        <v>9.4815609770440235E-2</v>
      </c>
      <c r="AK173" s="38">
        <v>16411</v>
      </c>
      <c r="AL173" s="38">
        <v>12062</v>
      </c>
      <c r="AM173" s="34">
        <f t="shared" si="30"/>
        <v>8.8697698360173535E-2</v>
      </c>
      <c r="AN173" s="38">
        <v>9930</v>
      </c>
      <c r="AO173" s="38">
        <v>15288</v>
      </c>
      <c r="AP173" s="34">
        <f t="shared" si="31"/>
        <v>0.11237623398484303</v>
      </c>
      <c r="AQ173" s="38">
        <v>13918</v>
      </c>
      <c r="AR173" s="38">
        <v>4208</v>
      </c>
      <c r="AS173" s="34">
        <f t="shared" si="32"/>
        <v>3.0943451724391498E-2</v>
      </c>
      <c r="AT173" s="38">
        <v>8600</v>
      </c>
      <c r="AU173" s="38">
        <v>4441</v>
      </c>
      <c r="AV173" s="34">
        <f t="shared" si="33"/>
        <v>3.2644090471395076E-2</v>
      </c>
      <c r="AW173" s="38">
        <v>9891</v>
      </c>
      <c r="AX173" s="38">
        <v>13581</v>
      </c>
      <c r="AY173" s="34">
        <f t="shared" si="34"/>
        <v>9.9867637326273989E-2</v>
      </c>
      <c r="AZ173" s="38">
        <v>8062</v>
      </c>
      <c r="BA173" s="38">
        <v>14775</v>
      </c>
      <c r="BB173" s="34">
        <f t="shared" si="35"/>
        <v>0.10860536742059496</v>
      </c>
      <c r="BC173" s="38">
        <v>9660</v>
      </c>
      <c r="BD173" s="31"/>
    </row>
    <row r="174" spans="1:56" ht="20.25" customHeight="1">
      <c r="A174" s="37">
        <v>168</v>
      </c>
      <c r="B174" s="29" t="s">
        <v>184</v>
      </c>
      <c r="C174" s="38">
        <v>6</v>
      </c>
      <c r="D174" s="38">
        <v>218474</v>
      </c>
      <c r="E174" s="38">
        <v>222451</v>
      </c>
      <c r="F174" s="38">
        <v>218474</v>
      </c>
      <c r="G174" s="38">
        <v>222451</v>
      </c>
      <c r="H174" s="38">
        <v>162809</v>
      </c>
      <c r="I174" s="38">
        <v>167855</v>
      </c>
      <c r="J174" s="38">
        <v>162809</v>
      </c>
      <c r="K174" s="38">
        <v>167855</v>
      </c>
      <c r="L174" s="38">
        <v>2213</v>
      </c>
      <c r="M174" s="38">
        <v>2577</v>
      </c>
      <c r="N174" s="38">
        <v>1980</v>
      </c>
      <c r="O174" s="38">
        <v>2452</v>
      </c>
      <c r="P174" s="39">
        <v>160596</v>
      </c>
      <c r="Q174" s="38">
        <v>165278</v>
      </c>
      <c r="R174" s="39">
        <v>160829</v>
      </c>
      <c r="S174" s="38">
        <v>165403</v>
      </c>
      <c r="T174" s="38">
        <v>32765</v>
      </c>
      <c r="U174" s="34">
        <f t="shared" si="24"/>
        <v>0.20402127076639517</v>
      </c>
      <c r="V174" s="38">
        <v>44425</v>
      </c>
      <c r="W174" s="38">
        <v>28183</v>
      </c>
      <c r="X174" s="34">
        <f t="shared" si="25"/>
        <v>0.17523580946222386</v>
      </c>
      <c r="Y174" s="38">
        <v>41736</v>
      </c>
      <c r="Z174" s="38">
        <v>57919</v>
      </c>
      <c r="AA174" s="34">
        <f t="shared" si="26"/>
        <v>0.36065032752995091</v>
      </c>
      <c r="AB174" s="38">
        <v>58759</v>
      </c>
      <c r="AC174" s="38">
        <v>51812</v>
      </c>
      <c r="AD174" s="34">
        <f t="shared" si="27"/>
        <v>0.3221558301052671</v>
      </c>
      <c r="AE174" s="38">
        <v>46769</v>
      </c>
      <c r="AF174" s="38">
        <v>11348</v>
      </c>
      <c r="AG174" s="34">
        <f t="shared" si="28"/>
        <v>7.0661784851428433E-2</v>
      </c>
      <c r="AH174" s="38">
        <v>16501</v>
      </c>
      <c r="AI174" s="38">
        <v>12141</v>
      </c>
      <c r="AJ174" s="34">
        <f t="shared" si="29"/>
        <v>7.5490116832163348E-2</v>
      </c>
      <c r="AK174" s="38">
        <v>17288</v>
      </c>
      <c r="AL174" s="38">
        <v>12966</v>
      </c>
      <c r="AM174" s="34">
        <f t="shared" si="30"/>
        <v>8.0736755585444214E-2</v>
      </c>
      <c r="AN174" s="38">
        <v>9759</v>
      </c>
      <c r="AO174" s="38">
        <v>16448</v>
      </c>
      <c r="AP174" s="34">
        <f t="shared" si="31"/>
        <v>0.10227011297713721</v>
      </c>
      <c r="AQ174" s="38">
        <v>15046</v>
      </c>
      <c r="AR174" s="38">
        <v>9357</v>
      </c>
      <c r="AS174" s="34">
        <f t="shared" si="32"/>
        <v>5.8264215796159306E-2</v>
      </c>
      <c r="AT174" s="38">
        <v>14472</v>
      </c>
      <c r="AU174" s="38">
        <v>10518</v>
      </c>
      <c r="AV174" s="34">
        <f t="shared" si="33"/>
        <v>6.5398653227962622E-2</v>
      </c>
      <c r="AW174" s="38">
        <v>18677</v>
      </c>
      <c r="AX174" s="38">
        <v>27744</v>
      </c>
      <c r="AY174" s="34">
        <f t="shared" si="34"/>
        <v>0.172756482104162</v>
      </c>
      <c r="AZ174" s="38">
        <v>15466</v>
      </c>
      <c r="BA174" s="38">
        <v>30348</v>
      </c>
      <c r="BB174" s="34">
        <f t="shared" si="35"/>
        <v>0.18869731205193094</v>
      </c>
      <c r="BC174" s="38">
        <v>18935</v>
      </c>
      <c r="BD174" s="31"/>
    </row>
    <row r="175" spans="1:56" ht="20.25" customHeight="1">
      <c r="A175" s="37">
        <v>169</v>
      </c>
      <c r="B175" s="29" t="s">
        <v>185</v>
      </c>
      <c r="C175" s="38">
        <v>6</v>
      </c>
      <c r="D175" s="38">
        <v>171886</v>
      </c>
      <c r="E175" s="38">
        <v>175992</v>
      </c>
      <c r="F175" s="38">
        <v>171886</v>
      </c>
      <c r="G175" s="38">
        <v>175992</v>
      </c>
      <c r="H175" s="38">
        <v>130905</v>
      </c>
      <c r="I175" s="38">
        <v>133726</v>
      </c>
      <c r="J175" s="38">
        <v>130905</v>
      </c>
      <c r="K175" s="38">
        <v>133726</v>
      </c>
      <c r="L175" s="38">
        <v>1865</v>
      </c>
      <c r="M175" s="38">
        <v>2494</v>
      </c>
      <c r="N175" s="38">
        <v>1879</v>
      </c>
      <c r="O175" s="38">
        <v>2659</v>
      </c>
      <c r="P175" s="39">
        <v>129040</v>
      </c>
      <c r="Q175" s="38">
        <v>131232</v>
      </c>
      <c r="R175" s="39">
        <v>129026</v>
      </c>
      <c r="S175" s="38">
        <v>131067</v>
      </c>
      <c r="T175" s="38">
        <v>34527</v>
      </c>
      <c r="U175" s="34">
        <f t="shared" si="24"/>
        <v>0.26756819590824549</v>
      </c>
      <c r="V175" s="38">
        <v>39302</v>
      </c>
      <c r="W175" s="38">
        <v>27867</v>
      </c>
      <c r="X175" s="34">
        <f t="shared" si="25"/>
        <v>0.21597972501666332</v>
      </c>
      <c r="Y175" s="38">
        <v>38531</v>
      </c>
      <c r="Z175" s="38">
        <v>56383</v>
      </c>
      <c r="AA175" s="34">
        <f t="shared" si="26"/>
        <v>0.43694203347799132</v>
      </c>
      <c r="AB175" s="38">
        <v>54033</v>
      </c>
      <c r="AC175" s="38">
        <v>48579</v>
      </c>
      <c r="AD175" s="34">
        <f t="shared" si="27"/>
        <v>0.37650551051726011</v>
      </c>
      <c r="AE175" s="38">
        <v>42737</v>
      </c>
      <c r="AF175" s="38">
        <v>14204</v>
      </c>
      <c r="AG175" s="34">
        <f t="shared" si="28"/>
        <v>0.11007439553626783</v>
      </c>
      <c r="AH175" s="38">
        <v>16411</v>
      </c>
      <c r="AI175" s="38">
        <v>14899</v>
      </c>
      <c r="AJ175" s="34">
        <f t="shared" si="29"/>
        <v>0.11547285043324601</v>
      </c>
      <c r="AK175" s="38">
        <v>17173</v>
      </c>
      <c r="AL175" s="38">
        <v>7135</v>
      </c>
      <c r="AM175" s="34">
        <f t="shared" si="30"/>
        <v>5.5292932424054558E-2</v>
      </c>
      <c r="AN175" s="38">
        <v>6594</v>
      </c>
      <c r="AO175" s="38">
        <v>12807</v>
      </c>
      <c r="AP175" s="34">
        <f t="shared" si="31"/>
        <v>9.9259064064607133E-2</v>
      </c>
      <c r="AQ175" s="38">
        <v>11096</v>
      </c>
      <c r="AR175" s="38">
        <v>3890</v>
      </c>
      <c r="AS175" s="34">
        <f t="shared" si="32"/>
        <v>3.0145691258524489E-2</v>
      </c>
      <c r="AT175" s="38">
        <v>7281</v>
      </c>
      <c r="AU175" s="38">
        <v>4524</v>
      </c>
      <c r="AV175" s="34">
        <f t="shared" si="33"/>
        <v>3.5062700540976238E-2</v>
      </c>
      <c r="AW175" s="38">
        <v>8746</v>
      </c>
      <c r="AX175" s="38">
        <v>8032</v>
      </c>
      <c r="AY175" s="34">
        <f t="shared" si="34"/>
        <v>6.2244265344079355E-2</v>
      </c>
      <c r="AZ175" s="38">
        <v>5236</v>
      </c>
      <c r="BA175" s="38">
        <v>11595</v>
      </c>
      <c r="BB175" s="34">
        <f t="shared" si="35"/>
        <v>8.9865608482011375E-2</v>
      </c>
      <c r="BC175" s="38">
        <v>7843</v>
      </c>
      <c r="BD175" s="31"/>
    </row>
    <row r="176" spans="1:56" ht="20.25" customHeight="1">
      <c r="A176" s="37">
        <v>170</v>
      </c>
      <c r="B176" s="29" t="s">
        <v>186</v>
      </c>
      <c r="C176" s="38">
        <v>6</v>
      </c>
      <c r="D176" s="38">
        <v>185944</v>
      </c>
      <c r="E176" s="38">
        <v>188074</v>
      </c>
      <c r="F176" s="38">
        <v>185944</v>
      </c>
      <c r="G176" s="38">
        <v>188074</v>
      </c>
      <c r="H176" s="38">
        <v>141494</v>
      </c>
      <c r="I176" s="38">
        <v>145743</v>
      </c>
      <c r="J176" s="38">
        <v>141494</v>
      </c>
      <c r="K176" s="38">
        <v>145743</v>
      </c>
      <c r="L176" s="38">
        <v>2240</v>
      </c>
      <c r="M176" s="38">
        <v>2656</v>
      </c>
      <c r="N176" s="38">
        <v>2323</v>
      </c>
      <c r="O176" s="38">
        <v>2691</v>
      </c>
      <c r="P176" s="39">
        <v>139254</v>
      </c>
      <c r="Q176" s="38">
        <v>143087</v>
      </c>
      <c r="R176" s="39">
        <v>139171</v>
      </c>
      <c r="S176" s="38">
        <v>143052</v>
      </c>
      <c r="T176" s="38">
        <v>33443</v>
      </c>
      <c r="U176" s="34">
        <f t="shared" si="24"/>
        <v>0.24015827193473796</v>
      </c>
      <c r="V176" s="38">
        <v>43514</v>
      </c>
      <c r="W176" s="38">
        <v>29913</v>
      </c>
      <c r="X176" s="34">
        <f t="shared" si="25"/>
        <v>0.21493701992512809</v>
      </c>
      <c r="Y176" s="38">
        <v>41795</v>
      </c>
      <c r="Z176" s="38">
        <v>54792</v>
      </c>
      <c r="AA176" s="34">
        <f t="shared" si="26"/>
        <v>0.39346805118703954</v>
      </c>
      <c r="AB176" s="38">
        <v>53892</v>
      </c>
      <c r="AC176" s="38">
        <v>50100</v>
      </c>
      <c r="AD176" s="34">
        <f t="shared" si="27"/>
        <v>0.35998879076819162</v>
      </c>
      <c r="AE176" s="38">
        <v>44847</v>
      </c>
      <c r="AF176" s="38">
        <v>14380</v>
      </c>
      <c r="AG176" s="34">
        <f t="shared" si="28"/>
        <v>0.10326453818202709</v>
      </c>
      <c r="AH176" s="38">
        <v>17198</v>
      </c>
      <c r="AI176" s="38">
        <v>15047</v>
      </c>
      <c r="AJ176" s="34">
        <f t="shared" si="29"/>
        <v>0.10811878911554849</v>
      </c>
      <c r="AK176" s="38">
        <v>18504</v>
      </c>
      <c r="AL176" s="38">
        <v>12234</v>
      </c>
      <c r="AM176" s="34">
        <f t="shared" si="30"/>
        <v>8.7853849799646694E-2</v>
      </c>
      <c r="AN176" s="38">
        <v>9298</v>
      </c>
      <c r="AO176" s="38">
        <v>15422</v>
      </c>
      <c r="AP176" s="34">
        <f t="shared" si="31"/>
        <v>0.11081331599255592</v>
      </c>
      <c r="AQ176" s="38">
        <v>13118</v>
      </c>
      <c r="AR176" s="38">
        <v>3761</v>
      </c>
      <c r="AS176" s="34">
        <f t="shared" si="32"/>
        <v>2.7008200841627531E-2</v>
      </c>
      <c r="AT176" s="38">
        <v>7852</v>
      </c>
      <c r="AU176" s="38">
        <v>4411</v>
      </c>
      <c r="AV176" s="34">
        <f t="shared" si="33"/>
        <v>3.1694821478612641E-2</v>
      </c>
      <c r="AW176" s="38">
        <v>9270</v>
      </c>
      <c r="AX176" s="38">
        <v>12360</v>
      </c>
      <c r="AY176" s="34">
        <f t="shared" si="34"/>
        <v>8.8758671205135933E-2</v>
      </c>
      <c r="AZ176" s="38">
        <v>8003</v>
      </c>
      <c r="BA176" s="38">
        <v>14089</v>
      </c>
      <c r="BB176" s="34">
        <f t="shared" si="35"/>
        <v>0.1012351711204202</v>
      </c>
      <c r="BC176" s="38">
        <v>9436</v>
      </c>
      <c r="BD176" s="31"/>
    </row>
    <row r="177" spans="1:56" ht="20.25" customHeight="1">
      <c r="A177" s="37">
        <v>171</v>
      </c>
      <c r="B177" s="29" t="s">
        <v>187</v>
      </c>
      <c r="C177" s="38">
        <v>6</v>
      </c>
      <c r="D177" s="38">
        <v>181588</v>
      </c>
      <c r="E177" s="38">
        <v>183296</v>
      </c>
      <c r="F177" s="38">
        <v>181588</v>
      </c>
      <c r="G177" s="38">
        <v>183296</v>
      </c>
      <c r="H177" s="38">
        <v>141581</v>
      </c>
      <c r="I177" s="38">
        <v>142365</v>
      </c>
      <c r="J177" s="38">
        <v>141581</v>
      </c>
      <c r="K177" s="38">
        <v>142365</v>
      </c>
      <c r="L177" s="38">
        <v>1503</v>
      </c>
      <c r="M177" s="38">
        <v>1799</v>
      </c>
      <c r="N177" s="38">
        <v>1312</v>
      </c>
      <c r="O177" s="38">
        <v>1579</v>
      </c>
      <c r="P177" s="39">
        <v>140078</v>
      </c>
      <c r="Q177" s="38">
        <v>140566</v>
      </c>
      <c r="R177" s="39">
        <v>140269</v>
      </c>
      <c r="S177" s="38">
        <v>140786</v>
      </c>
      <c r="T177" s="38">
        <v>36528</v>
      </c>
      <c r="U177" s="34">
        <f t="shared" si="24"/>
        <v>0.26076900012849985</v>
      </c>
      <c r="V177" s="38">
        <v>46888</v>
      </c>
      <c r="W177" s="38">
        <v>31042</v>
      </c>
      <c r="X177" s="34">
        <f t="shared" si="25"/>
        <v>0.22130335284346506</v>
      </c>
      <c r="Y177" s="38">
        <v>42377</v>
      </c>
      <c r="Z177" s="38">
        <v>51630</v>
      </c>
      <c r="AA177" s="34">
        <f t="shared" si="26"/>
        <v>0.36858036236953695</v>
      </c>
      <c r="AB177" s="38">
        <v>50214</v>
      </c>
      <c r="AC177" s="38">
        <v>42098</v>
      </c>
      <c r="AD177" s="34">
        <f t="shared" si="27"/>
        <v>0.30012333445023492</v>
      </c>
      <c r="AE177" s="38">
        <v>37202</v>
      </c>
      <c r="AF177" s="38">
        <v>12591</v>
      </c>
      <c r="AG177" s="34">
        <f t="shared" si="28"/>
        <v>8.9885635146132875E-2</v>
      </c>
      <c r="AH177" s="38">
        <v>14378</v>
      </c>
      <c r="AI177" s="38">
        <v>12558</v>
      </c>
      <c r="AJ177" s="34">
        <f t="shared" si="29"/>
        <v>8.952797838439E-2</v>
      </c>
      <c r="AK177" s="38">
        <v>16125</v>
      </c>
      <c r="AL177" s="38">
        <v>9334</v>
      </c>
      <c r="AM177" s="34">
        <f t="shared" si="30"/>
        <v>6.6634303745056328E-2</v>
      </c>
      <c r="AN177" s="38">
        <v>6044</v>
      </c>
      <c r="AO177" s="38">
        <v>14789</v>
      </c>
      <c r="AP177" s="34">
        <f t="shared" si="31"/>
        <v>0.10543313205341166</v>
      </c>
      <c r="AQ177" s="38">
        <v>12191</v>
      </c>
      <c r="AR177" s="38">
        <v>6588</v>
      </c>
      <c r="AS177" s="34">
        <f t="shared" si="32"/>
        <v>4.703093990491012E-2</v>
      </c>
      <c r="AT177" s="38">
        <v>11557</v>
      </c>
      <c r="AU177" s="38">
        <v>8089</v>
      </c>
      <c r="AV177" s="34">
        <f t="shared" si="33"/>
        <v>5.7667766933534849E-2</v>
      </c>
      <c r="AW177" s="38">
        <v>14420</v>
      </c>
      <c r="AX177" s="38">
        <v>18709</v>
      </c>
      <c r="AY177" s="34">
        <f t="shared" si="34"/>
        <v>0.13356130156055912</v>
      </c>
      <c r="AZ177" s="38">
        <v>8989</v>
      </c>
      <c r="BA177" s="38">
        <v>22347</v>
      </c>
      <c r="BB177" s="34">
        <f t="shared" si="35"/>
        <v>0.15931531557222195</v>
      </c>
      <c r="BC177" s="38">
        <v>13088</v>
      </c>
      <c r="BD177" s="31"/>
    </row>
    <row r="178" spans="1:56" ht="20.25" customHeight="1">
      <c r="A178" s="37">
        <v>172</v>
      </c>
      <c r="B178" s="29" t="s">
        <v>188</v>
      </c>
      <c r="C178" s="38">
        <v>6</v>
      </c>
      <c r="D178" s="38">
        <v>206532</v>
      </c>
      <c r="E178" s="38">
        <v>208744</v>
      </c>
      <c r="F178" s="38">
        <v>206532</v>
      </c>
      <c r="G178" s="38">
        <v>208744</v>
      </c>
      <c r="H178" s="38">
        <v>153384</v>
      </c>
      <c r="I178" s="38">
        <v>155002</v>
      </c>
      <c r="J178" s="38">
        <v>153384</v>
      </c>
      <c r="K178" s="38">
        <v>155002</v>
      </c>
      <c r="L178" s="38">
        <v>2339</v>
      </c>
      <c r="M178" s="38">
        <v>2448</v>
      </c>
      <c r="N178" s="38">
        <v>1984</v>
      </c>
      <c r="O178" s="38">
        <v>2201</v>
      </c>
      <c r="P178" s="39">
        <v>151045</v>
      </c>
      <c r="Q178" s="38">
        <v>152554</v>
      </c>
      <c r="R178" s="39">
        <v>151400</v>
      </c>
      <c r="S178" s="38">
        <v>152801</v>
      </c>
      <c r="T178" s="38">
        <v>45441</v>
      </c>
      <c r="U178" s="34">
        <f t="shared" si="24"/>
        <v>0.30084411930219473</v>
      </c>
      <c r="V178" s="38">
        <v>58417</v>
      </c>
      <c r="W178" s="38">
        <v>37725</v>
      </c>
      <c r="X178" s="34">
        <f t="shared" si="25"/>
        <v>0.24917437252311758</v>
      </c>
      <c r="Y178" s="38">
        <v>51125</v>
      </c>
      <c r="Z178" s="38">
        <v>49923</v>
      </c>
      <c r="AA178" s="34">
        <f t="shared" si="26"/>
        <v>0.33051739547816877</v>
      </c>
      <c r="AB178" s="38">
        <v>45375</v>
      </c>
      <c r="AC178" s="38">
        <v>44546</v>
      </c>
      <c r="AD178" s="34">
        <f t="shared" si="27"/>
        <v>0.29422721268163804</v>
      </c>
      <c r="AE178" s="38">
        <v>37794</v>
      </c>
      <c r="AF178" s="38">
        <v>15816</v>
      </c>
      <c r="AG178" s="34">
        <f t="shared" si="28"/>
        <v>0.10471051673342381</v>
      </c>
      <c r="AH178" s="38">
        <v>17874</v>
      </c>
      <c r="AI178" s="38">
        <v>17513</v>
      </c>
      <c r="AJ178" s="34">
        <f t="shared" si="29"/>
        <v>0.11567371202113606</v>
      </c>
      <c r="AK178" s="38">
        <v>20931</v>
      </c>
      <c r="AL178" s="38">
        <v>12060</v>
      </c>
      <c r="AM178" s="34">
        <f t="shared" si="30"/>
        <v>7.9843755172299649E-2</v>
      </c>
      <c r="AN178" s="38">
        <v>9590</v>
      </c>
      <c r="AO178" s="38">
        <v>17327</v>
      </c>
      <c r="AP178" s="34">
        <f t="shared" si="31"/>
        <v>0.11444517833553501</v>
      </c>
      <c r="AQ178" s="38">
        <v>14821</v>
      </c>
      <c r="AR178" s="38">
        <v>4756</v>
      </c>
      <c r="AS178" s="34">
        <f t="shared" si="32"/>
        <v>3.1487305107749344E-2</v>
      </c>
      <c r="AT178" s="38">
        <v>7116</v>
      </c>
      <c r="AU178" s="38">
        <v>5102</v>
      </c>
      <c r="AV178" s="34">
        <f t="shared" si="33"/>
        <v>3.3698811096433287E-2</v>
      </c>
      <c r="AW178" s="38">
        <v>10210</v>
      </c>
      <c r="AX178" s="38">
        <v>13754</v>
      </c>
      <c r="AY178" s="34">
        <f t="shared" si="34"/>
        <v>9.1058955940282696E-2</v>
      </c>
      <c r="AZ178" s="38">
        <v>8909</v>
      </c>
      <c r="BA178" s="38">
        <v>16957</v>
      </c>
      <c r="BB178" s="34">
        <f t="shared" si="35"/>
        <v>0.11200132100396301</v>
      </c>
      <c r="BC178" s="38">
        <v>10768</v>
      </c>
      <c r="BD178" s="31"/>
    </row>
    <row r="179" spans="1:56" ht="20.25" customHeight="1">
      <c r="A179" s="37">
        <v>173</v>
      </c>
      <c r="B179" s="29" t="s">
        <v>189</v>
      </c>
      <c r="C179" s="38">
        <v>6</v>
      </c>
      <c r="D179" s="38">
        <v>217514</v>
      </c>
      <c r="E179" s="38">
        <v>217806</v>
      </c>
      <c r="F179" s="38">
        <v>217514</v>
      </c>
      <c r="G179" s="38">
        <v>217806</v>
      </c>
      <c r="H179" s="38">
        <v>161919</v>
      </c>
      <c r="I179" s="38">
        <v>166621</v>
      </c>
      <c r="J179" s="38">
        <v>161919</v>
      </c>
      <c r="K179" s="38">
        <v>166621</v>
      </c>
      <c r="L179" s="38">
        <v>2144</v>
      </c>
      <c r="M179" s="38">
        <v>2463</v>
      </c>
      <c r="N179" s="38">
        <v>2217</v>
      </c>
      <c r="O179" s="38">
        <v>2308</v>
      </c>
      <c r="P179" s="39">
        <v>159775</v>
      </c>
      <c r="Q179" s="38">
        <v>164158</v>
      </c>
      <c r="R179" s="39">
        <v>159702</v>
      </c>
      <c r="S179" s="38">
        <v>164313</v>
      </c>
      <c r="T179" s="38">
        <v>47283</v>
      </c>
      <c r="U179" s="34">
        <f t="shared" si="24"/>
        <v>0.29593490846502896</v>
      </c>
      <c r="V179" s="38">
        <v>57610</v>
      </c>
      <c r="W179" s="38">
        <v>36201</v>
      </c>
      <c r="X179" s="34">
        <f t="shared" si="25"/>
        <v>0.22667843859187736</v>
      </c>
      <c r="Y179" s="38">
        <v>49518</v>
      </c>
      <c r="Z179" s="38">
        <v>48514</v>
      </c>
      <c r="AA179" s="34">
        <f t="shared" si="26"/>
        <v>0.30363949303708337</v>
      </c>
      <c r="AB179" s="38">
        <v>46216</v>
      </c>
      <c r="AC179" s="38">
        <v>44046</v>
      </c>
      <c r="AD179" s="34">
        <f t="shared" si="27"/>
        <v>0.27580117969718598</v>
      </c>
      <c r="AE179" s="38">
        <v>39252</v>
      </c>
      <c r="AF179" s="38">
        <v>14496</v>
      </c>
      <c r="AG179" s="34">
        <f t="shared" si="28"/>
        <v>9.0727585667344707E-2</v>
      </c>
      <c r="AH179" s="38">
        <v>18918</v>
      </c>
      <c r="AI179" s="38">
        <v>14836</v>
      </c>
      <c r="AJ179" s="34">
        <f t="shared" si="29"/>
        <v>9.2898022567031099E-2</v>
      </c>
      <c r="AK179" s="38">
        <v>20358</v>
      </c>
      <c r="AL179" s="38">
        <v>12109</v>
      </c>
      <c r="AM179" s="34">
        <f t="shared" si="30"/>
        <v>7.5787826631200123E-2</v>
      </c>
      <c r="AN179" s="38">
        <v>12641</v>
      </c>
      <c r="AO179" s="38">
        <v>17106</v>
      </c>
      <c r="AP179" s="34">
        <f t="shared" si="31"/>
        <v>0.10711199609272269</v>
      </c>
      <c r="AQ179" s="38">
        <v>16926</v>
      </c>
      <c r="AR179" s="38">
        <v>6339</v>
      </c>
      <c r="AS179" s="34">
        <f t="shared" si="32"/>
        <v>3.9674542325144738E-2</v>
      </c>
      <c r="AT179" s="38">
        <v>10346</v>
      </c>
      <c r="AU179" s="38">
        <v>8028</v>
      </c>
      <c r="AV179" s="34">
        <f t="shared" si="33"/>
        <v>5.0268625314648534E-2</v>
      </c>
      <c r="AW179" s="38">
        <v>13798</v>
      </c>
      <c r="AX179" s="38">
        <v>21249</v>
      </c>
      <c r="AY179" s="34">
        <f t="shared" si="34"/>
        <v>0.13299327178845252</v>
      </c>
      <c r="AZ179" s="38">
        <v>13619</v>
      </c>
      <c r="BA179" s="38">
        <v>26109</v>
      </c>
      <c r="BB179" s="34">
        <f t="shared" si="35"/>
        <v>0.16348574219483789</v>
      </c>
      <c r="BC179" s="38">
        <v>15898</v>
      </c>
      <c r="BD179" s="31"/>
    </row>
    <row r="180" spans="1:56" ht="20.25" customHeight="1">
      <c r="A180" s="37">
        <v>174</v>
      </c>
      <c r="B180" s="29" t="s">
        <v>190</v>
      </c>
      <c r="C180" s="38">
        <v>6</v>
      </c>
      <c r="D180" s="38">
        <v>208542</v>
      </c>
      <c r="E180" s="38">
        <v>209966</v>
      </c>
      <c r="F180" s="38">
        <v>208542</v>
      </c>
      <c r="G180" s="38">
        <v>209966</v>
      </c>
      <c r="H180" s="38">
        <v>163560</v>
      </c>
      <c r="I180" s="38">
        <v>161981</v>
      </c>
      <c r="J180" s="38">
        <v>163560</v>
      </c>
      <c r="K180" s="38">
        <v>161981</v>
      </c>
      <c r="L180" s="38">
        <v>1895</v>
      </c>
      <c r="M180" s="38">
        <v>2682</v>
      </c>
      <c r="N180" s="38">
        <v>1856</v>
      </c>
      <c r="O180" s="38">
        <v>3299</v>
      </c>
      <c r="P180" s="39">
        <v>161665</v>
      </c>
      <c r="Q180" s="38">
        <v>159299</v>
      </c>
      <c r="R180" s="39">
        <v>161704</v>
      </c>
      <c r="S180" s="38">
        <v>158682</v>
      </c>
      <c r="T180" s="38">
        <v>61573</v>
      </c>
      <c r="U180" s="34">
        <f t="shared" si="24"/>
        <v>0.38086784399839174</v>
      </c>
      <c r="V180" s="38">
        <v>71946</v>
      </c>
      <c r="W180" s="38">
        <v>50312</v>
      </c>
      <c r="X180" s="34">
        <f t="shared" si="25"/>
        <v>0.31113639736803045</v>
      </c>
      <c r="Y180" s="38">
        <v>61811</v>
      </c>
      <c r="Z180" s="38">
        <v>35168</v>
      </c>
      <c r="AA180" s="34">
        <f t="shared" si="26"/>
        <v>0.21753626326044598</v>
      </c>
      <c r="AB180" s="38">
        <v>32150</v>
      </c>
      <c r="AC180" s="38">
        <v>36343</v>
      </c>
      <c r="AD180" s="34">
        <f t="shared" si="27"/>
        <v>0.22475016078761192</v>
      </c>
      <c r="AE180" s="38">
        <v>28745</v>
      </c>
      <c r="AF180" s="38">
        <v>24508</v>
      </c>
      <c r="AG180" s="34">
        <f t="shared" si="28"/>
        <v>0.1515974391488572</v>
      </c>
      <c r="AH180" s="38">
        <v>27990</v>
      </c>
      <c r="AI180" s="38">
        <v>21443</v>
      </c>
      <c r="AJ180" s="34">
        <f t="shared" si="29"/>
        <v>0.13260649087221096</v>
      </c>
      <c r="AK180" s="38">
        <v>25145</v>
      </c>
      <c r="AL180" s="38">
        <v>13894</v>
      </c>
      <c r="AM180" s="34">
        <f t="shared" si="30"/>
        <v>8.5943154053134574E-2</v>
      </c>
      <c r="AN180" s="38">
        <v>8437</v>
      </c>
      <c r="AO180" s="38">
        <v>20528</v>
      </c>
      <c r="AP180" s="34">
        <f t="shared" si="31"/>
        <v>0.12694800375995646</v>
      </c>
      <c r="AQ180" s="38">
        <v>17122</v>
      </c>
      <c r="AR180" s="38">
        <v>4648</v>
      </c>
      <c r="AS180" s="34">
        <f t="shared" si="32"/>
        <v>2.8750811864039834E-2</v>
      </c>
      <c r="AT180" s="38">
        <v>7669</v>
      </c>
      <c r="AU180" s="38">
        <v>4447</v>
      </c>
      <c r="AV180" s="34">
        <f t="shared" si="33"/>
        <v>2.7500865779448869E-2</v>
      </c>
      <c r="AW180" s="38">
        <v>9266</v>
      </c>
      <c r="AX180" s="38">
        <v>13833</v>
      </c>
      <c r="AY180" s="34">
        <f t="shared" si="34"/>
        <v>8.5565830575572946E-2</v>
      </c>
      <c r="AZ180" s="38">
        <v>8874</v>
      </c>
      <c r="BA180" s="38">
        <v>16324</v>
      </c>
      <c r="BB180" s="34">
        <f t="shared" si="35"/>
        <v>0.10094988373818829</v>
      </c>
      <c r="BC180" s="38">
        <v>10593</v>
      </c>
      <c r="BD180" s="31"/>
    </row>
    <row r="181" spans="1:56" ht="20.25" customHeight="1">
      <c r="A181" s="37">
        <v>175</v>
      </c>
      <c r="B181" s="29" t="s">
        <v>191</v>
      </c>
      <c r="C181" s="38">
        <v>6</v>
      </c>
      <c r="D181" s="38">
        <v>178307</v>
      </c>
      <c r="E181" s="38">
        <v>179307</v>
      </c>
      <c r="F181" s="38">
        <v>178307</v>
      </c>
      <c r="G181" s="38">
        <v>179307</v>
      </c>
      <c r="H181" s="38">
        <v>137070</v>
      </c>
      <c r="I181" s="38">
        <v>138193</v>
      </c>
      <c r="J181" s="38">
        <v>137070</v>
      </c>
      <c r="K181" s="38">
        <v>138193</v>
      </c>
      <c r="L181" s="38">
        <v>2186</v>
      </c>
      <c r="M181" s="38">
        <v>2324</v>
      </c>
      <c r="N181" s="38">
        <v>2033</v>
      </c>
      <c r="O181" s="38">
        <v>2167</v>
      </c>
      <c r="P181" s="39">
        <v>134884</v>
      </c>
      <c r="Q181" s="38">
        <v>135869</v>
      </c>
      <c r="R181" s="39">
        <v>135037</v>
      </c>
      <c r="S181" s="38">
        <v>136026</v>
      </c>
      <c r="T181" s="38">
        <v>37118</v>
      </c>
      <c r="U181" s="34">
        <f t="shared" si="24"/>
        <v>0.27518460306633846</v>
      </c>
      <c r="V181" s="38">
        <v>49479</v>
      </c>
      <c r="W181" s="38">
        <v>32685</v>
      </c>
      <c r="X181" s="34">
        <f t="shared" si="25"/>
        <v>0.24204477291409021</v>
      </c>
      <c r="Y181" s="38">
        <v>43147</v>
      </c>
      <c r="Z181" s="38">
        <v>41160</v>
      </c>
      <c r="AA181" s="34">
        <f t="shared" si="26"/>
        <v>0.30515109279084252</v>
      </c>
      <c r="AB181" s="38">
        <v>38462</v>
      </c>
      <c r="AC181" s="38">
        <v>36943</v>
      </c>
      <c r="AD181" s="34">
        <f t="shared" si="27"/>
        <v>0.27357687152410082</v>
      </c>
      <c r="AE181" s="38">
        <v>32069</v>
      </c>
      <c r="AF181" s="38">
        <v>17586</v>
      </c>
      <c r="AG181" s="34">
        <f t="shared" si="28"/>
        <v>0.13037869576821565</v>
      </c>
      <c r="AH181" s="38">
        <v>20172</v>
      </c>
      <c r="AI181" s="38">
        <v>17079</v>
      </c>
      <c r="AJ181" s="34">
        <f t="shared" si="29"/>
        <v>0.12647644719595369</v>
      </c>
      <c r="AK181" s="38">
        <v>20927</v>
      </c>
      <c r="AL181" s="38">
        <v>15098</v>
      </c>
      <c r="AM181" s="34">
        <f t="shared" si="30"/>
        <v>0.1119332166898965</v>
      </c>
      <c r="AN181" s="38">
        <v>8326</v>
      </c>
      <c r="AO181" s="38">
        <v>17046</v>
      </c>
      <c r="AP181" s="34">
        <f t="shared" si="31"/>
        <v>0.12623206972903722</v>
      </c>
      <c r="AQ181" s="38">
        <v>14144</v>
      </c>
      <c r="AR181" s="38">
        <v>4078</v>
      </c>
      <c r="AS181" s="34">
        <f t="shared" si="32"/>
        <v>3.0233385724029536E-2</v>
      </c>
      <c r="AT181" s="38">
        <v>8007</v>
      </c>
      <c r="AU181" s="38">
        <v>4308</v>
      </c>
      <c r="AV181" s="34">
        <f t="shared" si="33"/>
        <v>3.1902367499277974E-2</v>
      </c>
      <c r="AW181" s="38">
        <v>8938</v>
      </c>
      <c r="AX181" s="38">
        <v>12691</v>
      </c>
      <c r="AY181" s="34">
        <f t="shared" si="34"/>
        <v>9.4088253610509764E-2</v>
      </c>
      <c r="AZ181" s="38">
        <v>7346</v>
      </c>
      <c r="BA181" s="38">
        <v>15009</v>
      </c>
      <c r="BB181" s="34">
        <f t="shared" si="35"/>
        <v>0.11114731518028392</v>
      </c>
      <c r="BC181" s="38">
        <v>9614</v>
      </c>
      <c r="BD181" s="31"/>
    </row>
    <row r="182" spans="1:56" ht="20.25" customHeight="1">
      <c r="A182" s="37">
        <v>176</v>
      </c>
      <c r="B182" s="29" t="s">
        <v>192</v>
      </c>
      <c r="C182" s="38">
        <v>6</v>
      </c>
      <c r="D182" s="38">
        <v>179842</v>
      </c>
      <c r="E182" s="38">
        <v>181516</v>
      </c>
      <c r="F182" s="38">
        <v>179842</v>
      </c>
      <c r="G182" s="38">
        <v>181516</v>
      </c>
      <c r="H182" s="38">
        <v>144012</v>
      </c>
      <c r="I182" s="38">
        <v>146315</v>
      </c>
      <c r="J182" s="38">
        <v>144012</v>
      </c>
      <c r="K182" s="38">
        <v>146315</v>
      </c>
      <c r="L182" s="38">
        <v>1556</v>
      </c>
      <c r="M182" s="38">
        <v>2055</v>
      </c>
      <c r="N182" s="38">
        <v>1330</v>
      </c>
      <c r="O182" s="38">
        <v>1706</v>
      </c>
      <c r="P182" s="39">
        <v>142456</v>
      </c>
      <c r="Q182" s="38">
        <v>144260</v>
      </c>
      <c r="R182" s="39">
        <v>142682</v>
      </c>
      <c r="S182" s="38">
        <v>144609</v>
      </c>
      <c r="T182" s="38">
        <v>44549</v>
      </c>
      <c r="U182" s="34">
        <f t="shared" si="24"/>
        <v>0.31272112090750831</v>
      </c>
      <c r="V182" s="38">
        <v>57579</v>
      </c>
      <c r="W182" s="38">
        <v>37331</v>
      </c>
      <c r="X182" s="34">
        <f t="shared" si="25"/>
        <v>0.26163776790344961</v>
      </c>
      <c r="Y182" s="38">
        <v>48436</v>
      </c>
      <c r="Z182" s="38">
        <v>38424</v>
      </c>
      <c r="AA182" s="34">
        <f t="shared" si="26"/>
        <v>0.26972538889200876</v>
      </c>
      <c r="AB182" s="38">
        <v>33201</v>
      </c>
      <c r="AC182" s="38">
        <v>35171</v>
      </c>
      <c r="AD182" s="34">
        <f t="shared" si="27"/>
        <v>0.2464992080290436</v>
      </c>
      <c r="AE182" s="38">
        <v>28947</v>
      </c>
      <c r="AF182" s="38">
        <v>10709</v>
      </c>
      <c r="AG182" s="34">
        <f t="shared" si="28"/>
        <v>7.5174088841466841E-2</v>
      </c>
      <c r="AH182" s="38">
        <v>15075</v>
      </c>
      <c r="AI182" s="38">
        <v>11156</v>
      </c>
      <c r="AJ182" s="34">
        <f t="shared" si="29"/>
        <v>7.8187858314293326E-2</v>
      </c>
      <c r="AK182" s="38">
        <v>16132</v>
      </c>
      <c r="AL182" s="38">
        <v>16132</v>
      </c>
      <c r="AM182" s="34">
        <f t="shared" si="30"/>
        <v>0.1132419834896389</v>
      </c>
      <c r="AN182" s="38">
        <v>14954</v>
      </c>
      <c r="AO182" s="38">
        <v>21996</v>
      </c>
      <c r="AP182" s="34">
        <f t="shared" si="31"/>
        <v>0.15416100138770134</v>
      </c>
      <c r="AQ182" s="38">
        <v>21713</v>
      </c>
      <c r="AR182" s="38">
        <v>3772</v>
      </c>
      <c r="AS182" s="34">
        <f t="shared" si="32"/>
        <v>2.6478351210198238E-2</v>
      </c>
      <c r="AT182" s="38">
        <v>8556</v>
      </c>
      <c r="AU182" s="38">
        <v>4441</v>
      </c>
      <c r="AV182" s="34">
        <f t="shared" si="33"/>
        <v>3.1125159445480159E-2</v>
      </c>
      <c r="AW182" s="38">
        <v>9562</v>
      </c>
      <c r="AX182" s="38">
        <v>21769</v>
      </c>
      <c r="AY182" s="34">
        <f t="shared" si="34"/>
        <v>0.1528120963665974</v>
      </c>
      <c r="AZ182" s="38">
        <v>12884</v>
      </c>
      <c r="BA182" s="38">
        <v>22486</v>
      </c>
      <c r="BB182" s="34">
        <f t="shared" si="35"/>
        <v>0.15759521172958046</v>
      </c>
      <c r="BC182" s="38">
        <v>14074</v>
      </c>
      <c r="BD182" s="31"/>
    </row>
    <row r="183" spans="1:56" ht="20.25" customHeight="1">
      <c r="A183" s="37">
        <v>177</v>
      </c>
      <c r="B183" s="29" t="s">
        <v>193</v>
      </c>
      <c r="C183" s="38">
        <v>6</v>
      </c>
      <c r="D183" s="38">
        <v>176897</v>
      </c>
      <c r="E183" s="38">
        <v>176435</v>
      </c>
      <c r="F183" s="38">
        <v>176897</v>
      </c>
      <c r="G183" s="38">
        <v>176435</v>
      </c>
      <c r="H183" s="38">
        <v>138935</v>
      </c>
      <c r="I183" s="38">
        <v>138853</v>
      </c>
      <c r="J183" s="38">
        <v>138935</v>
      </c>
      <c r="K183" s="38">
        <v>138853</v>
      </c>
      <c r="L183" s="38">
        <v>2010</v>
      </c>
      <c r="M183" s="38">
        <v>1932</v>
      </c>
      <c r="N183" s="38">
        <v>1678</v>
      </c>
      <c r="O183" s="38">
        <v>1633</v>
      </c>
      <c r="P183" s="39">
        <v>136925</v>
      </c>
      <c r="Q183" s="38">
        <v>136921</v>
      </c>
      <c r="R183" s="39">
        <v>137257</v>
      </c>
      <c r="S183" s="38">
        <v>137220</v>
      </c>
      <c r="T183" s="38">
        <v>38807</v>
      </c>
      <c r="U183" s="34">
        <f t="shared" si="24"/>
        <v>0.28341792952346173</v>
      </c>
      <c r="V183" s="38">
        <v>49891</v>
      </c>
      <c r="W183" s="38">
        <v>32419</v>
      </c>
      <c r="X183" s="34">
        <f t="shared" si="25"/>
        <v>0.236191961065738</v>
      </c>
      <c r="Y183" s="38">
        <v>43951</v>
      </c>
      <c r="Z183" s="38">
        <v>40618</v>
      </c>
      <c r="AA183" s="34">
        <f t="shared" si="26"/>
        <v>0.29664414825634472</v>
      </c>
      <c r="AB183" s="38">
        <v>39773</v>
      </c>
      <c r="AC183" s="38">
        <v>35909</v>
      </c>
      <c r="AD183" s="34">
        <f t="shared" si="27"/>
        <v>0.2616187152567811</v>
      </c>
      <c r="AE183" s="38">
        <v>31152</v>
      </c>
      <c r="AF183" s="38">
        <v>11318</v>
      </c>
      <c r="AG183" s="34">
        <f t="shared" si="28"/>
        <v>8.2658389629359133E-2</v>
      </c>
      <c r="AH183" s="38">
        <v>14987</v>
      </c>
      <c r="AI183" s="38">
        <v>11680</v>
      </c>
      <c r="AJ183" s="34">
        <f t="shared" si="29"/>
        <v>8.5095842106413522E-2</v>
      </c>
      <c r="AK183" s="38">
        <v>15895</v>
      </c>
      <c r="AL183" s="38">
        <v>15000</v>
      </c>
      <c r="AM183" s="34">
        <f t="shared" si="30"/>
        <v>0.10954902318787657</v>
      </c>
      <c r="AN183" s="38">
        <v>11047</v>
      </c>
      <c r="AO183" s="38">
        <v>19043</v>
      </c>
      <c r="AP183" s="34">
        <f t="shared" si="31"/>
        <v>0.13873973640688636</v>
      </c>
      <c r="AQ183" s="38">
        <v>17462</v>
      </c>
      <c r="AR183" s="38">
        <v>3904</v>
      </c>
      <c r="AS183" s="34">
        <f t="shared" si="32"/>
        <v>2.8511959101698011E-2</v>
      </c>
      <c r="AT183" s="38">
        <v>6719</v>
      </c>
      <c r="AU183" s="38">
        <v>4905</v>
      </c>
      <c r="AV183" s="34">
        <f t="shared" si="33"/>
        <v>3.5735882322941635E-2</v>
      </c>
      <c r="AW183" s="38">
        <v>9249</v>
      </c>
      <c r="AX183" s="38">
        <v>18996</v>
      </c>
      <c r="AY183" s="34">
        <f t="shared" si="34"/>
        <v>0.1387328829651269</v>
      </c>
      <c r="AZ183" s="38">
        <v>11368</v>
      </c>
      <c r="BA183" s="38">
        <v>21917</v>
      </c>
      <c r="BB183" s="34">
        <f t="shared" si="35"/>
        <v>0.15967855919916651</v>
      </c>
      <c r="BC183" s="38">
        <v>13002</v>
      </c>
      <c r="BD183" s="31"/>
    </row>
    <row r="184" spans="1:56" ht="20.25" customHeight="1">
      <c r="A184" s="37">
        <v>178</v>
      </c>
      <c r="B184" s="29" t="s">
        <v>194</v>
      </c>
      <c r="C184" s="38">
        <v>6</v>
      </c>
      <c r="D184" s="38">
        <v>220466</v>
      </c>
      <c r="E184" s="38">
        <v>220342</v>
      </c>
      <c r="F184" s="38">
        <v>220466</v>
      </c>
      <c r="G184" s="38">
        <v>220342</v>
      </c>
      <c r="H184" s="38">
        <v>172247</v>
      </c>
      <c r="I184" s="38">
        <v>173627</v>
      </c>
      <c r="J184" s="38">
        <v>172247</v>
      </c>
      <c r="K184" s="38">
        <v>173627</v>
      </c>
      <c r="L184" s="38">
        <v>2267</v>
      </c>
      <c r="M184" s="38">
        <v>2289</v>
      </c>
      <c r="N184" s="38">
        <v>1765</v>
      </c>
      <c r="O184" s="38">
        <v>2002</v>
      </c>
      <c r="P184" s="39">
        <v>169980</v>
      </c>
      <c r="Q184" s="38">
        <v>171338</v>
      </c>
      <c r="R184" s="39">
        <v>170482</v>
      </c>
      <c r="S184" s="38">
        <v>171625</v>
      </c>
      <c r="T184" s="38">
        <v>51318</v>
      </c>
      <c r="U184" s="34">
        <f t="shared" si="24"/>
        <v>0.30190610660077655</v>
      </c>
      <c r="V184" s="38">
        <v>71555</v>
      </c>
      <c r="W184" s="38">
        <v>44413</v>
      </c>
      <c r="X184" s="34">
        <f t="shared" si="25"/>
        <v>0.2605143064957004</v>
      </c>
      <c r="Y184" s="38">
        <v>59346</v>
      </c>
      <c r="Z184" s="38">
        <v>48441</v>
      </c>
      <c r="AA184" s="34">
        <f t="shared" si="26"/>
        <v>0.28498058595128839</v>
      </c>
      <c r="AB184" s="38">
        <v>43427</v>
      </c>
      <c r="AC184" s="38">
        <v>43708</v>
      </c>
      <c r="AD184" s="34">
        <f t="shared" si="27"/>
        <v>0.25637897256015296</v>
      </c>
      <c r="AE184" s="38">
        <v>35604</v>
      </c>
      <c r="AF184" s="38">
        <v>13547</v>
      </c>
      <c r="AG184" s="34">
        <f t="shared" si="28"/>
        <v>7.9697611483703967E-2</v>
      </c>
      <c r="AH184" s="38">
        <v>17439</v>
      </c>
      <c r="AI184" s="38">
        <v>14523</v>
      </c>
      <c r="AJ184" s="34">
        <f t="shared" si="29"/>
        <v>8.5187879072277428E-2</v>
      </c>
      <c r="AK184" s="38">
        <v>20399</v>
      </c>
      <c r="AL184" s="38">
        <v>18126</v>
      </c>
      <c r="AM184" s="34">
        <f t="shared" si="30"/>
        <v>0.10663607483233321</v>
      </c>
      <c r="AN184" s="38">
        <v>13053</v>
      </c>
      <c r="AO184" s="38">
        <v>23745</v>
      </c>
      <c r="AP184" s="34">
        <f t="shared" si="31"/>
        <v>0.13928156638237468</v>
      </c>
      <c r="AQ184" s="38">
        <v>22650</v>
      </c>
      <c r="AR184" s="38">
        <v>4563</v>
      </c>
      <c r="AS184" s="34">
        <f t="shared" si="32"/>
        <v>2.6844334627603248E-2</v>
      </c>
      <c r="AT184" s="38">
        <v>9394</v>
      </c>
      <c r="AU184" s="38">
        <v>5395</v>
      </c>
      <c r="AV184" s="34">
        <f t="shared" si="33"/>
        <v>3.1645569620253167E-2</v>
      </c>
      <c r="AW184" s="38">
        <v>11069</v>
      </c>
      <c r="AX184" s="38">
        <v>24418</v>
      </c>
      <c r="AY184" s="34">
        <f t="shared" si="34"/>
        <v>0.14365219437580892</v>
      </c>
      <c r="AZ184" s="38">
        <v>12020</v>
      </c>
      <c r="BA184" s="38">
        <v>25328</v>
      </c>
      <c r="BB184" s="34">
        <f t="shared" si="35"/>
        <v>0.14856700414119967</v>
      </c>
      <c r="BC184" s="38">
        <v>15273</v>
      </c>
      <c r="BD184" s="31"/>
    </row>
    <row r="185" spans="1:56" ht="20.25" customHeight="1">
      <c r="A185" s="37">
        <v>179</v>
      </c>
      <c r="B185" s="29" t="s">
        <v>195</v>
      </c>
      <c r="C185" s="38">
        <v>6</v>
      </c>
      <c r="D185" s="38">
        <v>186735</v>
      </c>
      <c r="E185" s="38">
        <v>189372</v>
      </c>
      <c r="F185" s="38">
        <v>186735</v>
      </c>
      <c r="G185" s="38">
        <v>189372</v>
      </c>
      <c r="H185" s="38">
        <v>136214</v>
      </c>
      <c r="I185" s="38">
        <v>139775</v>
      </c>
      <c r="J185" s="38">
        <v>136214</v>
      </c>
      <c r="K185" s="38">
        <v>139775</v>
      </c>
      <c r="L185" s="38">
        <v>1607</v>
      </c>
      <c r="M185" s="38">
        <v>1810</v>
      </c>
      <c r="N185" s="38">
        <v>1348</v>
      </c>
      <c r="O185" s="38">
        <v>1546</v>
      </c>
      <c r="P185" s="39">
        <v>134607</v>
      </c>
      <c r="Q185" s="38">
        <v>137965</v>
      </c>
      <c r="R185" s="39">
        <v>134866</v>
      </c>
      <c r="S185" s="38">
        <v>138229</v>
      </c>
      <c r="T185" s="38">
        <v>35375</v>
      </c>
      <c r="U185" s="34">
        <f t="shared" si="24"/>
        <v>0.26280208310117603</v>
      </c>
      <c r="V185" s="38">
        <v>47309</v>
      </c>
      <c r="W185" s="38">
        <v>28523</v>
      </c>
      <c r="X185" s="34">
        <f t="shared" si="25"/>
        <v>0.21149140628475671</v>
      </c>
      <c r="Y185" s="38">
        <v>40022</v>
      </c>
      <c r="Z185" s="38">
        <v>34750</v>
      </c>
      <c r="AA185" s="34">
        <f t="shared" si="26"/>
        <v>0.25815893675663226</v>
      </c>
      <c r="AB185" s="38">
        <v>39396</v>
      </c>
      <c r="AC185" s="38">
        <v>33546</v>
      </c>
      <c r="AD185" s="34">
        <f t="shared" si="27"/>
        <v>0.24873578218379724</v>
      </c>
      <c r="AE185" s="38">
        <v>29247</v>
      </c>
      <c r="AF185" s="38">
        <v>9192</v>
      </c>
      <c r="AG185" s="34">
        <f t="shared" si="28"/>
        <v>6.8287681918473786E-2</v>
      </c>
      <c r="AH185" s="38">
        <v>14417</v>
      </c>
      <c r="AI185" s="38">
        <v>9588</v>
      </c>
      <c r="AJ185" s="34">
        <f t="shared" si="29"/>
        <v>7.1092788397372209E-2</v>
      </c>
      <c r="AK185" s="38">
        <v>15496</v>
      </c>
      <c r="AL185" s="38">
        <v>13995</v>
      </c>
      <c r="AM185" s="34">
        <f t="shared" si="30"/>
        <v>0.10396933294702355</v>
      </c>
      <c r="AN185" s="38">
        <v>9693</v>
      </c>
      <c r="AO185" s="38">
        <v>18947</v>
      </c>
      <c r="AP185" s="34">
        <f t="shared" si="31"/>
        <v>0.14048759509438999</v>
      </c>
      <c r="AQ185" s="38">
        <v>18400</v>
      </c>
      <c r="AR185" s="38">
        <v>6652</v>
      </c>
      <c r="AS185" s="34">
        <f t="shared" si="32"/>
        <v>4.9417935174247994E-2</v>
      </c>
      <c r="AT185" s="38">
        <v>10558</v>
      </c>
      <c r="AU185" s="38">
        <v>7128</v>
      </c>
      <c r="AV185" s="34">
        <f t="shared" si="33"/>
        <v>5.2852460961250423E-2</v>
      </c>
      <c r="AW185" s="38">
        <v>13160</v>
      </c>
      <c r="AX185" s="38">
        <v>25811</v>
      </c>
      <c r="AY185" s="34">
        <f t="shared" si="34"/>
        <v>0.19175080047842979</v>
      </c>
      <c r="AZ185" s="38">
        <v>12321</v>
      </c>
      <c r="BA185" s="38">
        <v>26818</v>
      </c>
      <c r="BB185" s="34">
        <f t="shared" si="35"/>
        <v>0.19884922812272923</v>
      </c>
      <c r="BC185" s="38">
        <v>16286</v>
      </c>
      <c r="BD185" s="31"/>
    </row>
    <row r="186" spans="1:56" ht="20.25" customHeight="1">
      <c r="A186" s="37">
        <v>180</v>
      </c>
      <c r="B186" s="29" t="s">
        <v>196</v>
      </c>
      <c r="C186" s="38">
        <v>6</v>
      </c>
      <c r="D186" s="38">
        <v>176271</v>
      </c>
      <c r="E186" s="38">
        <v>177469</v>
      </c>
      <c r="F186" s="38">
        <v>176271</v>
      </c>
      <c r="G186" s="38">
        <v>177469</v>
      </c>
      <c r="H186" s="38">
        <v>131412</v>
      </c>
      <c r="I186" s="38">
        <v>134190</v>
      </c>
      <c r="J186" s="38">
        <v>131412</v>
      </c>
      <c r="K186" s="38">
        <v>134190</v>
      </c>
      <c r="L186" s="38">
        <v>2036</v>
      </c>
      <c r="M186" s="38">
        <v>2131</v>
      </c>
      <c r="N186" s="38">
        <v>1760</v>
      </c>
      <c r="O186" s="38">
        <v>1867</v>
      </c>
      <c r="P186" s="39">
        <v>129376</v>
      </c>
      <c r="Q186" s="38">
        <v>132059</v>
      </c>
      <c r="R186" s="39">
        <v>129652</v>
      </c>
      <c r="S186" s="38">
        <v>132323</v>
      </c>
      <c r="T186" s="38">
        <v>36019</v>
      </c>
      <c r="U186" s="34">
        <f t="shared" si="24"/>
        <v>0.27840557754142964</v>
      </c>
      <c r="V186" s="38">
        <v>46656</v>
      </c>
      <c r="W186" s="38">
        <v>29223</v>
      </c>
      <c r="X186" s="34">
        <f t="shared" si="25"/>
        <v>0.22539567457501619</v>
      </c>
      <c r="Y186" s="38">
        <v>39126</v>
      </c>
      <c r="Z186" s="38">
        <v>40291</v>
      </c>
      <c r="AA186" s="34">
        <f t="shared" si="26"/>
        <v>0.3114256121691813</v>
      </c>
      <c r="AB186" s="38">
        <v>40185</v>
      </c>
      <c r="AC186" s="38">
        <v>35739</v>
      </c>
      <c r="AD186" s="34">
        <f t="shared" si="27"/>
        <v>0.27565328726128407</v>
      </c>
      <c r="AE186" s="38">
        <v>31150</v>
      </c>
      <c r="AF186" s="38">
        <v>13364</v>
      </c>
      <c r="AG186" s="34">
        <f t="shared" si="28"/>
        <v>0.10329581993569131</v>
      </c>
      <c r="AH186" s="38">
        <v>16907</v>
      </c>
      <c r="AI186" s="38">
        <v>13257</v>
      </c>
      <c r="AJ186" s="34">
        <f t="shared" si="29"/>
        <v>0.10225064017523833</v>
      </c>
      <c r="AK186" s="38">
        <v>18626</v>
      </c>
      <c r="AL186" s="38">
        <v>13106</v>
      </c>
      <c r="AM186" s="34">
        <f t="shared" si="30"/>
        <v>0.10130163245115013</v>
      </c>
      <c r="AN186" s="38">
        <v>8418</v>
      </c>
      <c r="AO186" s="38">
        <v>17158</v>
      </c>
      <c r="AP186" s="34">
        <f t="shared" si="31"/>
        <v>0.13233887637676242</v>
      </c>
      <c r="AQ186" s="38">
        <v>15185</v>
      </c>
      <c r="AR186" s="38">
        <v>4462</v>
      </c>
      <c r="AS186" s="34">
        <f t="shared" si="32"/>
        <v>3.4488622310165716E-2</v>
      </c>
      <c r="AT186" s="38">
        <v>7715</v>
      </c>
      <c r="AU186" s="38">
        <v>4948</v>
      </c>
      <c r="AV186" s="34">
        <f t="shared" si="33"/>
        <v>3.8163699750100269E-2</v>
      </c>
      <c r="AW186" s="38">
        <v>10006</v>
      </c>
      <c r="AX186" s="38">
        <v>15995</v>
      </c>
      <c r="AY186" s="34">
        <f t="shared" si="34"/>
        <v>0.1236318946326985</v>
      </c>
      <c r="AZ186" s="38">
        <v>8054</v>
      </c>
      <c r="BA186" s="38">
        <v>18258</v>
      </c>
      <c r="BB186" s="34">
        <f t="shared" si="35"/>
        <v>0.14082312652330856</v>
      </c>
      <c r="BC186" s="38">
        <v>11345</v>
      </c>
      <c r="BD186" s="31"/>
    </row>
    <row r="187" spans="1:56" ht="20.25" customHeight="1">
      <c r="A187" s="37">
        <v>181</v>
      </c>
      <c r="B187" s="29" t="s">
        <v>197</v>
      </c>
      <c r="C187" s="38">
        <v>6</v>
      </c>
      <c r="D187" s="38">
        <v>195514</v>
      </c>
      <c r="E187" s="38">
        <v>197291</v>
      </c>
      <c r="F187" s="38">
        <v>195514</v>
      </c>
      <c r="G187" s="38">
        <v>197291</v>
      </c>
      <c r="H187" s="38">
        <v>157718</v>
      </c>
      <c r="I187" s="38">
        <v>160647</v>
      </c>
      <c r="J187" s="38">
        <v>157718</v>
      </c>
      <c r="K187" s="38">
        <v>160647</v>
      </c>
      <c r="L187" s="38">
        <v>1782</v>
      </c>
      <c r="M187" s="38">
        <v>2122</v>
      </c>
      <c r="N187" s="38">
        <v>1437</v>
      </c>
      <c r="O187" s="38">
        <v>1788</v>
      </c>
      <c r="P187" s="39">
        <v>155936</v>
      </c>
      <c r="Q187" s="38">
        <v>158525</v>
      </c>
      <c r="R187" s="39">
        <v>156281</v>
      </c>
      <c r="S187" s="38">
        <v>158859</v>
      </c>
      <c r="T187" s="38">
        <v>51985</v>
      </c>
      <c r="U187" s="34">
        <f t="shared" si="24"/>
        <v>0.33337394828647648</v>
      </c>
      <c r="V187" s="38">
        <v>66490</v>
      </c>
      <c r="W187" s="38">
        <v>42260</v>
      </c>
      <c r="X187" s="34">
        <f t="shared" si="25"/>
        <v>0.27041035058644364</v>
      </c>
      <c r="Y187" s="38">
        <v>54902</v>
      </c>
      <c r="Z187" s="38">
        <v>35493</v>
      </c>
      <c r="AA187" s="34">
        <f t="shared" si="26"/>
        <v>0.22761261030166222</v>
      </c>
      <c r="AB187" s="38">
        <v>34527</v>
      </c>
      <c r="AC187" s="38">
        <v>34468</v>
      </c>
      <c r="AD187" s="34">
        <f t="shared" si="27"/>
        <v>0.22055144259378939</v>
      </c>
      <c r="AE187" s="38">
        <v>28786</v>
      </c>
      <c r="AF187" s="38">
        <v>10588</v>
      </c>
      <c r="AG187" s="34">
        <f t="shared" si="28"/>
        <v>6.789965113892879E-2</v>
      </c>
      <c r="AH187" s="38">
        <v>15319</v>
      </c>
      <c r="AI187" s="38">
        <v>10427</v>
      </c>
      <c r="AJ187" s="34">
        <f t="shared" si="29"/>
        <v>6.6719562838732802E-2</v>
      </c>
      <c r="AK187" s="38">
        <v>16395</v>
      </c>
      <c r="AL187" s="38">
        <v>20295</v>
      </c>
      <c r="AM187" s="34">
        <f t="shared" si="30"/>
        <v>0.13014954853273139</v>
      </c>
      <c r="AN187" s="38">
        <v>17224</v>
      </c>
      <c r="AO187" s="38">
        <v>26335</v>
      </c>
      <c r="AP187" s="34">
        <f t="shared" si="31"/>
        <v>0.16851056750340732</v>
      </c>
      <c r="AQ187" s="38">
        <v>26571</v>
      </c>
      <c r="AR187" s="38">
        <v>4272</v>
      </c>
      <c r="AS187" s="34">
        <f t="shared" si="32"/>
        <v>2.7395854709624461E-2</v>
      </c>
      <c r="AT187" s="38">
        <v>7887</v>
      </c>
      <c r="AU187" s="38">
        <v>4708</v>
      </c>
      <c r="AV187" s="34">
        <f t="shared" si="33"/>
        <v>3.0125223155725904E-2</v>
      </c>
      <c r="AW187" s="38">
        <v>9504</v>
      </c>
      <c r="AX187" s="38">
        <v>26373</v>
      </c>
      <c r="AY187" s="34">
        <f t="shared" si="34"/>
        <v>0.16912707777549765</v>
      </c>
      <c r="AZ187" s="38">
        <v>14458</v>
      </c>
      <c r="BA187" s="38">
        <v>26771</v>
      </c>
      <c r="BB187" s="34">
        <f t="shared" si="35"/>
        <v>0.17130041399786283</v>
      </c>
      <c r="BC187" s="38">
        <v>16752</v>
      </c>
      <c r="BD187" s="31"/>
    </row>
    <row r="188" spans="1:56" ht="20.25" customHeight="1">
      <c r="A188" s="37">
        <v>182</v>
      </c>
      <c r="B188" s="29" t="s">
        <v>198</v>
      </c>
      <c r="C188" s="38">
        <v>6</v>
      </c>
      <c r="D188" s="38">
        <v>201216</v>
      </c>
      <c r="E188" s="38">
        <v>199775</v>
      </c>
      <c r="F188" s="38">
        <v>201216</v>
      </c>
      <c r="G188" s="38">
        <v>199775</v>
      </c>
      <c r="H188" s="38">
        <v>145010</v>
      </c>
      <c r="I188" s="38">
        <v>144841</v>
      </c>
      <c r="J188" s="38">
        <v>145010</v>
      </c>
      <c r="K188" s="38">
        <v>144841</v>
      </c>
      <c r="L188" s="38">
        <v>1507</v>
      </c>
      <c r="M188" s="38">
        <v>1792</v>
      </c>
      <c r="N188" s="38">
        <v>1247</v>
      </c>
      <c r="O188" s="38">
        <v>1614</v>
      </c>
      <c r="P188" s="39">
        <v>143503</v>
      </c>
      <c r="Q188" s="38">
        <v>143049</v>
      </c>
      <c r="R188" s="39">
        <v>143763</v>
      </c>
      <c r="S188" s="38">
        <v>143227</v>
      </c>
      <c r="T188" s="38">
        <v>31163</v>
      </c>
      <c r="U188" s="34">
        <f t="shared" si="24"/>
        <v>0.21715922315212921</v>
      </c>
      <c r="V188" s="38">
        <v>43663</v>
      </c>
      <c r="W188" s="38">
        <v>25915</v>
      </c>
      <c r="X188" s="34">
        <f t="shared" si="25"/>
        <v>0.18026195891849781</v>
      </c>
      <c r="Y188" s="38">
        <v>37221</v>
      </c>
      <c r="Z188" s="38">
        <v>41604</v>
      </c>
      <c r="AA188" s="34">
        <f t="shared" si="26"/>
        <v>0.28991728395922034</v>
      </c>
      <c r="AB188" s="38">
        <v>38704</v>
      </c>
      <c r="AC188" s="38">
        <v>32499</v>
      </c>
      <c r="AD188" s="34">
        <f t="shared" si="27"/>
        <v>0.22605955635316458</v>
      </c>
      <c r="AE188" s="38">
        <v>29743</v>
      </c>
      <c r="AF188" s="38">
        <v>7909</v>
      </c>
      <c r="AG188" s="34">
        <f t="shared" si="28"/>
        <v>5.5113830372884191E-2</v>
      </c>
      <c r="AH188" s="38">
        <v>12892</v>
      </c>
      <c r="AI188" s="38">
        <v>7846</v>
      </c>
      <c r="AJ188" s="34">
        <f t="shared" si="29"/>
        <v>5.4575934002490209E-2</v>
      </c>
      <c r="AK188" s="38">
        <v>13342</v>
      </c>
      <c r="AL188" s="38">
        <v>16369</v>
      </c>
      <c r="AM188" s="34">
        <f t="shared" si="30"/>
        <v>0.11406730172888371</v>
      </c>
      <c r="AN188" s="38">
        <v>13185</v>
      </c>
      <c r="AO188" s="38">
        <v>21361</v>
      </c>
      <c r="AP188" s="34">
        <f t="shared" si="31"/>
        <v>0.148584823633341</v>
      </c>
      <c r="AQ188" s="38">
        <v>19989</v>
      </c>
      <c r="AR188" s="38">
        <v>12562</v>
      </c>
      <c r="AS188" s="34">
        <f t="shared" si="32"/>
        <v>8.7538239618683927E-2</v>
      </c>
      <c r="AT188" s="38">
        <v>13934</v>
      </c>
      <c r="AU188" s="38">
        <v>10384</v>
      </c>
      <c r="AV188" s="34">
        <f t="shared" si="33"/>
        <v>7.2229989635719902E-2</v>
      </c>
      <c r="AW188" s="38">
        <v>17179</v>
      </c>
      <c r="AX188" s="38">
        <v>26922</v>
      </c>
      <c r="AY188" s="34">
        <f t="shared" si="34"/>
        <v>0.18760583402437581</v>
      </c>
      <c r="AZ188" s="38">
        <v>15596</v>
      </c>
      <c r="BA188" s="38">
        <v>33821</v>
      </c>
      <c r="BB188" s="34">
        <f t="shared" si="35"/>
        <v>0.23525524648205728</v>
      </c>
      <c r="BC188" s="38">
        <v>19475</v>
      </c>
      <c r="BD188" s="31"/>
    </row>
    <row r="189" spans="1:56" ht="20.25" customHeight="1">
      <c r="A189" s="37">
        <v>183</v>
      </c>
      <c r="B189" s="29" t="s">
        <v>199</v>
      </c>
      <c r="C189" s="38">
        <v>6</v>
      </c>
      <c r="D189" s="38">
        <v>227207</v>
      </c>
      <c r="E189" s="38">
        <v>223942</v>
      </c>
      <c r="F189" s="38">
        <v>227207</v>
      </c>
      <c r="G189" s="38">
        <v>223942</v>
      </c>
      <c r="H189" s="38">
        <v>175004</v>
      </c>
      <c r="I189" s="38">
        <v>172393</v>
      </c>
      <c r="J189" s="38">
        <v>175004</v>
      </c>
      <c r="K189" s="38">
        <v>172393</v>
      </c>
      <c r="L189" s="38">
        <v>1752</v>
      </c>
      <c r="M189" s="38">
        <v>1824</v>
      </c>
      <c r="N189" s="38">
        <v>1353</v>
      </c>
      <c r="O189" s="38">
        <v>1620</v>
      </c>
      <c r="P189" s="39">
        <v>173252</v>
      </c>
      <c r="Q189" s="38">
        <v>170569</v>
      </c>
      <c r="R189" s="39">
        <v>173651</v>
      </c>
      <c r="S189" s="38">
        <v>170773</v>
      </c>
      <c r="T189" s="38">
        <v>38995</v>
      </c>
      <c r="U189" s="34">
        <f t="shared" si="24"/>
        <v>0.22507676679057095</v>
      </c>
      <c r="V189" s="38">
        <v>55221</v>
      </c>
      <c r="W189" s="38">
        <v>31660</v>
      </c>
      <c r="X189" s="34">
        <f t="shared" si="25"/>
        <v>0.18231971022337909</v>
      </c>
      <c r="Y189" s="38">
        <v>45731</v>
      </c>
      <c r="Z189" s="38">
        <v>40431</v>
      </c>
      <c r="AA189" s="34">
        <f t="shared" si="26"/>
        <v>0.23336527139657839</v>
      </c>
      <c r="AB189" s="38">
        <v>44240</v>
      </c>
      <c r="AC189" s="38">
        <v>38777</v>
      </c>
      <c r="AD189" s="34">
        <f t="shared" si="27"/>
        <v>0.22330421362387778</v>
      </c>
      <c r="AE189" s="38">
        <v>33511</v>
      </c>
      <c r="AF189" s="38">
        <v>7990</v>
      </c>
      <c r="AG189" s="34">
        <f t="shared" si="28"/>
        <v>4.6117793733982872E-2</v>
      </c>
      <c r="AH189" s="38">
        <v>13033</v>
      </c>
      <c r="AI189" s="38">
        <v>8188</v>
      </c>
      <c r="AJ189" s="34">
        <f t="shared" si="29"/>
        <v>4.7152046345831582E-2</v>
      </c>
      <c r="AK189" s="38">
        <v>13737</v>
      </c>
      <c r="AL189" s="38">
        <v>19766</v>
      </c>
      <c r="AM189" s="34">
        <f t="shared" si="30"/>
        <v>0.11408814905455637</v>
      </c>
      <c r="AN189" s="38">
        <v>13877</v>
      </c>
      <c r="AO189" s="38">
        <v>25530</v>
      </c>
      <c r="AP189" s="34">
        <f t="shared" si="31"/>
        <v>0.14701902090975577</v>
      </c>
      <c r="AQ189" s="38">
        <v>24336</v>
      </c>
      <c r="AR189" s="38">
        <v>10629</v>
      </c>
      <c r="AS189" s="34">
        <f t="shared" si="32"/>
        <v>6.1349941126220768E-2</v>
      </c>
      <c r="AT189" s="38">
        <v>15523</v>
      </c>
      <c r="AU189" s="38">
        <v>11901</v>
      </c>
      <c r="AV189" s="34">
        <f t="shared" si="33"/>
        <v>6.8534013625029519E-2</v>
      </c>
      <c r="AW189" s="38">
        <v>20059</v>
      </c>
      <c r="AX189" s="38">
        <v>50230</v>
      </c>
      <c r="AY189" s="34">
        <f t="shared" si="34"/>
        <v>0.28992450303604</v>
      </c>
      <c r="AZ189" s="38">
        <v>23026</v>
      </c>
      <c r="BA189" s="38">
        <v>44370</v>
      </c>
      <c r="BB189" s="34">
        <f t="shared" si="35"/>
        <v>0.25551249344950505</v>
      </c>
      <c r="BC189" s="38">
        <v>26415</v>
      </c>
      <c r="BD189" s="31"/>
    </row>
    <row r="190" spans="1:56" ht="20.25" customHeight="1">
      <c r="A190" s="37">
        <v>184</v>
      </c>
      <c r="B190" s="29" t="s">
        <v>200</v>
      </c>
      <c r="C190" s="38">
        <v>6</v>
      </c>
      <c r="D190" s="38">
        <v>174082</v>
      </c>
      <c r="E190" s="38">
        <v>174727</v>
      </c>
      <c r="F190" s="38">
        <v>174082</v>
      </c>
      <c r="G190" s="38">
        <v>174727</v>
      </c>
      <c r="H190" s="38">
        <v>129261</v>
      </c>
      <c r="I190" s="38">
        <v>133318</v>
      </c>
      <c r="J190" s="38">
        <v>129261</v>
      </c>
      <c r="K190" s="38">
        <v>133318</v>
      </c>
      <c r="L190" s="38">
        <v>1925</v>
      </c>
      <c r="M190" s="38">
        <v>2461</v>
      </c>
      <c r="N190" s="38">
        <v>1677</v>
      </c>
      <c r="O190" s="38">
        <v>2138</v>
      </c>
      <c r="P190" s="39">
        <v>127336</v>
      </c>
      <c r="Q190" s="38">
        <v>130857</v>
      </c>
      <c r="R190" s="39">
        <v>127584</v>
      </c>
      <c r="S190" s="38">
        <v>131180</v>
      </c>
      <c r="T190" s="38">
        <v>35334</v>
      </c>
      <c r="U190" s="34">
        <f t="shared" si="24"/>
        <v>0.27748633536470441</v>
      </c>
      <c r="V190" s="38">
        <v>45963</v>
      </c>
      <c r="W190" s="38">
        <v>27301</v>
      </c>
      <c r="X190" s="34">
        <f t="shared" si="25"/>
        <v>0.21398451216453473</v>
      </c>
      <c r="Y190" s="38">
        <v>39950</v>
      </c>
      <c r="Z190" s="38">
        <v>42598</v>
      </c>
      <c r="AA190" s="34">
        <f t="shared" si="26"/>
        <v>0.33453226110447948</v>
      </c>
      <c r="AB190" s="38">
        <v>42342</v>
      </c>
      <c r="AC190" s="38">
        <v>37973</v>
      </c>
      <c r="AD190" s="34">
        <f t="shared" si="27"/>
        <v>0.29763136443441185</v>
      </c>
      <c r="AE190" s="38">
        <v>33318</v>
      </c>
      <c r="AF190" s="38">
        <v>10880</v>
      </c>
      <c r="AG190" s="34">
        <f t="shared" si="28"/>
        <v>8.5443236790852542E-2</v>
      </c>
      <c r="AH190" s="38">
        <v>14805</v>
      </c>
      <c r="AI190" s="38">
        <v>11246</v>
      </c>
      <c r="AJ190" s="34">
        <f t="shared" si="29"/>
        <v>8.8145849009280158E-2</v>
      </c>
      <c r="AK190" s="38">
        <v>15943</v>
      </c>
      <c r="AL190" s="38">
        <v>10726</v>
      </c>
      <c r="AM190" s="34">
        <f t="shared" si="30"/>
        <v>8.4233838034805553E-2</v>
      </c>
      <c r="AN190" s="38">
        <v>7358</v>
      </c>
      <c r="AO190" s="38">
        <v>14999</v>
      </c>
      <c r="AP190" s="34">
        <f t="shared" si="31"/>
        <v>0.11756176323049912</v>
      </c>
      <c r="AQ190" s="38">
        <v>12645</v>
      </c>
      <c r="AR190" s="38">
        <v>5047</v>
      </c>
      <c r="AS190" s="34">
        <f t="shared" si="32"/>
        <v>3.9635295595903751E-2</v>
      </c>
      <c r="AT190" s="38">
        <v>8729</v>
      </c>
      <c r="AU190" s="38">
        <v>5394</v>
      </c>
      <c r="AV190" s="34">
        <f t="shared" si="33"/>
        <v>4.2278028592927015E-2</v>
      </c>
      <c r="AW190" s="38">
        <v>10755</v>
      </c>
      <c r="AX190" s="38">
        <v>14890</v>
      </c>
      <c r="AY190" s="34">
        <f t="shared" si="34"/>
        <v>0.11693472388012817</v>
      </c>
      <c r="AZ190" s="38">
        <v>8877</v>
      </c>
      <c r="BA190" s="38">
        <v>18928</v>
      </c>
      <c r="BB190" s="34">
        <f t="shared" si="35"/>
        <v>0.14835716077251065</v>
      </c>
      <c r="BC190" s="38">
        <v>11862</v>
      </c>
      <c r="BD190" s="31"/>
    </row>
    <row r="191" spans="1:56" ht="20.25" customHeight="1">
      <c r="A191" s="37">
        <v>185</v>
      </c>
      <c r="B191" s="29" t="s">
        <v>201</v>
      </c>
      <c r="C191" s="38">
        <v>6</v>
      </c>
      <c r="D191" s="38">
        <v>219511</v>
      </c>
      <c r="E191" s="38">
        <v>220194</v>
      </c>
      <c r="F191" s="38">
        <v>219511</v>
      </c>
      <c r="G191" s="38">
        <v>220194</v>
      </c>
      <c r="H191" s="38">
        <v>158052</v>
      </c>
      <c r="I191" s="38">
        <v>163580</v>
      </c>
      <c r="J191" s="38">
        <v>158052</v>
      </c>
      <c r="K191" s="38">
        <v>163580</v>
      </c>
      <c r="L191" s="38">
        <v>2331</v>
      </c>
      <c r="M191" s="38">
        <v>2597</v>
      </c>
      <c r="N191" s="38">
        <v>2238</v>
      </c>
      <c r="O191" s="38">
        <v>2286</v>
      </c>
      <c r="P191" s="39">
        <v>155721</v>
      </c>
      <c r="Q191" s="38">
        <v>160983</v>
      </c>
      <c r="R191" s="39">
        <v>155814</v>
      </c>
      <c r="S191" s="38">
        <v>161294</v>
      </c>
      <c r="T191" s="38">
        <v>43347</v>
      </c>
      <c r="U191" s="34">
        <f t="shared" si="24"/>
        <v>0.27836322653977308</v>
      </c>
      <c r="V191" s="38">
        <v>58565</v>
      </c>
      <c r="W191" s="38">
        <v>35754</v>
      </c>
      <c r="X191" s="34">
        <f t="shared" si="25"/>
        <v>0.22946590165196964</v>
      </c>
      <c r="Y191" s="38">
        <v>49302</v>
      </c>
      <c r="Z191" s="38">
        <v>41035</v>
      </c>
      <c r="AA191" s="34">
        <f t="shared" si="26"/>
        <v>0.26351616031235353</v>
      </c>
      <c r="AB191" s="38">
        <v>40106</v>
      </c>
      <c r="AC191" s="38">
        <v>38799</v>
      </c>
      <c r="AD191" s="34">
        <f t="shared" si="27"/>
        <v>0.24900843313181101</v>
      </c>
      <c r="AE191" s="38">
        <v>34519</v>
      </c>
      <c r="AF191" s="38">
        <v>11851</v>
      </c>
      <c r="AG191" s="34">
        <f t="shared" si="28"/>
        <v>7.6104057898420896E-2</v>
      </c>
      <c r="AH191" s="38">
        <v>18047</v>
      </c>
      <c r="AI191" s="38">
        <v>12098</v>
      </c>
      <c r="AJ191" s="34">
        <f t="shared" si="29"/>
        <v>7.7643857419744056E-2</v>
      </c>
      <c r="AK191" s="38">
        <v>19050</v>
      </c>
      <c r="AL191" s="38">
        <v>14828</v>
      </c>
      <c r="AM191" s="34">
        <f t="shared" si="30"/>
        <v>9.5221582188657922E-2</v>
      </c>
      <c r="AN191" s="38">
        <v>12420</v>
      </c>
      <c r="AO191" s="38">
        <v>20625</v>
      </c>
      <c r="AP191" s="34">
        <f t="shared" si="31"/>
        <v>0.13236936347183179</v>
      </c>
      <c r="AQ191" s="38">
        <v>20372</v>
      </c>
      <c r="AR191" s="38">
        <v>7497</v>
      </c>
      <c r="AS191" s="34">
        <f t="shared" si="32"/>
        <v>4.8143795634500164E-2</v>
      </c>
      <c r="AT191" s="38">
        <v>12435</v>
      </c>
      <c r="AU191" s="38">
        <v>7787</v>
      </c>
      <c r="AV191" s="34">
        <f t="shared" si="33"/>
        <v>4.9976253738431717E-2</v>
      </c>
      <c r="AW191" s="38">
        <v>14261</v>
      </c>
      <c r="AX191" s="38">
        <v>26229</v>
      </c>
      <c r="AY191" s="34">
        <f t="shared" si="34"/>
        <v>0.1684358564355482</v>
      </c>
      <c r="AZ191" s="38">
        <v>14246</v>
      </c>
      <c r="BA191" s="38">
        <v>27062</v>
      </c>
      <c r="BB191" s="34">
        <f t="shared" si="35"/>
        <v>0.17368144069210725</v>
      </c>
      <c r="BC191" s="38">
        <v>16421</v>
      </c>
      <c r="BD191" s="31"/>
    </row>
    <row r="192" spans="1:56" ht="20.25" customHeight="1">
      <c r="A192" s="37">
        <v>186</v>
      </c>
      <c r="B192" s="29" t="s">
        <v>202</v>
      </c>
      <c r="C192" s="38">
        <v>6</v>
      </c>
      <c r="D192" s="38">
        <v>240763</v>
      </c>
      <c r="E192" s="38">
        <v>242622</v>
      </c>
      <c r="F192" s="38">
        <v>240763</v>
      </c>
      <c r="G192" s="38">
        <v>242622</v>
      </c>
      <c r="H192" s="38">
        <v>188916</v>
      </c>
      <c r="I192" s="38">
        <v>192508</v>
      </c>
      <c r="J192" s="38">
        <v>188916</v>
      </c>
      <c r="K192" s="38">
        <v>192508</v>
      </c>
      <c r="L192" s="38">
        <v>2462</v>
      </c>
      <c r="M192" s="38">
        <v>2733</v>
      </c>
      <c r="N192" s="38">
        <v>1888</v>
      </c>
      <c r="O192" s="38">
        <v>2133</v>
      </c>
      <c r="P192" s="39">
        <v>186454</v>
      </c>
      <c r="Q192" s="38">
        <v>189775</v>
      </c>
      <c r="R192" s="39">
        <v>187028</v>
      </c>
      <c r="S192" s="38">
        <v>190375</v>
      </c>
      <c r="T192" s="38">
        <v>42351</v>
      </c>
      <c r="U192" s="34">
        <f t="shared" si="24"/>
        <v>0.22713913351282353</v>
      </c>
      <c r="V192" s="38">
        <v>58216</v>
      </c>
      <c r="W192" s="38">
        <v>34472</v>
      </c>
      <c r="X192" s="34">
        <f t="shared" si="25"/>
        <v>0.18431464807408515</v>
      </c>
      <c r="Y192" s="38">
        <v>52218</v>
      </c>
      <c r="Z192" s="38">
        <v>51046</v>
      </c>
      <c r="AA192" s="34">
        <f t="shared" si="26"/>
        <v>0.27377261952009613</v>
      </c>
      <c r="AB192" s="38">
        <v>56442</v>
      </c>
      <c r="AC192" s="38">
        <v>49273</v>
      </c>
      <c r="AD192" s="34">
        <f t="shared" si="27"/>
        <v>0.26345253117180317</v>
      </c>
      <c r="AE192" s="38">
        <v>42638</v>
      </c>
      <c r="AF192" s="38">
        <v>11210</v>
      </c>
      <c r="AG192" s="34">
        <f t="shared" si="28"/>
        <v>6.0122067641348538E-2</v>
      </c>
      <c r="AH192" s="38">
        <v>17227</v>
      </c>
      <c r="AI192" s="38">
        <v>12194</v>
      </c>
      <c r="AJ192" s="34">
        <f t="shared" si="29"/>
        <v>6.5198793763500656E-2</v>
      </c>
      <c r="AK192" s="38">
        <v>18654</v>
      </c>
      <c r="AL192" s="38">
        <v>17192</v>
      </c>
      <c r="AM192" s="34">
        <f t="shared" si="30"/>
        <v>9.2205047893850492E-2</v>
      </c>
      <c r="AN192" s="38">
        <v>11739</v>
      </c>
      <c r="AO192" s="38">
        <v>22256</v>
      </c>
      <c r="AP192" s="34">
        <f t="shared" si="31"/>
        <v>0.11899822486472614</v>
      </c>
      <c r="AQ192" s="38">
        <v>20893</v>
      </c>
      <c r="AR192" s="38">
        <v>9332</v>
      </c>
      <c r="AS192" s="34">
        <f t="shared" si="32"/>
        <v>5.0049878254153843E-2</v>
      </c>
      <c r="AT192" s="38">
        <v>16146</v>
      </c>
      <c r="AU192" s="38">
        <v>10764</v>
      </c>
      <c r="AV192" s="34">
        <f t="shared" si="33"/>
        <v>5.7552879782706332E-2</v>
      </c>
      <c r="AW192" s="38">
        <v>19508</v>
      </c>
      <c r="AX192" s="38">
        <v>44364</v>
      </c>
      <c r="AY192" s="34">
        <f t="shared" si="34"/>
        <v>0.23793536207321914</v>
      </c>
      <c r="AZ192" s="38">
        <v>26939</v>
      </c>
      <c r="BA192" s="38">
        <v>41948</v>
      </c>
      <c r="BB192" s="34">
        <f t="shared" si="35"/>
        <v>0.22428727249395813</v>
      </c>
      <c r="BC192" s="38">
        <v>27317</v>
      </c>
      <c r="BD192" s="31"/>
    </row>
    <row r="193" spans="1:56" ht="20.25" customHeight="1">
      <c r="A193" s="37">
        <v>187</v>
      </c>
      <c r="B193" s="29" t="s">
        <v>203</v>
      </c>
      <c r="C193" s="38">
        <v>6</v>
      </c>
      <c r="D193" s="38">
        <v>233901</v>
      </c>
      <c r="E193" s="38">
        <v>234422</v>
      </c>
      <c r="F193" s="38">
        <v>233901</v>
      </c>
      <c r="G193" s="38">
        <v>234422</v>
      </c>
      <c r="H193" s="38">
        <v>179830</v>
      </c>
      <c r="I193" s="38">
        <v>184974</v>
      </c>
      <c r="J193" s="38">
        <v>179830</v>
      </c>
      <c r="K193" s="38">
        <v>184974</v>
      </c>
      <c r="L193" s="38">
        <v>3020</v>
      </c>
      <c r="M193" s="38">
        <v>3143</v>
      </c>
      <c r="N193" s="38">
        <v>2704</v>
      </c>
      <c r="O193" s="38">
        <v>2745</v>
      </c>
      <c r="P193" s="39">
        <v>176810</v>
      </c>
      <c r="Q193" s="38">
        <v>181831</v>
      </c>
      <c r="R193" s="39">
        <v>177126</v>
      </c>
      <c r="S193" s="38">
        <v>182229</v>
      </c>
      <c r="T193" s="38">
        <v>49367</v>
      </c>
      <c r="U193" s="34">
        <f t="shared" si="24"/>
        <v>0.27920932073977717</v>
      </c>
      <c r="V193" s="38">
        <v>65654</v>
      </c>
      <c r="W193" s="38">
        <v>42857</v>
      </c>
      <c r="X193" s="34">
        <f t="shared" si="25"/>
        <v>0.24195770242652123</v>
      </c>
      <c r="Y193" s="38">
        <v>59635</v>
      </c>
      <c r="Z193" s="38">
        <v>57172</v>
      </c>
      <c r="AA193" s="34">
        <f t="shared" si="26"/>
        <v>0.32335275154120241</v>
      </c>
      <c r="AB193" s="38">
        <v>52761</v>
      </c>
      <c r="AC193" s="38">
        <v>49518</v>
      </c>
      <c r="AD193" s="34">
        <f t="shared" si="27"/>
        <v>0.27956370041665257</v>
      </c>
      <c r="AE193" s="38">
        <v>42516</v>
      </c>
      <c r="AF193" s="38">
        <v>14963</v>
      </c>
      <c r="AG193" s="34">
        <f t="shared" si="28"/>
        <v>8.4627566314122507E-2</v>
      </c>
      <c r="AH193" s="38">
        <v>21347</v>
      </c>
      <c r="AI193" s="38">
        <v>15983</v>
      </c>
      <c r="AJ193" s="34">
        <f t="shared" si="29"/>
        <v>9.0235199801271412E-2</v>
      </c>
      <c r="AK193" s="38">
        <v>22258</v>
      </c>
      <c r="AL193" s="38">
        <v>17110</v>
      </c>
      <c r="AM193" s="34">
        <f t="shared" si="30"/>
        <v>9.6770544652451787E-2</v>
      </c>
      <c r="AN193" s="38">
        <v>13139</v>
      </c>
      <c r="AO193" s="38">
        <v>22433</v>
      </c>
      <c r="AP193" s="34">
        <f t="shared" si="31"/>
        <v>0.12664995539898152</v>
      </c>
      <c r="AQ193" s="38">
        <v>19948</v>
      </c>
      <c r="AR193" s="38">
        <v>5991</v>
      </c>
      <c r="AS193" s="34">
        <f t="shared" si="32"/>
        <v>3.3883830100107461E-2</v>
      </c>
      <c r="AT193" s="38">
        <v>11138</v>
      </c>
      <c r="AU193" s="38">
        <v>6333</v>
      </c>
      <c r="AV193" s="34">
        <f t="shared" si="33"/>
        <v>3.5754208868263269E-2</v>
      </c>
      <c r="AW193" s="38">
        <v>13433</v>
      </c>
      <c r="AX193" s="38">
        <v>21630</v>
      </c>
      <c r="AY193" s="34">
        <f t="shared" si="34"/>
        <v>0.12233470957525026</v>
      </c>
      <c r="AZ193" s="38">
        <v>14181</v>
      </c>
      <c r="BA193" s="38">
        <v>24694</v>
      </c>
      <c r="BB193" s="34">
        <f t="shared" si="35"/>
        <v>0.13941487980307804</v>
      </c>
      <c r="BC193" s="38">
        <v>16084</v>
      </c>
      <c r="BD193" s="31"/>
    </row>
    <row r="194" spans="1:56" ht="20.25" customHeight="1">
      <c r="A194" s="37">
        <v>188</v>
      </c>
      <c r="B194" s="29" t="s">
        <v>204</v>
      </c>
      <c r="C194" s="38">
        <v>6</v>
      </c>
      <c r="D194" s="38">
        <v>197782</v>
      </c>
      <c r="E194" s="38">
        <v>198418</v>
      </c>
      <c r="F194" s="38">
        <v>197782</v>
      </c>
      <c r="G194" s="38">
        <v>198418</v>
      </c>
      <c r="H194" s="38">
        <v>153176</v>
      </c>
      <c r="I194" s="38">
        <v>156082</v>
      </c>
      <c r="J194" s="38">
        <v>153176</v>
      </c>
      <c r="K194" s="38">
        <v>156082</v>
      </c>
      <c r="L194" s="38">
        <v>1926</v>
      </c>
      <c r="M194" s="38">
        <v>2343</v>
      </c>
      <c r="N194" s="38">
        <v>1733</v>
      </c>
      <c r="O194" s="38">
        <v>1988</v>
      </c>
      <c r="P194" s="39">
        <v>151250</v>
      </c>
      <c r="Q194" s="38">
        <v>153739</v>
      </c>
      <c r="R194" s="39">
        <v>151443</v>
      </c>
      <c r="S194" s="38">
        <v>154094</v>
      </c>
      <c r="T194" s="38">
        <v>46125</v>
      </c>
      <c r="U194" s="34">
        <f t="shared" si="24"/>
        <v>0.30495867768595042</v>
      </c>
      <c r="V194" s="38">
        <v>59781</v>
      </c>
      <c r="W194" s="38">
        <v>37064</v>
      </c>
      <c r="X194" s="34">
        <f t="shared" si="25"/>
        <v>0.2447389446854592</v>
      </c>
      <c r="Y194" s="38">
        <v>51088</v>
      </c>
      <c r="Z194" s="38">
        <v>41124</v>
      </c>
      <c r="AA194" s="34">
        <f t="shared" si="26"/>
        <v>0.27189421487603305</v>
      </c>
      <c r="AB194" s="38">
        <v>41408</v>
      </c>
      <c r="AC194" s="38">
        <v>41124</v>
      </c>
      <c r="AD194" s="34">
        <f t="shared" si="27"/>
        <v>0.2715477110199877</v>
      </c>
      <c r="AE194" s="38">
        <v>34435</v>
      </c>
      <c r="AF194" s="38">
        <v>14351</v>
      </c>
      <c r="AG194" s="34">
        <f t="shared" si="28"/>
        <v>9.4882644628099172E-2</v>
      </c>
      <c r="AH194" s="38">
        <v>19153</v>
      </c>
      <c r="AI194" s="38">
        <v>14377</v>
      </c>
      <c r="AJ194" s="34">
        <f t="shared" si="29"/>
        <v>9.4933407288550806E-2</v>
      </c>
      <c r="AK194" s="38">
        <v>19923</v>
      </c>
      <c r="AL194" s="38">
        <v>16175</v>
      </c>
      <c r="AM194" s="34">
        <f t="shared" si="30"/>
        <v>0.10694214876033058</v>
      </c>
      <c r="AN194" s="38">
        <v>11711</v>
      </c>
      <c r="AO194" s="38">
        <v>20432</v>
      </c>
      <c r="AP194" s="34">
        <f t="shared" si="31"/>
        <v>0.13491544673573555</v>
      </c>
      <c r="AQ194" s="38">
        <v>18196</v>
      </c>
      <c r="AR194" s="38">
        <v>4149</v>
      </c>
      <c r="AS194" s="34">
        <f t="shared" si="32"/>
        <v>2.7431404958677685E-2</v>
      </c>
      <c r="AT194" s="38">
        <v>8511</v>
      </c>
      <c r="AU194" s="38">
        <v>4629</v>
      </c>
      <c r="AV194" s="34">
        <f t="shared" si="33"/>
        <v>3.0565955508012915E-2</v>
      </c>
      <c r="AW194" s="38">
        <v>10197</v>
      </c>
      <c r="AX194" s="38">
        <v>20955</v>
      </c>
      <c r="AY194" s="34">
        <f t="shared" si="34"/>
        <v>0.13854545454545455</v>
      </c>
      <c r="AZ194" s="38">
        <v>11747</v>
      </c>
      <c r="BA194" s="38">
        <v>21457</v>
      </c>
      <c r="BB194" s="34">
        <f t="shared" si="35"/>
        <v>0.14168366976354141</v>
      </c>
      <c r="BC194" s="38">
        <v>13595</v>
      </c>
      <c r="BD194" s="31"/>
    </row>
    <row r="195" spans="1:56" ht="20.25" customHeight="1">
      <c r="A195" s="37">
        <v>189</v>
      </c>
      <c r="B195" s="29" t="s">
        <v>205</v>
      </c>
      <c r="C195" s="38">
        <v>16</v>
      </c>
      <c r="D195" s="38">
        <v>209203</v>
      </c>
      <c r="E195" s="38">
        <v>216673</v>
      </c>
      <c r="F195" s="38">
        <v>209203</v>
      </c>
      <c r="G195" s="38">
        <v>216673</v>
      </c>
      <c r="H195" s="38">
        <v>154488</v>
      </c>
      <c r="I195" s="38">
        <v>158339</v>
      </c>
      <c r="J195" s="38">
        <v>154488</v>
      </c>
      <c r="K195" s="38">
        <v>158339</v>
      </c>
      <c r="L195" s="38">
        <v>1998</v>
      </c>
      <c r="M195" s="38">
        <v>2264</v>
      </c>
      <c r="N195" s="38">
        <v>1810</v>
      </c>
      <c r="O195" s="38">
        <v>2410</v>
      </c>
      <c r="P195" s="39">
        <v>152490</v>
      </c>
      <c r="Q195" s="38">
        <v>156075</v>
      </c>
      <c r="R195" s="39">
        <v>152678</v>
      </c>
      <c r="S195" s="38">
        <v>155929</v>
      </c>
      <c r="T195" s="38">
        <v>40599</v>
      </c>
      <c r="U195" s="34">
        <f t="shared" si="24"/>
        <v>0.26624040920716113</v>
      </c>
      <c r="V195" s="38">
        <v>59318</v>
      </c>
      <c r="W195" s="38">
        <v>33662</v>
      </c>
      <c r="X195" s="34">
        <f t="shared" si="25"/>
        <v>0.22047708248732628</v>
      </c>
      <c r="Y195" s="38">
        <v>52667</v>
      </c>
      <c r="Z195" s="38">
        <v>34010</v>
      </c>
      <c r="AA195" s="34">
        <f t="shared" si="26"/>
        <v>0.22303101842743786</v>
      </c>
      <c r="AB195" s="38">
        <v>22320</v>
      </c>
      <c r="AC195" s="38">
        <v>37282</v>
      </c>
      <c r="AD195" s="34">
        <f t="shared" si="27"/>
        <v>0.24418711274708865</v>
      </c>
      <c r="AE195" s="38">
        <v>21652</v>
      </c>
      <c r="AF195" s="38">
        <v>34645</v>
      </c>
      <c r="AG195" s="34">
        <f t="shared" si="28"/>
        <v>0.22719522591645352</v>
      </c>
      <c r="AH195" s="38">
        <v>33402</v>
      </c>
      <c r="AI195" s="38">
        <v>34296</v>
      </c>
      <c r="AJ195" s="34">
        <f t="shared" si="29"/>
        <v>0.22462961264884265</v>
      </c>
      <c r="AK195" s="38">
        <v>32854</v>
      </c>
      <c r="AL195" s="38">
        <v>10348</v>
      </c>
      <c r="AM195" s="34">
        <f t="shared" si="30"/>
        <v>6.7860187553282186E-2</v>
      </c>
      <c r="AN195" s="38">
        <v>7633</v>
      </c>
      <c r="AO195" s="38">
        <v>13695</v>
      </c>
      <c r="AP195" s="34">
        <f t="shared" si="31"/>
        <v>8.9698581328023677E-2</v>
      </c>
      <c r="AQ195" s="38">
        <v>11974</v>
      </c>
      <c r="AR195" s="38">
        <v>16586</v>
      </c>
      <c r="AS195" s="34">
        <f t="shared" si="32"/>
        <v>0.10876778805167552</v>
      </c>
      <c r="AT195" s="38">
        <v>23848</v>
      </c>
      <c r="AU195" s="38">
        <v>15166</v>
      </c>
      <c r="AV195" s="34">
        <f t="shared" si="33"/>
        <v>9.9333237270595634E-2</v>
      </c>
      <c r="AW195" s="38">
        <v>22613</v>
      </c>
      <c r="AX195" s="38">
        <v>5901</v>
      </c>
      <c r="AY195" s="34">
        <f t="shared" si="34"/>
        <v>3.8697619516033836E-2</v>
      </c>
      <c r="AZ195" s="38">
        <v>3992</v>
      </c>
      <c r="BA195" s="38">
        <v>7176</v>
      </c>
      <c r="BB195" s="34">
        <f t="shared" si="35"/>
        <v>4.7000877664103539E-2</v>
      </c>
      <c r="BC195" s="38">
        <v>4778</v>
      </c>
      <c r="BD195" s="31"/>
    </row>
    <row r="196" spans="1:56" ht="20.25" customHeight="1">
      <c r="A196" s="37">
        <v>190</v>
      </c>
      <c r="B196" s="29" t="s">
        <v>206</v>
      </c>
      <c r="C196" s="38">
        <v>16</v>
      </c>
      <c r="D196" s="38">
        <v>212267</v>
      </c>
      <c r="E196" s="38">
        <v>219822</v>
      </c>
      <c r="F196" s="38">
        <v>212267</v>
      </c>
      <c r="G196" s="38">
        <v>219822</v>
      </c>
      <c r="H196" s="38">
        <v>156113</v>
      </c>
      <c r="I196" s="38">
        <v>161171</v>
      </c>
      <c r="J196" s="38">
        <v>156113</v>
      </c>
      <c r="K196" s="38">
        <v>161171</v>
      </c>
      <c r="L196" s="38">
        <v>2105</v>
      </c>
      <c r="M196" s="38">
        <v>2298</v>
      </c>
      <c r="N196" s="38">
        <v>1892</v>
      </c>
      <c r="O196" s="38">
        <v>2244</v>
      </c>
      <c r="P196" s="39">
        <v>154008</v>
      </c>
      <c r="Q196" s="38">
        <v>158873</v>
      </c>
      <c r="R196" s="39">
        <v>154221</v>
      </c>
      <c r="S196" s="38">
        <v>158927</v>
      </c>
      <c r="T196" s="38">
        <v>35415</v>
      </c>
      <c r="U196" s="34">
        <f t="shared" si="24"/>
        <v>0.22995558672276764</v>
      </c>
      <c r="V196" s="38">
        <v>54657</v>
      </c>
      <c r="W196" s="38">
        <v>28249</v>
      </c>
      <c r="X196" s="34">
        <f t="shared" si="25"/>
        <v>0.18317220093242814</v>
      </c>
      <c r="Y196" s="38">
        <v>47735</v>
      </c>
      <c r="Z196" s="38">
        <v>36729</v>
      </c>
      <c r="AA196" s="34">
        <f t="shared" si="26"/>
        <v>0.23848761103319308</v>
      </c>
      <c r="AB196" s="38">
        <v>24176</v>
      </c>
      <c r="AC196" s="38">
        <v>38363</v>
      </c>
      <c r="AD196" s="34">
        <f t="shared" si="27"/>
        <v>0.24875341231090448</v>
      </c>
      <c r="AE196" s="38">
        <v>22899</v>
      </c>
      <c r="AF196" s="38">
        <v>38166</v>
      </c>
      <c r="AG196" s="34">
        <f t="shared" si="28"/>
        <v>0.24781829515349851</v>
      </c>
      <c r="AH196" s="38">
        <v>33644</v>
      </c>
      <c r="AI196" s="38">
        <v>37737</v>
      </c>
      <c r="AJ196" s="34">
        <f t="shared" si="29"/>
        <v>0.24469430233236719</v>
      </c>
      <c r="AK196" s="38">
        <v>35402</v>
      </c>
      <c r="AL196" s="38">
        <v>8869</v>
      </c>
      <c r="AM196" s="34">
        <f t="shared" si="30"/>
        <v>5.7587917510778658E-2</v>
      </c>
      <c r="AN196" s="38">
        <v>7983</v>
      </c>
      <c r="AO196" s="38">
        <v>13258</v>
      </c>
      <c r="AP196" s="34">
        <f t="shared" si="31"/>
        <v>8.5967540088574185E-2</v>
      </c>
      <c r="AQ196" s="38">
        <v>11399</v>
      </c>
      <c r="AR196" s="38">
        <v>17216</v>
      </c>
      <c r="AS196" s="34">
        <f t="shared" si="32"/>
        <v>0.1117864007064568</v>
      </c>
      <c r="AT196" s="38">
        <v>24607</v>
      </c>
      <c r="AU196" s="38">
        <v>15872</v>
      </c>
      <c r="AV196" s="34">
        <f t="shared" si="33"/>
        <v>0.10291724213952705</v>
      </c>
      <c r="AW196" s="38">
        <v>24879</v>
      </c>
      <c r="AX196" s="38">
        <v>5447</v>
      </c>
      <c r="AY196" s="34">
        <f t="shared" si="34"/>
        <v>3.5368292556230842E-2</v>
      </c>
      <c r="AZ196" s="38">
        <v>4990</v>
      </c>
      <c r="BA196" s="38">
        <v>7469</v>
      </c>
      <c r="BB196" s="34">
        <f t="shared" si="35"/>
        <v>4.8430499088969722E-2</v>
      </c>
      <c r="BC196" s="38">
        <v>5523</v>
      </c>
      <c r="BD196" s="31"/>
    </row>
    <row r="197" spans="1:56" ht="20.25" customHeight="1">
      <c r="A197" s="37">
        <v>191</v>
      </c>
      <c r="B197" s="29" t="s">
        <v>207</v>
      </c>
      <c r="C197" s="38">
        <v>16</v>
      </c>
      <c r="D197" s="38">
        <v>198697</v>
      </c>
      <c r="E197" s="38">
        <v>203210</v>
      </c>
      <c r="F197" s="38">
        <v>198697</v>
      </c>
      <c r="G197" s="38">
        <v>203210</v>
      </c>
      <c r="H197" s="38">
        <v>154163</v>
      </c>
      <c r="I197" s="38">
        <v>155210</v>
      </c>
      <c r="J197" s="38">
        <v>154163</v>
      </c>
      <c r="K197" s="38">
        <v>155210</v>
      </c>
      <c r="L197" s="38">
        <v>1912</v>
      </c>
      <c r="M197" s="38">
        <v>2315</v>
      </c>
      <c r="N197" s="38">
        <v>1588</v>
      </c>
      <c r="O197" s="38">
        <v>1854</v>
      </c>
      <c r="P197" s="39">
        <v>152251</v>
      </c>
      <c r="Q197" s="38">
        <v>152895</v>
      </c>
      <c r="R197" s="39">
        <v>152575</v>
      </c>
      <c r="S197" s="38">
        <v>153356</v>
      </c>
      <c r="T197" s="38">
        <v>28170</v>
      </c>
      <c r="U197" s="34">
        <f t="shared" si="24"/>
        <v>0.18502341528134461</v>
      </c>
      <c r="V197" s="38">
        <v>44684</v>
      </c>
      <c r="W197" s="38">
        <v>23869</v>
      </c>
      <c r="X197" s="34">
        <f t="shared" si="25"/>
        <v>0.15644109454366706</v>
      </c>
      <c r="Y197" s="38">
        <v>42092</v>
      </c>
      <c r="Z197" s="38">
        <v>30673</v>
      </c>
      <c r="AA197" s="34">
        <f t="shared" si="26"/>
        <v>0.20146337298277187</v>
      </c>
      <c r="AB197" s="38">
        <v>21668</v>
      </c>
      <c r="AC197" s="38">
        <v>34195</v>
      </c>
      <c r="AD197" s="34">
        <f t="shared" si="27"/>
        <v>0.22411928559724725</v>
      </c>
      <c r="AE197" s="38">
        <v>19150</v>
      </c>
      <c r="AF197" s="38">
        <v>29578</v>
      </c>
      <c r="AG197" s="34">
        <f t="shared" si="28"/>
        <v>0.19427130199473239</v>
      </c>
      <c r="AH197" s="38">
        <v>29451</v>
      </c>
      <c r="AI197" s="38">
        <v>30263</v>
      </c>
      <c r="AJ197" s="34">
        <f t="shared" si="29"/>
        <v>0.19834835326888414</v>
      </c>
      <c r="AK197" s="38">
        <v>30426</v>
      </c>
      <c r="AL197" s="38">
        <v>10686</v>
      </c>
      <c r="AM197" s="34">
        <f t="shared" si="30"/>
        <v>7.0186731121634663E-2</v>
      </c>
      <c r="AN197" s="38">
        <v>8939</v>
      </c>
      <c r="AO197" s="38">
        <v>14070</v>
      </c>
      <c r="AP197" s="34">
        <f t="shared" si="31"/>
        <v>9.221694248730132E-2</v>
      </c>
      <c r="AQ197" s="38">
        <v>13310</v>
      </c>
      <c r="AR197" s="38">
        <v>25741</v>
      </c>
      <c r="AS197" s="34">
        <f t="shared" si="32"/>
        <v>0.16906949708047894</v>
      </c>
      <c r="AT197" s="38">
        <v>32680</v>
      </c>
      <c r="AU197" s="38">
        <v>19505</v>
      </c>
      <c r="AV197" s="34">
        <f t="shared" si="33"/>
        <v>0.12783876781910536</v>
      </c>
      <c r="AW197" s="38">
        <v>28312</v>
      </c>
      <c r="AX197" s="38">
        <v>14656</v>
      </c>
      <c r="AY197" s="34">
        <f t="shared" si="34"/>
        <v>9.6262093516627151E-2</v>
      </c>
      <c r="AZ197" s="38">
        <v>7544</v>
      </c>
      <c r="BA197" s="38">
        <v>16709</v>
      </c>
      <c r="BB197" s="34">
        <f t="shared" si="35"/>
        <v>0.10951335408815337</v>
      </c>
      <c r="BC197" s="38">
        <v>9497</v>
      </c>
      <c r="BD197" s="31"/>
    </row>
    <row r="198" spans="1:56" ht="20.25" customHeight="1">
      <c r="A198" s="37">
        <v>192</v>
      </c>
      <c r="B198" s="29" t="s">
        <v>208</v>
      </c>
      <c r="C198" s="38">
        <v>16</v>
      </c>
      <c r="D198" s="38">
        <v>190519</v>
      </c>
      <c r="E198" s="38">
        <v>196466</v>
      </c>
      <c r="F198" s="38">
        <v>190519</v>
      </c>
      <c r="G198" s="38">
        <v>196466</v>
      </c>
      <c r="H198" s="38">
        <v>142566</v>
      </c>
      <c r="I198" s="38">
        <v>146721</v>
      </c>
      <c r="J198" s="38">
        <v>142566</v>
      </c>
      <c r="K198" s="38">
        <v>146721</v>
      </c>
      <c r="L198" s="38">
        <v>1982</v>
      </c>
      <c r="M198" s="38">
        <v>2461</v>
      </c>
      <c r="N198" s="38">
        <v>1918</v>
      </c>
      <c r="O198" s="38">
        <v>2180</v>
      </c>
      <c r="P198" s="39">
        <v>140584</v>
      </c>
      <c r="Q198" s="38">
        <v>144260</v>
      </c>
      <c r="R198" s="39">
        <v>140648</v>
      </c>
      <c r="S198" s="38">
        <v>144541</v>
      </c>
      <c r="T198" s="38">
        <v>25918</v>
      </c>
      <c r="U198" s="34">
        <f t="shared" si="24"/>
        <v>0.18435952882262563</v>
      </c>
      <c r="V198" s="38">
        <v>41744</v>
      </c>
      <c r="W198" s="38">
        <v>21820</v>
      </c>
      <c r="X198" s="34">
        <f t="shared" si="25"/>
        <v>0.15513907058756612</v>
      </c>
      <c r="Y198" s="38">
        <v>40144</v>
      </c>
      <c r="Z198" s="38">
        <v>33085</v>
      </c>
      <c r="AA198" s="34">
        <f t="shared" si="26"/>
        <v>0.23533972571558642</v>
      </c>
      <c r="AB198" s="38">
        <v>26892</v>
      </c>
      <c r="AC198" s="38">
        <v>33437</v>
      </c>
      <c r="AD198" s="34">
        <f t="shared" si="27"/>
        <v>0.23773533928672999</v>
      </c>
      <c r="AE198" s="38">
        <v>20210</v>
      </c>
      <c r="AF198" s="38">
        <v>37249</v>
      </c>
      <c r="AG198" s="34">
        <f t="shared" si="28"/>
        <v>0.26495902805440164</v>
      </c>
      <c r="AH198" s="38">
        <v>34524</v>
      </c>
      <c r="AI198" s="38">
        <v>36522</v>
      </c>
      <c r="AJ198" s="34">
        <f t="shared" si="29"/>
        <v>0.25966952960582446</v>
      </c>
      <c r="AK198" s="38">
        <v>34818</v>
      </c>
      <c r="AL198" s="38">
        <v>9494</v>
      </c>
      <c r="AM198" s="34">
        <f t="shared" si="30"/>
        <v>6.7532578387298703E-2</v>
      </c>
      <c r="AN198" s="38">
        <v>8721</v>
      </c>
      <c r="AO198" s="38">
        <v>12126</v>
      </c>
      <c r="AP198" s="34">
        <f t="shared" si="31"/>
        <v>8.6215232353108476E-2</v>
      </c>
      <c r="AQ198" s="38">
        <v>11122</v>
      </c>
      <c r="AR198" s="38">
        <v>15579</v>
      </c>
      <c r="AS198" s="34">
        <f t="shared" si="32"/>
        <v>0.11081630911056735</v>
      </c>
      <c r="AT198" s="38">
        <v>22462</v>
      </c>
      <c r="AU198" s="38">
        <v>15454</v>
      </c>
      <c r="AV198" s="34">
        <f t="shared" si="33"/>
        <v>0.10987714009442011</v>
      </c>
      <c r="AW198" s="38">
        <v>22699</v>
      </c>
      <c r="AX198" s="38">
        <v>6498</v>
      </c>
      <c r="AY198" s="34">
        <f t="shared" si="34"/>
        <v>4.622147612815114E-2</v>
      </c>
      <c r="AZ198" s="38">
        <v>4769</v>
      </c>
      <c r="BA198" s="38">
        <v>8100</v>
      </c>
      <c r="BB198" s="34">
        <f t="shared" si="35"/>
        <v>5.759058074057221E-2</v>
      </c>
      <c r="BC198" s="38">
        <v>5365</v>
      </c>
      <c r="BD198" s="31"/>
    </row>
    <row r="199" spans="1:56" ht="20.25" customHeight="1">
      <c r="A199" s="37">
        <v>193</v>
      </c>
      <c r="B199" s="29" t="s">
        <v>209</v>
      </c>
      <c r="C199" s="38">
        <v>16</v>
      </c>
      <c r="D199" s="38">
        <v>217944</v>
      </c>
      <c r="E199" s="38">
        <v>221922</v>
      </c>
      <c r="F199" s="38">
        <v>217944</v>
      </c>
      <c r="G199" s="38">
        <v>221922</v>
      </c>
      <c r="H199" s="38">
        <v>166604</v>
      </c>
      <c r="I199" s="38">
        <v>168235</v>
      </c>
      <c r="J199" s="38">
        <v>166604</v>
      </c>
      <c r="K199" s="38">
        <v>168235</v>
      </c>
      <c r="L199" s="38">
        <v>1942</v>
      </c>
      <c r="M199" s="38">
        <v>2310</v>
      </c>
      <c r="N199" s="38">
        <v>1606</v>
      </c>
      <c r="O199" s="38">
        <v>2077</v>
      </c>
      <c r="P199" s="39">
        <v>164662</v>
      </c>
      <c r="Q199" s="38">
        <v>165925</v>
      </c>
      <c r="R199" s="39">
        <v>164998</v>
      </c>
      <c r="S199" s="38">
        <v>166158</v>
      </c>
      <c r="T199" s="38">
        <v>28639</v>
      </c>
      <c r="U199" s="34">
        <f t="shared" ref="U199:U262" si="36">T199/P199</f>
        <v>0.17392598170798362</v>
      </c>
      <c r="V199" s="38">
        <v>45305</v>
      </c>
      <c r="W199" s="38">
        <v>23580</v>
      </c>
      <c r="X199" s="34">
        <f t="shared" ref="X199:X262" si="37">W199/R199</f>
        <v>0.14291082316149287</v>
      </c>
      <c r="Y199" s="38">
        <v>42168</v>
      </c>
      <c r="Z199" s="38">
        <v>40185</v>
      </c>
      <c r="AA199" s="34">
        <f t="shared" ref="AA199:AA262" si="38">Z199/P199</f>
        <v>0.24404537780422927</v>
      </c>
      <c r="AB199" s="38">
        <v>30257</v>
      </c>
      <c r="AC199" s="38">
        <v>39378</v>
      </c>
      <c r="AD199" s="34">
        <f t="shared" ref="AD199:AD262" si="39">AC199/R199</f>
        <v>0.23865743827197905</v>
      </c>
      <c r="AE199" s="38">
        <v>23535</v>
      </c>
      <c r="AF199" s="38">
        <v>27235</v>
      </c>
      <c r="AG199" s="34">
        <f t="shared" ref="AG199:AG262" si="40">AF199/P199</f>
        <v>0.16539942427518189</v>
      </c>
      <c r="AH199" s="38">
        <v>28960</v>
      </c>
      <c r="AI199" s="38">
        <v>26803</v>
      </c>
      <c r="AJ199" s="34">
        <f t="shared" ref="AJ199:AJ262" si="41">AI199/R199</f>
        <v>0.16244439326537291</v>
      </c>
      <c r="AK199" s="38">
        <v>30166</v>
      </c>
      <c r="AL199" s="38">
        <v>12309</v>
      </c>
      <c r="AM199" s="34">
        <f t="shared" ref="AM199:AM262" si="42">AL199/P199</f>
        <v>7.4753130655524649E-2</v>
      </c>
      <c r="AN199" s="38">
        <v>9975</v>
      </c>
      <c r="AO199" s="38">
        <v>15504</v>
      </c>
      <c r="AP199" s="34">
        <f t="shared" ref="AP199:AP262" si="43">AO199/R199</f>
        <v>9.3964775330610067E-2</v>
      </c>
      <c r="AQ199" s="38">
        <v>14260</v>
      </c>
      <c r="AR199" s="38">
        <v>26972</v>
      </c>
      <c r="AS199" s="34">
        <f t="shared" ref="AS199:AS262" si="44">AR199/P199</f>
        <v>0.16380221301818271</v>
      </c>
      <c r="AT199" s="38">
        <v>30948</v>
      </c>
      <c r="AU199" s="38">
        <v>23055</v>
      </c>
      <c r="AV199" s="34">
        <f t="shared" ref="AV199:AV262" si="45">AU199/R199</f>
        <v>0.13972896641171409</v>
      </c>
      <c r="AW199" s="38">
        <v>32239</v>
      </c>
      <c r="AX199" s="38">
        <v>19483</v>
      </c>
      <c r="AY199" s="34">
        <f t="shared" ref="AY199:AY262" si="46">AX199/P199</f>
        <v>0.11832116699663553</v>
      </c>
      <c r="AZ199" s="38">
        <v>11722</v>
      </c>
      <c r="BA199" s="38">
        <v>21831</v>
      </c>
      <c r="BB199" s="34">
        <f t="shared" ref="BB199:BB262" si="47">BA199/R199</f>
        <v>0.13231069467508697</v>
      </c>
      <c r="BC199" s="38">
        <v>12666</v>
      </c>
      <c r="BD199" s="31"/>
    </row>
    <row r="200" spans="1:56" ht="20.25" customHeight="1">
      <c r="A200" s="37">
        <v>194</v>
      </c>
      <c r="B200" s="29" t="s">
        <v>210</v>
      </c>
      <c r="C200" s="38">
        <v>16</v>
      </c>
      <c r="D200" s="38">
        <v>229588</v>
      </c>
      <c r="E200" s="38">
        <v>240738</v>
      </c>
      <c r="F200" s="38">
        <v>229588</v>
      </c>
      <c r="G200" s="38">
        <v>240738</v>
      </c>
      <c r="H200" s="38">
        <v>168147</v>
      </c>
      <c r="I200" s="38">
        <v>176933</v>
      </c>
      <c r="J200" s="38">
        <v>168147</v>
      </c>
      <c r="K200" s="38">
        <v>176933</v>
      </c>
      <c r="L200" s="38">
        <v>2517</v>
      </c>
      <c r="M200" s="38">
        <v>2820</v>
      </c>
      <c r="N200" s="38">
        <v>2104</v>
      </c>
      <c r="O200" s="38">
        <v>2541</v>
      </c>
      <c r="P200" s="39">
        <v>165630</v>
      </c>
      <c r="Q200" s="38">
        <v>174113</v>
      </c>
      <c r="R200" s="39">
        <v>166043</v>
      </c>
      <c r="S200" s="38">
        <v>174392</v>
      </c>
      <c r="T200" s="38">
        <v>33067</v>
      </c>
      <c r="U200" s="34">
        <f t="shared" si="36"/>
        <v>0.19964378433858601</v>
      </c>
      <c r="V200" s="38">
        <v>52980</v>
      </c>
      <c r="W200" s="38">
        <v>27303</v>
      </c>
      <c r="X200" s="34">
        <f t="shared" si="37"/>
        <v>0.16443330944393922</v>
      </c>
      <c r="Y200" s="38">
        <v>47690</v>
      </c>
      <c r="Z200" s="38">
        <v>36760</v>
      </c>
      <c r="AA200" s="34">
        <f t="shared" si="38"/>
        <v>0.22194046972166878</v>
      </c>
      <c r="AB200" s="38">
        <v>20627</v>
      </c>
      <c r="AC200" s="38">
        <v>36326</v>
      </c>
      <c r="AD200" s="34">
        <f t="shared" si="39"/>
        <v>0.21877465475810484</v>
      </c>
      <c r="AE200" s="38">
        <v>19845</v>
      </c>
      <c r="AF200" s="38">
        <v>48034</v>
      </c>
      <c r="AG200" s="34">
        <f t="shared" si="40"/>
        <v>0.2900078488196583</v>
      </c>
      <c r="AH200" s="38">
        <v>47558</v>
      </c>
      <c r="AI200" s="38">
        <v>46659</v>
      </c>
      <c r="AJ200" s="34">
        <f t="shared" si="41"/>
        <v>0.28100552266581547</v>
      </c>
      <c r="AK200" s="38">
        <v>47275</v>
      </c>
      <c r="AL200" s="38">
        <v>14273</v>
      </c>
      <c r="AM200" s="34">
        <f t="shared" si="42"/>
        <v>8.6174002294270358E-2</v>
      </c>
      <c r="AN200" s="38">
        <v>9712</v>
      </c>
      <c r="AO200" s="38">
        <v>16212</v>
      </c>
      <c r="AP200" s="34">
        <f t="shared" si="43"/>
        <v>9.7637358997368154E-2</v>
      </c>
      <c r="AQ200" s="38">
        <v>14315</v>
      </c>
      <c r="AR200" s="38">
        <v>19421</v>
      </c>
      <c r="AS200" s="34">
        <f t="shared" si="44"/>
        <v>0.11725532814103726</v>
      </c>
      <c r="AT200" s="38">
        <v>32573</v>
      </c>
      <c r="AU200" s="38">
        <v>18666</v>
      </c>
      <c r="AV200" s="34">
        <f t="shared" si="45"/>
        <v>0.11241666315352047</v>
      </c>
      <c r="AW200" s="38">
        <v>30402</v>
      </c>
      <c r="AX200" s="38">
        <v>6293</v>
      </c>
      <c r="AY200" s="34">
        <f t="shared" si="46"/>
        <v>3.799432469963171E-2</v>
      </c>
      <c r="AZ200" s="38">
        <v>3652</v>
      </c>
      <c r="BA200" s="38">
        <v>7331</v>
      </c>
      <c r="BB200" s="34">
        <f t="shared" si="47"/>
        <v>4.4151213842197501E-2</v>
      </c>
      <c r="BC200" s="38">
        <v>4709</v>
      </c>
      <c r="BD200" s="31"/>
    </row>
    <row r="201" spans="1:56" ht="20.25" customHeight="1">
      <c r="A201" s="37">
        <v>195</v>
      </c>
      <c r="B201" s="29" t="s">
        <v>211</v>
      </c>
      <c r="C201" s="38">
        <v>16</v>
      </c>
      <c r="D201" s="38">
        <v>219437</v>
      </c>
      <c r="E201" s="38">
        <v>227191</v>
      </c>
      <c r="F201" s="38">
        <v>219437</v>
      </c>
      <c r="G201" s="38">
        <v>227191</v>
      </c>
      <c r="H201" s="38">
        <v>166531</v>
      </c>
      <c r="I201" s="38">
        <v>170493</v>
      </c>
      <c r="J201" s="38">
        <v>166531</v>
      </c>
      <c r="K201" s="38">
        <v>170493</v>
      </c>
      <c r="L201" s="38">
        <v>2037</v>
      </c>
      <c r="M201" s="38">
        <v>2511</v>
      </c>
      <c r="N201" s="38">
        <v>1908</v>
      </c>
      <c r="O201" s="38">
        <v>2108</v>
      </c>
      <c r="P201" s="39">
        <v>164494</v>
      </c>
      <c r="Q201" s="38">
        <v>167982</v>
      </c>
      <c r="R201" s="39">
        <v>164623</v>
      </c>
      <c r="S201" s="38">
        <v>168385</v>
      </c>
      <c r="T201" s="38">
        <v>34489</v>
      </c>
      <c r="U201" s="34">
        <f t="shared" si="36"/>
        <v>0.20966722190475032</v>
      </c>
      <c r="V201" s="38">
        <v>51954</v>
      </c>
      <c r="W201" s="38">
        <v>27008</v>
      </c>
      <c r="X201" s="34">
        <f t="shared" si="37"/>
        <v>0.16405970004191395</v>
      </c>
      <c r="Y201" s="38">
        <v>47445</v>
      </c>
      <c r="Z201" s="38">
        <v>30791</v>
      </c>
      <c r="AA201" s="34">
        <f t="shared" si="38"/>
        <v>0.18718615876566927</v>
      </c>
      <c r="AB201" s="38">
        <v>19585</v>
      </c>
      <c r="AC201" s="38">
        <v>35019</v>
      </c>
      <c r="AD201" s="34">
        <f t="shared" si="39"/>
        <v>0.21272240209448254</v>
      </c>
      <c r="AE201" s="38">
        <v>20259</v>
      </c>
      <c r="AF201" s="38">
        <v>48177</v>
      </c>
      <c r="AG201" s="34">
        <f t="shared" si="40"/>
        <v>0.29287998346444249</v>
      </c>
      <c r="AH201" s="38">
        <v>44422</v>
      </c>
      <c r="AI201" s="38">
        <v>46381</v>
      </c>
      <c r="AJ201" s="34">
        <f t="shared" si="41"/>
        <v>0.28174070451880967</v>
      </c>
      <c r="AK201" s="38">
        <v>43318</v>
      </c>
      <c r="AL201" s="38">
        <v>12343</v>
      </c>
      <c r="AM201" s="34">
        <f t="shared" si="42"/>
        <v>7.5036171532092355E-2</v>
      </c>
      <c r="AN201" s="38">
        <v>10248</v>
      </c>
      <c r="AO201" s="38">
        <v>15428</v>
      </c>
      <c r="AP201" s="34">
        <f t="shared" si="43"/>
        <v>9.3717159813634793E-2</v>
      </c>
      <c r="AQ201" s="38">
        <v>13107</v>
      </c>
      <c r="AR201" s="38">
        <v>19968</v>
      </c>
      <c r="AS201" s="34">
        <f t="shared" si="44"/>
        <v>0.12139044585212834</v>
      </c>
      <c r="AT201" s="38">
        <v>28714</v>
      </c>
      <c r="AU201" s="38">
        <v>18489</v>
      </c>
      <c r="AV201" s="34">
        <f t="shared" si="45"/>
        <v>0.11231115943701669</v>
      </c>
      <c r="AW201" s="38">
        <v>27874</v>
      </c>
      <c r="AX201" s="38">
        <v>6292</v>
      </c>
      <c r="AY201" s="34">
        <f t="shared" si="46"/>
        <v>3.8250635281530027E-2</v>
      </c>
      <c r="AZ201" s="38">
        <v>5690</v>
      </c>
      <c r="BA201" s="38">
        <v>7383</v>
      </c>
      <c r="BB201" s="34">
        <f t="shared" si="47"/>
        <v>4.4847925259532385E-2</v>
      </c>
      <c r="BC201" s="38">
        <v>5093</v>
      </c>
      <c r="BD201" s="31"/>
    </row>
    <row r="202" spans="1:56" ht="20.25" customHeight="1">
      <c r="A202" s="37">
        <v>196</v>
      </c>
      <c r="B202" s="29" t="s">
        <v>212</v>
      </c>
      <c r="C202" s="38">
        <v>16</v>
      </c>
      <c r="D202" s="38">
        <v>230071</v>
      </c>
      <c r="E202" s="38">
        <v>240992</v>
      </c>
      <c r="F202" s="38">
        <v>230071</v>
      </c>
      <c r="G202" s="38">
        <v>240992</v>
      </c>
      <c r="H202" s="38">
        <v>171108</v>
      </c>
      <c r="I202" s="38">
        <v>174950</v>
      </c>
      <c r="J202" s="38">
        <v>171108</v>
      </c>
      <c r="K202" s="38">
        <v>174950</v>
      </c>
      <c r="L202" s="38">
        <v>2146</v>
      </c>
      <c r="M202" s="38">
        <v>2406</v>
      </c>
      <c r="N202" s="38">
        <v>1983</v>
      </c>
      <c r="O202" s="38">
        <v>2190</v>
      </c>
      <c r="P202" s="39">
        <v>168962</v>
      </c>
      <c r="Q202" s="38">
        <v>172544</v>
      </c>
      <c r="R202" s="39">
        <v>169125</v>
      </c>
      <c r="S202" s="38">
        <v>172760</v>
      </c>
      <c r="T202" s="38">
        <v>37729</v>
      </c>
      <c r="U202" s="34">
        <f t="shared" si="36"/>
        <v>0.22329872989192837</v>
      </c>
      <c r="V202" s="38">
        <v>57871</v>
      </c>
      <c r="W202" s="38">
        <v>27923</v>
      </c>
      <c r="X202" s="34">
        <f t="shared" si="37"/>
        <v>0.16510273466371028</v>
      </c>
      <c r="Y202" s="38">
        <v>52317</v>
      </c>
      <c r="Z202" s="38">
        <v>56791</v>
      </c>
      <c r="AA202" s="34">
        <f t="shared" si="38"/>
        <v>0.33611699672115625</v>
      </c>
      <c r="AB202" s="38">
        <v>23277</v>
      </c>
      <c r="AC202" s="38">
        <v>42446</v>
      </c>
      <c r="AD202" s="34">
        <f t="shared" si="39"/>
        <v>0.25097413155949744</v>
      </c>
      <c r="AE202" s="38">
        <v>23482</v>
      </c>
      <c r="AF202" s="38">
        <v>35887</v>
      </c>
      <c r="AG202" s="34">
        <f t="shared" si="40"/>
        <v>0.21239687030219812</v>
      </c>
      <c r="AH202" s="38">
        <v>39505</v>
      </c>
      <c r="AI202" s="38">
        <v>44572</v>
      </c>
      <c r="AJ202" s="34">
        <f t="shared" si="41"/>
        <v>0.26354471544715447</v>
      </c>
      <c r="AK202" s="38">
        <v>39810</v>
      </c>
      <c r="AL202" s="38">
        <v>10686</v>
      </c>
      <c r="AM202" s="34">
        <f t="shared" si="42"/>
        <v>6.3244989997750981E-2</v>
      </c>
      <c r="AN202" s="38">
        <v>8368</v>
      </c>
      <c r="AO202" s="38">
        <v>13990</v>
      </c>
      <c r="AP202" s="34">
        <f t="shared" si="43"/>
        <v>8.2719881744271986E-2</v>
      </c>
      <c r="AQ202" s="38">
        <v>11642</v>
      </c>
      <c r="AR202" s="38">
        <v>14135</v>
      </c>
      <c r="AS202" s="34">
        <f t="shared" si="44"/>
        <v>8.365786389839136E-2</v>
      </c>
      <c r="AT202" s="38">
        <v>31362</v>
      </c>
      <c r="AU202" s="38">
        <v>18486</v>
      </c>
      <c r="AV202" s="34">
        <f t="shared" si="45"/>
        <v>0.10930376940133038</v>
      </c>
      <c r="AW202" s="38">
        <v>29194</v>
      </c>
      <c r="AX202" s="38">
        <v>3615</v>
      </c>
      <c r="AY202" s="34">
        <f t="shared" si="46"/>
        <v>2.1395343331636698E-2</v>
      </c>
      <c r="AZ202" s="38">
        <v>4560</v>
      </c>
      <c r="BA202" s="38">
        <v>7221</v>
      </c>
      <c r="BB202" s="34">
        <f t="shared" si="47"/>
        <v>4.2696230598669623E-2</v>
      </c>
      <c r="BC202" s="38">
        <v>5709</v>
      </c>
      <c r="BD202" s="31"/>
    </row>
    <row r="203" spans="1:56" ht="20.25" customHeight="1">
      <c r="A203" s="37">
        <v>197</v>
      </c>
      <c r="B203" s="29" t="s">
        <v>213</v>
      </c>
      <c r="C203" s="38">
        <v>7</v>
      </c>
      <c r="D203" s="38">
        <v>238118</v>
      </c>
      <c r="E203" s="38">
        <v>239284</v>
      </c>
      <c r="F203" s="38">
        <v>238118</v>
      </c>
      <c r="G203" s="38">
        <v>239284</v>
      </c>
      <c r="H203" s="38">
        <v>181837</v>
      </c>
      <c r="I203" s="38">
        <v>181607</v>
      </c>
      <c r="J203" s="38">
        <v>181837</v>
      </c>
      <c r="K203" s="38">
        <v>181607</v>
      </c>
      <c r="L203" s="38">
        <v>2058</v>
      </c>
      <c r="M203" s="38">
        <v>3402</v>
      </c>
      <c r="N203" s="38">
        <v>1544</v>
      </c>
      <c r="O203" s="38">
        <v>2547</v>
      </c>
      <c r="P203" s="39">
        <v>179779</v>
      </c>
      <c r="Q203" s="38">
        <v>178205</v>
      </c>
      <c r="R203" s="39">
        <v>180293</v>
      </c>
      <c r="S203" s="38">
        <v>179060</v>
      </c>
      <c r="T203" s="38">
        <v>57430</v>
      </c>
      <c r="U203" s="34">
        <f t="shared" si="36"/>
        <v>0.31944776642433209</v>
      </c>
      <c r="V203" s="38">
        <v>76933</v>
      </c>
      <c r="W203" s="38">
        <v>48338</v>
      </c>
      <c r="X203" s="34">
        <f t="shared" si="37"/>
        <v>0.26810802416067181</v>
      </c>
      <c r="Y203" s="38">
        <v>68357</v>
      </c>
      <c r="Z203" s="38">
        <v>54320</v>
      </c>
      <c r="AA203" s="34">
        <f t="shared" si="38"/>
        <v>0.30214874929774888</v>
      </c>
      <c r="AB203" s="38">
        <v>50996</v>
      </c>
      <c r="AC203" s="38">
        <v>54018</v>
      </c>
      <c r="AD203" s="34">
        <f t="shared" si="39"/>
        <v>0.29961229775975773</v>
      </c>
      <c r="AE203" s="38">
        <v>45447</v>
      </c>
      <c r="AF203" s="38">
        <v>16810</v>
      </c>
      <c r="AG203" s="34">
        <f t="shared" si="40"/>
        <v>9.3503690642399842E-2</v>
      </c>
      <c r="AH203" s="38">
        <v>16954</v>
      </c>
      <c r="AI203" s="38">
        <v>17504</v>
      </c>
      <c r="AJ203" s="34">
        <f t="shared" si="41"/>
        <v>9.7086409344788765E-2</v>
      </c>
      <c r="AK203" s="38">
        <v>19273</v>
      </c>
      <c r="AL203" s="38">
        <v>15931</v>
      </c>
      <c r="AM203" s="34">
        <f t="shared" si="42"/>
        <v>8.8614354290545608E-2</v>
      </c>
      <c r="AN203" s="38">
        <v>10898</v>
      </c>
      <c r="AO203" s="38">
        <v>20751</v>
      </c>
      <c r="AP203" s="34">
        <f t="shared" si="43"/>
        <v>0.11509598265046342</v>
      </c>
      <c r="AQ203" s="38">
        <v>18071</v>
      </c>
      <c r="AR203" s="38">
        <v>5005</v>
      </c>
      <c r="AS203" s="34">
        <f t="shared" si="44"/>
        <v>2.7839736565449802E-2</v>
      </c>
      <c r="AT203" s="38">
        <v>9521</v>
      </c>
      <c r="AU203" s="38">
        <v>5417</v>
      </c>
      <c r="AV203" s="34">
        <f t="shared" si="45"/>
        <v>3.0045536987015582E-2</v>
      </c>
      <c r="AW203" s="38">
        <v>11338</v>
      </c>
      <c r="AX203" s="38">
        <v>16559</v>
      </c>
      <c r="AY203" s="34">
        <f t="shared" si="46"/>
        <v>9.2107532025431219E-2</v>
      </c>
      <c r="AZ203" s="38">
        <v>9449</v>
      </c>
      <c r="BA203" s="38">
        <v>18930</v>
      </c>
      <c r="BB203" s="34">
        <f t="shared" si="47"/>
        <v>0.1049957569068128</v>
      </c>
      <c r="BC203" s="38">
        <v>10738</v>
      </c>
      <c r="BD203" s="31"/>
    </row>
    <row r="204" spans="1:56" ht="20.25" customHeight="1">
      <c r="A204" s="37">
        <v>198</v>
      </c>
      <c r="B204" s="29" t="s">
        <v>214</v>
      </c>
      <c r="C204" s="38">
        <v>7</v>
      </c>
      <c r="D204" s="38">
        <v>195109</v>
      </c>
      <c r="E204" s="38">
        <v>195618</v>
      </c>
      <c r="F204" s="38">
        <v>195109</v>
      </c>
      <c r="G204" s="38">
        <v>195618</v>
      </c>
      <c r="H204" s="38">
        <v>148466</v>
      </c>
      <c r="I204" s="38">
        <v>151587</v>
      </c>
      <c r="J204" s="38">
        <v>148466</v>
      </c>
      <c r="K204" s="38">
        <v>151587</v>
      </c>
      <c r="L204" s="38">
        <v>1861</v>
      </c>
      <c r="M204" s="38">
        <v>1992</v>
      </c>
      <c r="N204" s="38">
        <v>1379</v>
      </c>
      <c r="O204" s="38">
        <v>1598</v>
      </c>
      <c r="P204" s="39">
        <v>146605</v>
      </c>
      <c r="Q204" s="38">
        <v>149595</v>
      </c>
      <c r="R204" s="39">
        <v>147087</v>
      </c>
      <c r="S204" s="38">
        <v>149989</v>
      </c>
      <c r="T204" s="38">
        <v>50281</v>
      </c>
      <c r="U204" s="34">
        <f t="shared" si="36"/>
        <v>0.34296920296033562</v>
      </c>
      <c r="V204" s="38">
        <v>64006</v>
      </c>
      <c r="W204" s="38">
        <v>41942</v>
      </c>
      <c r="X204" s="34">
        <f t="shared" si="37"/>
        <v>0.28515096507509163</v>
      </c>
      <c r="Y204" s="38">
        <v>60937</v>
      </c>
      <c r="Z204" s="38">
        <v>44325</v>
      </c>
      <c r="AA204" s="34">
        <f t="shared" si="38"/>
        <v>0.30234303059240819</v>
      </c>
      <c r="AB204" s="38">
        <v>40944</v>
      </c>
      <c r="AC204" s="38">
        <v>42303</v>
      </c>
      <c r="AD204" s="34">
        <f t="shared" si="39"/>
        <v>0.28760529482551145</v>
      </c>
      <c r="AE204" s="38">
        <v>34113</v>
      </c>
      <c r="AF204" s="38">
        <v>10823</v>
      </c>
      <c r="AG204" s="34">
        <f t="shared" si="40"/>
        <v>7.3824221547696189E-2</v>
      </c>
      <c r="AH204" s="38">
        <v>13105</v>
      </c>
      <c r="AI204" s="38">
        <v>11322</v>
      </c>
      <c r="AJ204" s="34">
        <f t="shared" si="41"/>
        <v>7.6974851618429915E-2</v>
      </c>
      <c r="AK204" s="38">
        <v>14437</v>
      </c>
      <c r="AL204" s="38">
        <v>12124</v>
      </c>
      <c r="AM204" s="34">
        <f t="shared" si="42"/>
        <v>8.2698407284881148E-2</v>
      </c>
      <c r="AN204" s="38">
        <v>12981</v>
      </c>
      <c r="AO204" s="38">
        <v>17484</v>
      </c>
      <c r="AP204" s="34">
        <f t="shared" si="43"/>
        <v>0.11886842480980644</v>
      </c>
      <c r="AQ204" s="38">
        <v>17397</v>
      </c>
      <c r="AR204" s="38">
        <v>3537</v>
      </c>
      <c r="AS204" s="34">
        <f t="shared" si="44"/>
        <v>2.412605299955663E-2</v>
      </c>
      <c r="AT204" s="38">
        <v>6790</v>
      </c>
      <c r="AU204" s="38">
        <v>3851</v>
      </c>
      <c r="AV204" s="34">
        <f t="shared" si="45"/>
        <v>2.6181783570267937E-2</v>
      </c>
      <c r="AW204" s="38">
        <v>8519</v>
      </c>
      <c r="AX204" s="38">
        <v>15553</v>
      </c>
      <c r="AY204" s="34">
        <f t="shared" si="46"/>
        <v>0.10608778691040552</v>
      </c>
      <c r="AZ204" s="38">
        <v>8616</v>
      </c>
      <c r="BA204" s="38">
        <v>17685</v>
      </c>
      <c r="BB204" s="34">
        <f t="shared" si="47"/>
        <v>0.12023496298109282</v>
      </c>
      <c r="BC204" s="38">
        <v>10059</v>
      </c>
      <c r="BD204" s="31"/>
    </row>
    <row r="205" spans="1:56" ht="20.25" customHeight="1">
      <c r="A205" s="37">
        <v>199</v>
      </c>
      <c r="B205" s="29" t="s">
        <v>215</v>
      </c>
      <c r="C205" s="38">
        <v>7</v>
      </c>
      <c r="D205" s="38">
        <v>193035</v>
      </c>
      <c r="E205" s="38">
        <v>196999</v>
      </c>
      <c r="F205" s="38">
        <v>193035</v>
      </c>
      <c r="G205" s="38">
        <v>196999</v>
      </c>
      <c r="H205" s="38">
        <v>147127</v>
      </c>
      <c r="I205" s="38">
        <v>151153</v>
      </c>
      <c r="J205" s="38">
        <v>147127</v>
      </c>
      <c r="K205" s="38">
        <v>151153</v>
      </c>
      <c r="L205" s="38">
        <v>1815</v>
      </c>
      <c r="M205" s="38">
        <v>2144</v>
      </c>
      <c r="N205" s="38">
        <v>1224</v>
      </c>
      <c r="O205" s="38">
        <v>1524</v>
      </c>
      <c r="P205" s="39">
        <v>145312</v>
      </c>
      <c r="Q205" s="38">
        <v>149009</v>
      </c>
      <c r="R205" s="39">
        <v>145903</v>
      </c>
      <c r="S205" s="38">
        <v>149629</v>
      </c>
      <c r="T205" s="38">
        <v>46073</v>
      </c>
      <c r="U205" s="34">
        <f t="shared" si="36"/>
        <v>0.31706259634441752</v>
      </c>
      <c r="V205" s="38">
        <v>61594</v>
      </c>
      <c r="W205" s="38">
        <v>37958</v>
      </c>
      <c r="X205" s="34">
        <f t="shared" si="37"/>
        <v>0.26015914683042846</v>
      </c>
      <c r="Y205" s="38">
        <v>56616</v>
      </c>
      <c r="Z205" s="38">
        <v>43416</v>
      </c>
      <c r="AA205" s="34">
        <f t="shared" si="38"/>
        <v>0.29877780224620126</v>
      </c>
      <c r="AB205" s="38">
        <v>42777</v>
      </c>
      <c r="AC205" s="38">
        <v>42817</v>
      </c>
      <c r="AD205" s="34">
        <f t="shared" si="39"/>
        <v>0.29346209467934176</v>
      </c>
      <c r="AE205" s="38">
        <v>35679</v>
      </c>
      <c r="AF205" s="38">
        <v>9753</v>
      </c>
      <c r="AG205" s="34">
        <f t="shared" si="40"/>
        <v>6.7117650297291345E-2</v>
      </c>
      <c r="AH205" s="38">
        <v>12153</v>
      </c>
      <c r="AI205" s="38">
        <v>10426</v>
      </c>
      <c r="AJ205" s="34">
        <f t="shared" si="41"/>
        <v>7.1458434713474017E-2</v>
      </c>
      <c r="AK205" s="38">
        <v>13701</v>
      </c>
      <c r="AL205" s="38">
        <v>11179</v>
      </c>
      <c r="AM205" s="34">
        <f t="shared" si="42"/>
        <v>7.6931017397049106E-2</v>
      </c>
      <c r="AN205" s="38">
        <v>9732</v>
      </c>
      <c r="AO205" s="38">
        <v>16371</v>
      </c>
      <c r="AP205" s="34">
        <f t="shared" si="43"/>
        <v>0.11220468393384646</v>
      </c>
      <c r="AQ205" s="38">
        <v>16152</v>
      </c>
      <c r="AR205" s="38">
        <v>4054</v>
      </c>
      <c r="AS205" s="34">
        <f t="shared" si="44"/>
        <v>2.7898590618806431E-2</v>
      </c>
      <c r="AT205" s="38">
        <v>7693</v>
      </c>
      <c r="AU205" s="38">
        <v>4804</v>
      </c>
      <c r="AV205" s="34">
        <f t="shared" si="45"/>
        <v>3.2925985072274046E-2</v>
      </c>
      <c r="AW205" s="38">
        <v>10332</v>
      </c>
      <c r="AX205" s="38">
        <v>17980</v>
      </c>
      <c r="AY205" s="34">
        <f t="shared" si="46"/>
        <v>0.12373375908390223</v>
      </c>
      <c r="AZ205" s="38">
        <v>9273</v>
      </c>
      <c r="BA205" s="38">
        <v>21007</v>
      </c>
      <c r="BB205" s="34">
        <f t="shared" si="47"/>
        <v>0.14397921907020417</v>
      </c>
      <c r="BC205" s="38">
        <v>11862</v>
      </c>
      <c r="BD205" s="31"/>
    </row>
    <row r="206" spans="1:56" ht="20.25" customHeight="1">
      <c r="A206" s="37">
        <v>200</v>
      </c>
      <c r="B206" s="29" t="s">
        <v>216</v>
      </c>
      <c r="C206" s="38">
        <v>7</v>
      </c>
      <c r="D206" s="38">
        <v>171102</v>
      </c>
      <c r="E206" s="38">
        <v>172876</v>
      </c>
      <c r="F206" s="38">
        <v>171102</v>
      </c>
      <c r="G206" s="38">
        <v>172876</v>
      </c>
      <c r="H206" s="38">
        <v>134717</v>
      </c>
      <c r="I206" s="38">
        <v>135519</v>
      </c>
      <c r="J206" s="38">
        <v>134717</v>
      </c>
      <c r="K206" s="38">
        <v>135519</v>
      </c>
      <c r="L206" s="38">
        <v>2348</v>
      </c>
      <c r="M206" s="38">
        <v>2691</v>
      </c>
      <c r="N206" s="38">
        <v>1455</v>
      </c>
      <c r="O206" s="38">
        <v>1815</v>
      </c>
      <c r="P206" s="39">
        <v>132369</v>
      </c>
      <c r="Q206" s="38">
        <v>132828</v>
      </c>
      <c r="R206" s="39">
        <v>133262</v>
      </c>
      <c r="S206" s="38">
        <v>133704</v>
      </c>
      <c r="T206" s="38">
        <v>45364</v>
      </c>
      <c r="U206" s="34">
        <f t="shared" si="36"/>
        <v>0.34270864024053971</v>
      </c>
      <c r="V206" s="38">
        <v>58596</v>
      </c>
      <c r="W206" s="38">
        <v>38664</v>
      </c>
      <c r="X206" s="34">
        <f t="shared" si="37"/>
        <v>0.290135222343954</v>
      </c>
      <c r="Y206" s="38">
        <v>55606</v>
      </c>
      <c r="Z206" s="38">
        <v>35570</v>
      </c>
      <c r="AA206" s="34">
        <f t="shared" si="38"/>
        <v>0.26871850659897711</v>
      </c>
      <c r="AB206" s="38">
        <v>33477</v>
      </c>
      <c r="AC206" s="38">
        <v>38015</v>
      </c>
      <c r="AD206" s="34">
        <f t="shared" si="39"/>
        <v>0.28526511683750805</v>
      </c>
      <c r="AE206" s="38">
        <v>30799</v>
      </c>
      <c r="AF206" s="38">
        <v>10646</v>
      </c>
      <c r="AG206" s="34">
        <f t="shared" si="40"/>
        <v>8.0426686006542319E-2</v>
      </c>
      <c r="AH206" s="38">
        <v>10834</v>
      </c>
      <c r="AI206" s="38">
        <v>11061</v>
      </c>
      <c r="AJ206" s="34">
        <f t="shared" si="41"/>
        <v>8.3001906019720545E-2</v>
      </c>
      <c r="AK206" s="38">
        <v>11996</v>
      </c>
      <c r="AL206" s="38">
        <v>15664</v>
      </c>
      <c r="AM206" s="34">
        <f t="shared" si="42"/>
        <v>0.11833586413737356</v>
      </c>
      <c r="AN206" s="38">
        <v>11544</v>
      </c>
      <c r="AO206" s="38">
        <v>16664</v>
      </c>
      <c r="AP206" s="34">
        <f t="shared" si="43"/>
        <v>0.12504690009154898</v>
      </c>
      <c r="AQ206" s="38">
        <v>14924</v>
      </c>
      <c r="AR206" s="31"/>
      <c r="AS206" s="34">
        <f t="shared" si="44"/>
        <v>0</v>
      </c>
      <c r="AT206" s="38">
        <v>7040</v>
      </c>
      <c r="AU206" s="38">
        <v>3725</v>
      </c>
      <c r="AV206" s="34">
        <f t="shared" si="45"/>
        <v>2.7952454563191308E-2</v>
      </c>
      <c r="AW206" s="38">
        <v>8143</v>
      </c>
      <c r="AX206" s="38">
        <v>12833</v>
      </c>
      <c r="AY206" s="34">
        <f t="shared" si="46"/>
        <v>9.6948681337775455E-2</v>
      </c>
      <c r="AZ206" s="38">
        <v>6465</v>
      </c>
      <c r="BA206" s="38">
        <v>12230</v>
      </c>
      <c r="BB206" s="34">
        <f t="shared" si="47"/>
        <v>9.1774099143041521E-2</v>
      </c>
      <c r="BC206" s="38">
        <v>7487</v>
      </c>
      <c r="BD206" s="31"/>
    </row>
    <row r="207" spans="1:56" ht="20.25" customHeight="1">
      <c r="A207" s="37">
        <v>201</v>
      </c>
      <c r="B207" s="29" t="s">
        <v>217</v>
      </c>
      <c r="C207" s="38">
        <v>7</v>
      </c>
      <c r="D207" s="38">
        <v>182380</v>
      </c>
      <c r="E207" s="38">
        <v>185172</v>
      </c>
      <c r="F207" s="38">
        <v>182380</v>
      </c>
      <c r="G207" s="38">
        <v>185172</v>
      </c>
      <c r="H207" s="38">
        <v>138109</v>
      </c>
      <c r="I207" s="38">
        <v>139908</v>
      </c>
      <c r="J207" s="38">
        <v>138109</v>
      </c>
      <c r="K207" s="38">
        <v>139908</v>
      </c>
      <c r="L207" s="38">
        <v>2008</v>
      </c>
      <c r="M207" s="38">
        <v>2114</v>
      </c>
      <c r="N207" s="38">
        <v>1451</v>
      </c>
      <c r="O207" s="38">
        <v>1697</v>
      </c>
      <c r="P207" s="39">
        <v>136101</v>
      </c>
      <c r="Q207" s="38">
        <v>137794</v>
      </c>
      <c r="R207" s="39">
        <v>136658</v>
      </c>
      <c r="S207" s="38">
        <v>138211</v>
      </c>
      <c r="T207" s="38">
        <v>39589</v>
      </c>
      <c r="U207" s="34">
        <f t="shared" si="36"/>
        <v>0.2908795673801074</v>
      </c>
      <c r="V207" s="38">
        <v>50975</v>
      </c>
      <c r="W207" s="38">
        <v>33433</v>
      </c>
      <c r="X207" s="34">
        <f t="shared" si="37"/>
        <v>0.24464722153112148</v>
      </c>
      <c r="Y207" s="38">
        <v>47189</v>
      </c>
      <c r="Z207" s="38">
        <v>44976</v>
      </c>
      <c r="AA207" s="34">
        <f t="shared" si="38"/>
        <v>0.33046046685917074</v>
      </c>
      <c r="AB207" s="38">
        <v>43373</v>
      </c>
      <c r="AC207" s="38">
        <v>44259</v>
      </c>
      <c r="AD207" s="34">
        <f t="shared" si="39"/>
        <v>0.32386687936308156</v>
      </c>
      <c r="AE207" s="38">
        <v>37906</v>
      </c>
      <c r="AF207" s="38">
        <v>12972</v>
      </c>
      <c r="AG207" s="34">
        <f t="shared" si="40"/>
        <v>9.531157008398175E-2</v>
      </c>
      <c r="AH207" s="38">
        <v>14914</v>
      </c>
      <c r="AI207" s="38">
        <v>13510</v>
      </c>
      <c r="AJ207" s="34">
        <f t="shared" si="41"/>
        <v>9.8859927702732373E-2</v>
      </c>
      <c r="AK207" s="38">
        <v>16198</v>
      </c>
      <c r="AL207" s="38">
        <v>9753</v>
      </c>
      <c r="AM207" s="34">
        <f t="shared" si="42"/>
        <v>7.1660017193113934E-2</v>
      </c>
      <c r="AN207" s="38">
        <v>9342</v>
      </c>
      <c r="AO207" s="38">
        <v>15704</v>
      </c>
      <c r="AP207" s="34">
        <f t="shared" si="43"/>
        <v>0.11491460434076307</v>
      </c>
      <c r="AQ207" s="38">
        <v>13654</v>
      </c>
      <c r="AR207" s="38">
        <v>4294</v>
      </c>
      <c r="AS207" s="34">
        <f t="shared" si="44"/>
        <v>3.1550098823667716E-2</v>
      </c>
      <c r="AT207" s="38">
        <v>7610</v>
      </c>
      <c r="AU207" s="38">
        <v>4454</v>
      </c>
      <c r="AV207" s="34">
        <f t="shared" si="45"/>
        <v>3.2592310731900075E-2</v>
      </c>
      <c r="AW207" s="38">
        <v>9493</v>
      </c>
      <c r="AX207" s="38">
        <v>9958</v>
      </c>
      <c r="AY207" s="34">
        <f t="shared" si="46"/>
        <v>7.3166251533787405E-2</v>
      </c>
      <c r="AZ207" s="38">
        <v>6750</v>
      </c>
      <c r="BA207" s="38">
        <v>12903</v>
      </c>
      <c r="BB207" s="34">
        <f t="shared" si="47"/>
        <v>9.441818261645861E-2</v>
      </c>
      <c r="BC207" s="38">
        <v>8629</v>
      </c>
      <c r="BD207" s="31"/>
    </row>
    <row r="208" spans="1:56" ht="20.25" customHeight="1">
      <c r="A208" s="37">
        <v>202</v>
      </c>
      <c r="B208" s="29" t="s">
        <v>218</v>
      </c>
      <c r="C208" s="38">
        <v>7</v>
      </c>
      <c r="D208" s="38">
        <v>163493</v>
      </c>
      <c r="E208" s="38">
        <v>164480</v>
      </c>
      <c r="F208" s="38">
        <v>163493</v>
      </c>
      <c r="G208" s="38">
        <v>164480</v>
      </c>
      <c r="H208" s="38">
        <v>124449</v>
      </c>
      <c r="I208" s="38">
        <v>126879</v>
      </c>
      <c r="J208" s="38">
        <v>124449</v>
      </c>
      <c r="K208" s="38">
        <v>126879</v>
      </c>
      <c r="L208" s="38">
        <v>1852</v>
      </c>
      <c r="M208" s="38">
        <v>2497</v>
      </c>
      <c r="N208" s="38">
        <v>1395</v>
      </c>
      <c r="O208" s="38">
        <v>1831</v>
      </c>
      <c r="P208" s="39">
        <v>122597</v>
      </c>
      <c r="Q208" s="38">
        <v>124382</v>
      </c>
      <c r="R208" s="39">
        <v>123054</v>
      </c>
      <c r="S208" s="38">
        <v>125048</v>
      </c>
      <c r="T208" s="38">
        <v>46340</v>
      </c>
      <c r="U208" s="34">
        <f t="shared" si="36"/>
        <v>0.37798641076045908</v>
      </c>
      <c r="V208" s="38">
        <v>63719</v>
      </c>
      <c r="W208" s="38">
        <v>37086</v>
      </c>
      <c r="X208" s="34">
        <f t="shared" si="37"/>
        <v>0.30137988200302307</v>
      </c>
      <c r="Y208" s="38">
        <v>55591</v>
      </c>
      <c r="Z208" s="38">
        <v>33632</v>
      </c>
      <c r="AA208" s="34">
        <f t="shared" si="38"/>
        <v>0.27432971443020626</v>
      </c>
      <c r="AB208" s="38">
        <v>32017</v>
      </c>
      <c r="AC208" s="38">
        <v>34343</v>
      </c>
      <c r="AD208" s="34">
        <f t="shared" si="39"/>
        <v>0.2790888552992995</v>
      </c>
      <c r="AE208" s="38">
        <v>27255</v>
      </c>
      <c r="AF208" s="38">
        <v>7947</v>
      </c>
      <c r="AG208" s="34">
        <f t="shared" si="40"/>
        <v>6.4822140835420122E-2</v>
      </c>
      <c r="AH208" s="38">
        <v>8840</v>
      </c>
      <c r="AI208" s="38">
        <v>8794</v>
      </c>
      <c r="AJ208" s="34">
        <f t="shared" si="41"/>
        <v>7.1464560274351094E-2</v>
      </c>
      <c r="AK208" s="38">
        <v>10058</v>
      </c>
      <c r="AL208" s="38">
        <v>9011</v>
      </c>
      <c r="AM208" s="34">
        <f t="shared" si="42"/>
        <v>7.3500982895176883E-2</v>
      </c>
      <c r="AN208" s="38">
        <v>8703</v>
      </c>
      <c r="AO208" s="38">
        <v>13997</v>
      </c>
      <c r="AP208" s="34">
        <f t="shared" si="43"/>
        <v>0.11374681034342646</v>
      </c>
      <c r="AQ208" s="38">
        <v>12888</v>
      </c>
      <c r="AR208" s="38">
        <v>2875</v>
      </c>
      <c r="AS208" s="34">
        <f t="shared" si="44"/>
        <v>2.3450818535526972E-2</v>
      </c>
      <c r="AT208" s="38">
        <v>6786</v>
      </c>
      <c r="AU208" s="38">
        <v>3265</v>
      </c>
      <c r="AV208" s="34">
        <f t="shared" si="45"/>
        <v>2.6533066783688462E-2</v>
      </c>
      <c r="AW208" s="38">
        <v>7433</v>
      </c>
      <c r="AX208" s="38">
        <v>8512</v>
      </c>
      <c r="AY208" s="34">
        <f t="shared" si="46"/>
        <v>6.9430736478054117E-2</v>
      </c>
      <c r="AZ208" s="31"/>
      <c r="BA208" s="38">
        <v>11411</v>
      </c>
      <c r="BB208" s="34">
        <f t="shared" si="47"/>
        <v>9.2731646269117618E-2</v>
      </c>
      <c r="BC208" s="38">
        <v>7710</v>
      </c>
      <c r="BD208" s="31"/>
    </row>
    <row r="209" spans="1:56" ht="20.25" customHeight="1">
      <c r="A209" s="37">
        <v>203</v>
      </c>
      <c r="B209" s="29" t="s">
        <v>219</v>
      </c>
      <c r="C209" s="38">
        <v>7</v>
      </c>
      <c r="D209" s="38">
        <v>190530</v>
      </c>
      <c r="E209" s="38">
        <v>192846</v>
      </c>
      <c r="F209" s="38">
        <v>190530</v>
      </c>
      <c r="G209" s="38">
        <v>192846</v>
      </c>
      <c r="H209" s="38">
        <v>147171</v>
      </c>
      <c r="I209" s="38">
        <v>151551</v>
      </c>
      <c r="J209" s="38">
        <v>147171</v>
      </c>
      <c r="K209" s="38">
        <v>151551</v>
      </c>
      <c r="L209" s="38">
        <v>1738</v>
      </c>
      <c r="M209" s="38">
        <v>2213</v>
      </c>
      <c r="N209" s="38">
        <v>1540</v>
      </c>
      <c r="O209" s="38">
        <v>1670</v>
      </c>
      <c r="P209" s="39">
        <v>145433</v>
      </c>
      <c r="Q209" s="38">
        <v>149338</v>
      </c>
      <c r="R209" s="39">
        <v>145631</v>
      </c>
      <c r="S209" s="38">
        <v>149881</v>
      </c>
      <c r="T209" s="38">
        <v>40299</v>
      </c>
      <c r="U209" s="34">
        <f t="shared" si="36"/>
        <v>0.27709666994423549</v>
      </c>
      <c r="V209" s="38">
        <v>56611</v>
      </c>
      <c r="W209" s="38">
        <v>34578</v>
      </c>
      <c r="X209" s="34">
        <f t="shared" si="37"/>
        <v>0.2374357108033317</v>
      </c>
      <c r="Y209" s="38">
        <v>55882</v>
      </c>
      <c r="Z209" s="38">
        <v>47942</v>
      </c>
      <c r="AA209" s="34">
        <f t="shared" si="38"/>
        <v>0.32965007941801378</v>
      </c>
      <c r="AB209" s="38">
        <v>50283</v>
      </c>
      <c r="AC209" s="38">
        <v>44123</v>
      </c>
      <c r="AD209" s="34">
        <f t="shared" si="39"/>
        <v>0.30297807472310156</v>
      </c>
      <c r="AE209" s="38">
        <v>36950</v>
      </c>
      <c r="AF209" s="38">
        <v>8230</v>
      </c>
      <c r="AG209" s="34">
        <f t="shared" si="40"/>
        <v>5.6589632339290256E-2</v>
      </c>
      <c r="AH209" s="38">
        <v>10414</v>
      </c>
      <c r="AI209" s="38">
        <v>9001</v>
      </c>
      <c r="AJ209" s="34">
        <f t="shared" si="41"/>
        <v>6.1806895509884573E-2</v>
      </c>
      <c r="AK209" s="38">
        <v>11926</v>
      </c>
      <c r="AL209" s="38">
        <v>10135</v>
      </c>
      <c r="AM209" s="34">
        <f t="shared" si="42"/>
        <v>6.968844760130094E-2</v>
      </c>
      <c r="AN209" s="38">
        <v>7910</v>
      </c>
      <c r="AO209" s="38">
        <v>16206</v>
      </c>
      <c r="AP209" s="34">
        <f t="shared" si="43"/>
        <v>0.11128125193125091</v>
      </c>
      <c r="AQ209" s="38">
        <v>13841</v>
      </c>
      <c r="AR209" s="38">
        <v>5126</v>
      </c>
      <c r="AS209" s="34">
        <f t="shared" si="44"/>
        <v>3.5246470883499616E-2</v>
      </c>
      <c r="AT209" s="38">
        <v>9842</v>
      </c>
      <c r="AU209" s="38">
        <v>5712</v>
      </c>
      <c r="AV209" s="34">
        <f t="shared" si="45"/>
        <v>3.9222418303795206E-2</v>
      </c>
      <c r="AW209" s="38">
        <v>12934</v>
      </c>
      <c r="AX209" s="38">
        <v>18939</v>
      </c>
      <c r="AY209" s="34">
        <f t="shared" si="46"/>
        <v>0.13022491456547</v>
      </c>
      <c r="AZ209" s="38">
        <v>9645</v>
      </c>
      <c r="BA209" s="38">
        <v>22708</v>
      </c>
      <c r="BB209" s="34">
        <f t="shared" si="47"/>
        <v>0.15592833943322507</v>
      </c>
      <c r="BC209" s="38">
        <v>13512</v>
      </c>
      <c r="BD209" s="31"/>
    </row>
    <row r="210" spans="1:56" ht="20.25" customHeight="1">
      <c r="A210" s="37">
        <v>204</v>
      </c>
      <c r="B210" s="29" t="s">
        <v>220</v>
      </c>
      <c r="C210" s="38">
        <v>7</v>
      </c>
      <c r="D210" s="38">
        <v>210816</v>
      </c>
      <c r="E210" s="38">
        <v>210114</v>
      </c>
      <c r="F210" s="38">
        <v>210816</v>
      </c>
      <c r="G210" s="38">
        <v>210114</v>
      </c>
      <c r="H210" s="38">
        <v>164165</v>
      </c>
      <c r="I210" s="38">
        <v>163520</v>
      </c>
      <c r="J210" s="38">
        <v>164165</v>
      </c>
      <c r="K210" s="38">
        <v>163520</v>
      </c>
      <c r="L210" s="38">
        <v>2172</v>
      </c>
      <c r="M210" s="38">
        <v>4823</v>
      </c>
      <c r="N210" s="38">
        <v>1454</v>
      </c>
      <c r="O210" s="38">
        <v>1761</v>
      </c>
      <c r="P210" s="39">
        <v>161993</v>
      </c>
      <c r="Q210" s="38">
        <v>158697</v>
      </c>
      <c r="R210" s="39">
        <v>162711</v>
      </c>
      <c r="S210" s="38">
        <v>161759</v>
      </c>
      <c r="T210" s="38">
        <v>48607</v>
      </c>
      <c r="U210" s="34">
        <f t="shared" si="36"/>
        <v>0.30005617526683254</v>
      </c>
      <c r="V210" s="38">
        <v>68727</v>
      </c>
      <c r="W210" s="38">
        <v>43125</v>
      </c>
      <c r="X210" s="34">
        <f t="shared" si="37"/>
        <v>0.26504047052749968</v>
      </c>
      <c r="Y210" s="38">
        <v>60594</v>
      </c>
      <c r="Z210" s="38">
        <v>50975</v>
      </c>
      <c r="AA210" s="34">
        <f t="shared" si="38"/>
        <v>0.31467409085577774</v>
      </c>
      <c r="AB210" s="38">
        <v>47312</v>
      </c>
      <c r="AC210" s="38">
        <v>49346</v>
      </c>
      <c r="AD210" s="34">
        <f t="shared" si="39"/>
        <v>0.30327390280927535</v>
      </c>
      <c r="AE210" s="38">
        <v>39906</v>
      </c>
      <c r="AF210" s="38">
        <v>14090</v>
      </c>
      <c r="AG210" s="34">
        <f t="shared" si="40"/>
        <v>8.6979066996722088E-2</v>
      </c>
      <c r="AH210" s="31"/>
      <c r="AI210" s="38">
        <v>14565</v>
      </c>
      <c r="AJ210" s="34">
        <f t="shared" si="41"/>
        <v>8.9514538045983374E-2</v>
      </c>
      <c r="AK210" s="38">
        <v>17826</v>
      </c>
      <c r="AL210" s="38">
        <v>15101</v>
      </c>
      <c r="AM210" s="34">
        <f t="shared" si="42"/>
        <v>9.3220077410752319E-2</v>
      </c>
      <c r="AN210" s="38">
        <v>14543</v>
      </c>
      <c r="AO210" s="38">
        <v>19021</v>
      </c>
      <c r="AP210" s="34">
        <f t="shared" si="43"/>
        <v>0.11690051686732919</v>
      </c>
      <c r="AQ210" s="38">
        <v>17703</v>
      </c>
      <c r="AR210" s="38">
        <v>4483</v>
      </c>
      <c r="AS210" s="34">
        <f t="shared" si="44"/>
        <v>2.767403529782151E-2</v>
      </c>
      <c r="AT210" s="38">
        <v>11098</v>
      </c>
      <c r="AU210" s="38">
        <v>4690</v>
      </c>
      <c r="AV210" s="34">
        <f t="shared" si="45"/>
        <v>2.8824111461425474E-2</v>
      </c>
      <c r="AW210" s="38">
        <v>9576</v>
      </c>
      <c r="AX210" s="38">
        <v>14176</v>
      </c>
      <c r="AY210" s="34">
        <f t="shared" si="46"/>
        <v>8.7509954133820594E-2</v>
      </c>
      <c r="AZ210" s="38">
        <v>8225</v>
      </c>
      <c r="BA210" s="38">
        <v>16832</v>
      </c>
      <c r="BB210" s="34">
        <f t="shared" si="47"/>
        <v>0.10344721623000289</v>
      </c>
      <c r="BC210" s="38">
        <v>10058</v>
      </c>
      <c r="BD210" s="31"/>
    </row>
    <row r="211" spans="1:56" ht="20.25" customHeight="1">
      <c r="A211" s="37">
        <v>205</v>
      </c>
      <c r="B211" s="29" t="s">
        <v>221</v>
      </c>
      <c r="C211" s="38">
        <v>7</v>
      </c>
      <c r="D211" s="38">
        <v>249630</v>
      </c>
      <c r="E211" s="38">
        <v>248996</v>
      </c>
      <c r="F211" s="38">
        <v>249630</v>
      </c>
      <c r="G211" s="38">
        <v>248996</v>
      </c>
      <c r="H211" s="38">
        <v>202670</v>
      </c>
      <c r="I211" s="38">
        <v>202534</v>
      </c>
      <c r="J211" s="38">
        <v>202670</v>
      </c>
      <c r="K211" s="38">
        <v>202534</v>
      </c>
      <c r="L211" s="38">
        <v>2669</v>
      </c>
      <c r="M211" s="38">
        <v>2215</v>
      </c>
      <c r="N211" s="38">
        <v>1382</v>
      </c>
      <c r="O211" s="38">
        <v>1655</v>
      </c>
      <c r="P211" s="39">
        <v>200001</v>
      </c>
      <c r="Q211" s="38">
        <v>200319</v>
      </c>
      <c r="R211" s="39">
        <v>201288</v>
      </c>
      <c r="S211" s="38">
        <v>200879</v>
      </c>
      <c r="T211" s="38">
        <v>47153</v>
      </c>
      <c r="U211" s="34">
        <f t="shared" si="36"/>
        <v>0.23576382118089409</v>
      </c>
      <c r="V211" s="38">
        <v>71535</v>
      </c>
      <c r="W211" s="38">
        <v>42659</v>
      </c>
      <c r="X211" s="34">
        <f t="shared" si="37"/>
        <v>0.21193016970708636</v>
      </c>
      <c r="Y211" s="38">
        <v>65713</v>
      </c>
      <c r="Z211" s="38">
        <v>49878</v>
      </c>
      <c r="AA211" s="34">
        <f t="shared" si="38"/>
        <v>0.24938875305623473</v>
      </c>
      <c r="AB211" s="38">
        <v>56184</v>
      </c>
      <c r="AC211" s="38">
        <v>53889</v>
      </c>
      <c r="AD211" s="34">
        <f t="shared" si="39"/>
        <v>0.26772087754858709</v>
      </c>
      <c r="AE211" s="38">
        <v>44203</v>
      </c>
      <c r="AF211" s="38">
        <v>10360</v>
      </c>
      <c r="AG211" s="34">
        <f t="shared" si="40"/>
        <v>5.1799741001294995E-2</v>
      </c>
      <c r="AH211" s="38">
        <v>14542</v>
      </c>
      <c r="AI211" s="38">
        <v>10833</v>
      </c>
      <c r="AJ211" s="34">
        <f t="shared" si="41"/>
        <v>5.3818409443185881E-2</v>
      </c>
      <c r="AK211" s="38">
        <v>16535</v>
      </c>
      <c r="AL211" s="38">
        <v>14408</v>
      </c>
      <c r="AM211" s="34">
        <f t="shared" si="42"/>
        <v>7.2039639801800989E-2</v>
      </c>
      <c r="AN211" s="38">
        <v>13813</v>
      </c>
      <c r="AO211" s="38">
        <v>23178</v>
      </c>
      <c r="AP211" s="34">
        <f t="shared" si="43"/>
        <v>0.11514844402050793</v>
      </c>
      <c r="AQ211" s="38">
        <v>22608</v>
      </c>
      <c r="AR211" s="38">
        <v>24863</v>
      </c>
      <c r="AS211" s="34">
        <f t="shared" si="44"/>
        <v>0.12431437842810786</v>
      </c>
      <c r="AT211" s="38">
        <v>12904</v>
      </c>
      <c r="AU211" s="38">
        <v>9418</v>
      </c>
      <c r="AV211" s="34">
        <f t="shared" si="45"/>
        <v>4.6788680895035968E-2</v>
      </c>
      <c r="AW211" s="38">
        <v>17148</v>
      </c>
      <c r="AX211" s="38">
        <v>37319</v>
      </c>
      <c r="AY211" s="34">
        <f t="shared" si="46"/>
        <v>0.18659406702966486</v>
      </c>
      <c r="AZ211" s="38">
        <v>21685</v>
      </c>
      <c r="BA211" s="38">
        <v>46183</v>
      </c>
      <c r="BB211" s="34">
        <f t="shared" si="47"/>
        <v>0.22943742299590636</v>
      </c>
      <c r="BC211" s="38">
        <v>26415</v>
      </c>
      <c r="BD211" s="31"/>
    </row>
    <row r="212" spans="1:56" ht="20.25" customHeight="1">
      <c r="A212" s="37">
        <v>206</v>
      </c>
      <c r="B212" s="29" t="s">
        <v>222</v>
      </c>
      <c r="C212" s="38">
        <v>7</v>
      </c>
      <c r="D212" s="38">
        <v>212943</v>
      </c>
      <c r="E212" s="38">
        <v>213627</v>
      </c>
      <c r="F212" s="38">
        <v>212943</v>
      </c>
      <c r="G212" s="38">
        <v>213627</v>
      </c>
      <c r="H212" s="38">
        <v>166636</v>
      </c>
      <c r="I212" s="38">
        <v>169793</v>
      </c>
      <c r="J212" s="38">
        <v>166636</v>
      </c>
      <c r="K212" s="38">
        <v>169793</v>
      </c>
      <c r="L212" s="38">
        <v>2491</v>
      </c>
      <c r="M212" s="38">
        <v>2617</v>
      </c>
      <c r="N212" s="38">
        <v>1814</v>
      </c>
      <c r="O212" s="38">
        <v>2128</v>
      </c>
      <c r="P212" s="39">
        <v>164145</v>
      </c>
      <c r="Q212" s="38">
        <v>167176</v>
      </c>
      <c r="R212" s="39">
        <v>164822</v>
      </c>
      <c r="S212" s="38">
        <v>167665</v>
      </c>
      <c r="T212" s="38">
        <v>52827</v>
      </c>
      <c r="U212" s="34">
        <f t="shared" si="36"/>
        <v>0.32183130768527823</v>
      </c>
      <c r="V212" s="38">
        <v>68685</v>
      </c>
      <c r="W212" s="38">
        <v>37548</v>
      </c>
      <c r="X212" s="34">
        <f t="shared" si="37"/>
        <v>0.22780939437696424</v>
      </c>
      <c r="Y212" s="38">
        <v>54721</v>
      </c>
      <c r="Z212" s="38">
        <v>49748</v>
      </c>
      <c r="AA212" s="34">
        <f t="shared" si="38"/>
        <v>0.3030735020865698</v>
      </c>
      <c r="AB212" s="38">
        <v>44569</v>
      </c>
      <c r="AC212" s="38">
        <v>49656</v>
      </c>
      <c r="AD212" s="34">
        <f t="shared" si="39"/>
        <v>0.30127046146752257</v>
      </c>
      <c r="AE212" s="38">
        <v>42471</v>
      </c>
      <c r="AF212" s="38">
        <v>16043</v>
      </c>
      <c r="AG212" s="34">
        <f t="shared" si="40"/>
        <v>9.7736757135459498E-2</v>
      </c>
      <c r="AH212" s="38">
        <v>18902</v>
      </c>
      <c r="AI212" s="38">
        <v>17033</v>
      </c>
      <c r="AJ212" s="34">
        <f t="shared" si="41"/>
        <v>0.1033417868973802</v>
      </c>
      <c r="AK212" s="38">
        <v>21978</v>
      </c>
      <c r="AL212" s="38">
        <v>12966</v>
      </c>
      <c r="AM212" s="34">
        <f t="shared" si="42"/>
        <v>7.8991135885954494E-2</v>
      </c>
      <c r="AN212" s="38">
        <v>10058</v>
      </c>
      <c r="AO212" s="38">
        <v>20095</v>
      </c>
      <c r="AP212" s="34">
        <f t="shared" si="43"/>
        <v>0.12191940396306318</v>
      </c>
      <c r="AQ212" s="38">
        <v>17543</v>
      </c>
      <c r="AR212" s="38">
        <v>5070</v>
      </c>
      <c r="AS212" s="34">
        <f t="shared" si="44"/>
        <v>3.0887325230741114E-2</v>
      </c>
      <c r="AT212" s="38">
        <v>8539</v>
      </c>
      <c r="AU212" s="38">
        <v>5068</v>
      </c>
      <c r="AV212" s="34">
        <f t="shared" si="45"/>
        <v>3.0748322432684955E-2</v>
      </c>
      <c r="AW212" s="38">
        <v>10811</v>
      </c>
      <c r="AX212" s="38">
        <v>15949</v>
      </c>
      <c r="AY212" s="34">
        <f t="shared" si="46"/>
        <v>9.7164092722897444E-2</v>
      </c>
      <c r="AZ212" s="38">
        <v>11280</v>
      </c>
      <c r="BA212" s="38">
        <v>20799</v>
      </c>
      <c r="BB212" s="34">
        <f t="shared" si="47"/>
        <v>0.12619067842885051</v>
      </c>
      <c r="BC212" s="38">
        <v>13449</v>
      </c>
      <c r="BD212" s="31"/>
    </row>
    <row r="213" spans="1:56" ht="20.25" customHeight="1">
      <c r="A213" s="37">
        <v>207</v>
      </c>
      <c r="B213" s="29" t="s">
        <v>223</v>
      </c>
      <c r="C213" s="38">
        <v>7</v>
      </c>
      <c r="D213" s="38">
        <v>210969</v>
      </c>
      <c r="E213" s="38">
        <v>215595</v>
      </c>
      <c r="F213" s="38">
        <v>210969</v>
      </c>
      <c r="G213" s="38">
        <v>215595</v>
      </c>
      <c r="H213" s="38">
        <v>154911</v>
      </c>
      <c r="I213" s="38">
        <v>161867</v>
      </c>
      <c r="J213" s="38">
        <v>154911</v>
      </c>
      <c r="K213" s="38">
        <v>161867</v>
      </c>
      <c r="L213" s="38">
        <v>2122</v>
      </c>
      <c r="M213" s="38">
        <v>2686</v>
      </c>
      <c r="N213" s="38">
        <v>1653</v>
      </c>
      <c r="O213" s="38">
        <v>2410</v>
      </c>
      <c r="P213" s="39">
        <v>152789</v>
      </c>
      <c r="Q213" s="38">
        <v>159181</v>
      </c>
      <c r="R213" s="39">
        <v>153258</v>
      </c>
      <c r="S213" s="38">
        <v>159457</v>
      </c>
      <c r="T213" s="38">
        <v>38193</v>
      </c>
      <c r="U213" s="34">
        <f t="shared" si="36"/>
        <v>0.24997218386140363</v>
      </c>
      <c r="V213" s="38">
        <v>51168</v>
      </c>
      <c r="W213" s="38">
        <v>33726</v>
      </c>
      <c r="X213" s="34">
        <f t="shared" si="37"/>
        <v>0.22006029049054535</v>
      </c>
      <c r="Y213" s="38">
        <v>49226</v>
      </c>
      <c r="Z213" s="38">
        <v>50108</v>
      </c>
      <c r="AA213" s="34">
        <f t="shared" si="38"/>
        <v>0.3279555465380361</v>
      </c>
      <c r="AB213" s="38">
        <v>50740</v>
      </c>
      <c r="AC213" s="38">
        <v>45895</v>
      </c>
      <c r="AD213" s="34">
        <f t="shared" si="39"/>
        <v>0.2994623445431886</v>
      </c>
      <c r="AE213" s="38">
        <v>39822</v>
      </c>
      <c r="AF213" s="38">
        <v>17740</v>
      </c>
      <c r="AG213" s="34">
        <f t="shared" si="40"/>
        <v>0.11610783498812087</v>
      </c>
      <c r="AH213" s="38">
        <v>23109</v>
      </c>
      <c r="AI213" s="38">
        <v>18075</v>
      </c>
      <c r="AJ213" s="34">
        <f t="shared" si="41"/>
        <v>0.11793837842070234</v>
      </c>
      <c r="AK213" s="38">
        <v>24641</v>
      </c>
      <c r="AL213" s="38">
        <v>13688</v>
      </c>
      <c r="AM213" s="34">
        <f t="shared" si="42"/>
        <v>8.9587601201657194E-2</v>
      </c>
      <c r="AN213" s="38">
        <v>11910</v>
      </c>
      <c r="AO213" s="38">
        <v>18421</v>
      </c>
      <c r="AP213" s="34">
        <f t="shared" si="43"/>
        <v>0.12019600934372104</v>
      </c>
      <c r="AQ213" s="38">
        <v>16321</v>
      </c>
      <c r="AR213" s="38">
        <v>4648</v>
      </c>
      <c r="AS213" s="34">
        <f t="shared" si="44"/>
        <v>3.0421038163742153E-2</v>
      </c>
      <c r="AT213" s="38">
        <v>8979</v>
      </c>
      <c r="AU213" s="38">
        <v>4651</v>
      </c>
      <c r="AV213" s="34">
        <f t="shared" si="45"/>
        <v>3.0347518563468137E-2</v>
      </c>
      <c r="AW213" s="38">
        <v>10614</v>
      </c>
      <c r="AX213" s="38">
        <v>17061</v>
      </c>
      <c r="AY213" s="34">
        <f t="shared" si="46"/>
        <v>0.11166379778648987</v>
      </c>
      <c r="AZ213" s="38">
        <v>8700</v>
      </c>
      <c r="BA213" s="38">
        <v>18128</v>
      </c>
      <c r="BB213" s="34">
        <f t="shared" si="47"/>
        <v>0.11828420049850578</v>
      </c>
      <c r="BC213" s="38">
        <v>11621</v>
      </c>
      <c r="BD213" s="31"/>
    </row>
    <row r="214" spans="1:56" ht="20.25" customHeight="1">
      <c r="A214" s="37">
        <v>208</v>
      </c>
      <c r="B214" s="29" t="s">
        <v>224</v>
      </c>
      <c r="C214" s="38">
        <v>7</v>
      </c>
      <c r="D214" s="38">
        <v>219416</v>
      </c>
      <c r="E214" s="38">
        <v>220550</v>
      </c>
      <c r="F214" s="38">
        <v>219416</v>
      </c>
      <c r="G214" s="38">
        <v>220550</v>
      </c>
      <c r="H214" s="38">
        <v>173828</v>
      </c>
      <c r="I214" s="38">
        <v>176425</v>
      </c>
      <c r="J214" s="38">
        <v>173828</v>
      </c>
      <c r="K214" s="38">
        <v>176425</v>
      </c>
      <c r="L214" s="38">
        <v>2178</v>
      </c>
      <c r="M214" s="38">
        <v>2704</v>
      </c>
      <c r="N214" s="38">
        <v>1506</v>
      </c>
      <c r="O214" s="38">
        <v>2088</v>
      </c>
      <c r="P214" s="39">
        <v>171650</v>
      </c>
      <c r="Q214" s="38">
        <v>173721</v>
      </c>
      <c r="R214" s="39">
        <v>172322</v>
      </c>
      <c r="S214" s="38">
        <v>174337</v>
      </c>
      <c r="T214" s="38">
        <v>51770</v>
      </c>
      <c r="U214" s="34">
        <f t="shared" si="36"/>
        <v>0.30160209729099913</v>
      </c>
      <c r="V214" s="38">
        <v>69504</v>
      </c>
      <c r="W214" s="38">
        <v>41322</v>
      </c>
      <c r="X214" s="34">
        <f t="shared" si="37"/>
        <v>0.23979526700015089</v>
      </c>
      <c r="Y214" s="38">
        <v>61407</v>
      </c>
      <c r="Z214" s="38">
        <v>48158</v>
      </c>
      <c r="AA214" s="34">
        <f t="shared" si="38"/>
        <v>0.28055927759976695</v>
      </c>
      <c r="AB214" s="38">
        <v>44032</v>
      </c>
      <c r="AC214" s="38">
        <v>47121</v>
      </c>
      <c r="AD214" s="34">
        <f t="shared" si="39"/>
        <v>0.27344738338691521</v>
      </c>
      <c r="AE214" s="38">
        <v>37894</v>
      </c>
      <c r="AF214" s="38">
        <v>17204</v>
      </c>
      <c r="AG214" s="34">
        <f t="shared" si="40"/>
        <v>0.10022720652490533</v>
      </c>
      <c r="AH214" s="38">
        <v>20593</v>
      </c>
      <c r="AI214" s="38">
        <v>17499</v>
      </c>
      <c r="AJ214" s="34">
        <f t="shared" si="41"/>
        <v>0.10154826429591114</v>
      </c>
      <c r="AK214" s="38">
        <v>22070</v>
      </c>
      <c r="AL214" s="38">
        <v>14624</v>
      </c>
      <c r="AM214" s="34">
        <f t="shared" si="42"/>
        <v>8.5196621031168068E-2</v>
      </c>
      <c r="AN214" s="38">
        <v>11734</v>
      </c>
      <c r="AO214" s="38">
        <v>21823</v>
      </c>
      <c r="AP214" s="34">
        <f t="shared" si="43"/>
        <v>0.12664082357447104</v>
      </c>
      <c r="AQ214" s="38">
        <v>19251</v>
      </c>
      <c r="AR214" s="38">
        <v>4535</v>
      </c>
      <c r="AS214" s="34">
        <f t="shared" si="44"/>
        <v>2.6420040780658318E-2</v>
      </c>
      <c r="AT214" s="38">
        <v>8207</v>
      </c>
      <c r="AU214" s="38">
        <v>4880</v>
      </c>
      <c r="AV214" s="34">
        <f t="shared" si="45"/>
        <v>2.8319077076635602E-2</v>
      </c>
      <c r="AW214" s="38">
        <v>10537</v>
      </c>
      <c r="AX214" s="38">
        <v>20869</v>
      </c>
      <c r="AY214" s="34">
        <f t="shared" si="46"/>
        <v>0.12157879405767551</v>
      </c>
      <c r="AZ214" s="38">
        <v>13156</v>
      </c>
      <c r="BA214" s="38">
        <v>23949</v>
      </c>
      <c r="BB214" s="34">
        <f t="shared" si="47"/>
        <v>0.13897819198941516</v>
      </c>
      <c r="BC214" s="38">
        <v>15389</v>
      </c>
      <c r="BD214" s="31"/>
    </row>
    <row r="215" spans="1:56" ht="20.25" customHeight="1">
      <c r="A215" s="37">
        <v>209</v>
      </c>
      <c r="B215" s="29" t="s">
        <v>225</v>
      </c>
      <c r="C215" s="38">
        <v>7</v>
      </c>
      <c r="D215" s="38">
        <v>224701</v>
      </c>
      <c r="E215" s="38">
        <v>229114</v>
      </c>
      <c r="F215" s="38">
        <v>224701</v>
      </c>
      <c r="G215" s="38">
        <v>229114</v>
      </c>
      <c r="H215" s="38">
        <v>169206</v>
      </c>
      <c r="I215" s="38">
        <v>172316</v>
      </c>
      <c r="J215" s="38">
        <v>169206</v>
      </c>
      <c r="K215" s="38">
        <v>172316</v>
      </c>
      <c r="L215" s="38">
        <v>2409</v>
      </c>
      <c r="M215" s="38">
        <v>2937</v>
      </c>
      <c r="N215" s="38">
        <v>1742</v>
      </c>
      <c r="O215" s="38">
        <v>2552</v>
      </c>
      <c r="P215" s="39">
        <v>166797</v>
      </c>
      <c r="Q215" s="38">
        <v>169379</v>
      </c>
      <c r="R215" s="39">
        <v>167464</v>
      </c>
      <c r="S215" s="38">
        <v>169764</v>
      </c>
      <c r="T215" s="38">
        <v>35803</v>
      </c>
      <c r="U215" s="34">
        <f t="shared" si="36"/>
        <v>0.21465014358771442</v>
      </c>
      <c r="V215" s="38">
        <v>53022</v>
      </c>
      <c r="W215" s="38">
        <v>33226</v>
      </c>
      <c r="X215" s="34">
        <f t="shared" si="37"/>
        <v>0.19840682176467778</v>
      </c>
      <c r="Y215" s="38">
        <v>49400</v>
      </c>
      <c r="Z215" s="38">
        <v>56523</v>
      </c>
      <c r="AA215" s="34">
        <f t="shared" si="38"/>
        <v>0.33887300131297327</v>
      </c>
      <c r="AB215" s="38">
        <v>57482</v>
      </c>
      <c r="AC215" s="38">
        <v>54460</v>
      </c>
      <c r="AD215" s="34">
        <f t="shared" si="39"/>
        <v>0.32520422299718149</v>
      </c>
      <c r="AE215" s="38">
        <v>47986</v>
      </c>
      <c r="AF215" s="38">
        <v>20002</v>
      </c>
      <c r="AG215" s="34">
        <f t="shared" si="40"/>
        <v>0.11991822394887199</v>
      </c>
      <c r="AH215" s="38">
        <v>21378</v>
      </c>
      <c r="AI215" s="38">
        <v>20702</v>
      </c>
      <c r="AJ215" s="34">
        <f t="shared" si="41"/>
        <v>0.12362059905412506</v>
      </c>
      <c r="AK215" s="38">
        <v>23206</v>
      </c>
      <c r="AL215" s="38">
        <v>11870</v>
      </c>
      <c r="AM215" s="34">
        <f t="shared" si="42"/>
        <v>7.1164349478707645E-2</v>
      </c>
      <c r="AN215" s="38">
        <v>9256</v>
      </c>
      <c r="AO215" s="38">
        <v>17242</v>
      </c>
      <c r="AP215" s="34">
        <f t="shared" si="43"/>
        <v>0.10295944202933167</v>
      </c>
      <c r="AQ215" s="38">
        <v>15519</v>
      </c>
      <c r="AR215" s="38">
        <v>6753</v>
      </c>
      <c r="AS215" s="34">
        <f t="shared" si="44"/>
        <v>4.0486339682368387E-2</v>
      </c>
      <c r="AT215" s="38">
        <v>12277</v>
      </c>
      <c r="AU215" s="38">
        <v>6383</v>
      </c>
      <c r="AV215" s="34">
        <f t="shared" si="45"/>
        <v>3.8115654707877512E-2</v>
      </c>
      <c r="AW215" s="38">
        <v>13548</v>
      </c>
      <c r="AX215" s="38">
        <v>14589</v>
      </c>
      <c r="AY215" s="34">
        <f t="shared" si="46"/>
        <v>8.7465601899314738E-2</v>
      </c>
      <c r="AZ215" s="38">
        <v>8618</v>
      </c>
      <c r="BA215" s="38">
        <v>17611</v>
      </c>
      <c r="BB215" s="34">
        <f t="shared" si="47"/>
        <v>0.1051629006831319</v>
      </c>
      <c r="BC215" s="38">
        <v>11360</v>
      </c>
      <c r="BD215" s="31"/>
    </row>
    <row r="216" spans="1:56" ht="20.25" customHeight="1">
      <c r="A216" s="37">
        <v>210</v>
      </c>
      <c r="B216" s="29" t="s">
        <v>226</v>
      </c>
      <c r="C216" s="38">
        <v>7</v>
      </c>
      <c r="D216" s="38">
        <v>174093</v>
      </c>
      <c r="E216" s="38">
        <v>177687</v>
      </c>
      <c r="F216" s="38">
        <v>174093</v>
      </c>
      <c r="G216" s="38">
        <v>177687</v>
      </c>
      <c r="H216" s="38">
        <v>132470</v>
      </c>
      <c r="I216" s="38">
        <v>135065</v>
      </c>
      <c r="J216" s="38">
        <v>132470</v>
      </c>
      <c r="K216" s="38">
        <v>135065</v>
      </c>
      <c r="L216" s="38">
        <v>2004</v>
      </c>
      <c r="M216" s="38">
        <v>2830</v>
      </c>
      <c r="N216" s="38">
        <v>1747</v>
      </c>
      <c r="O216" s="38">
        <v>2349</v>
      </c>
      <c r="P216" s="39">
        <v>130466</v>
      </c>
      <c r="Q216" s="38">
        <v>132235</v>
      </c>
      <c r="R216" s="39">
        <v>130723</v>
      </c>
      <c r="S216" s="38">
        <v>132716</v>
      </c>
      <c r="T216" s="38">
        <v>39236</v>
      </c>
      <c r="U216" s="34">
        <f t="shared" si="36"/>
        <v>0.30073735685925834</v>
      </c>
      <c r="V216" s="38">
        <v>48719</v>
      </c>
      <c r="W216" s="38">
        <v>33507</v>
      </c>
      <c r="X216" s="34">
        <f t="shared" si="37"/>
        <v>0.25632061687690766</v>
      </c>
      <c r="Y216" s="38">
        <v>47455</v>
      </c>
      <c r="Z216" s="38">
        <v>39711</v>
      </c>
      <c r="AA216" s="34">
        <f t="shared" si="38"/>
        <v>0.30437815216224917</v>
      </c>
      <c r="AB216" s="38">
        <v>38028</v>
      </c>
      <c r="AC216" s="38">
        <v>38261</v>
      </c>
      <c r="AD216" s="34">
        <f t="shared" si="39"/>
        <v>0.2926875913190487</v>
      </c>
      <c r="AE216" s="38">
        <v>32794</v>
      </c>
      <c r="AF216" s="38">
        <v>16512</v>
      </c>
      <c r="AG216" s="34">
        <f t="shared" si="40"/>
        <v>0.12656170956417764</v>
      </c>
      <c r="AH216" s="38">
        <v>16989</v>
      </c>
      <c r="AI216" s="38">
        <v>17178</v>
      </c>
      <c r="AJ216" s="34">
        <f t="shared" si="41"/>
        <v>0.1314076329337607</v>
      </c>
      <c r="AK216" s="38">
        <v>18652</v>
      </c>
      <c r="AL216" s="38">
        <v>9895</v>
      </c>
      <c r="AM216" s="34">
        <f t="shared" si="42"/>
        <v>7.584351478546135E-2</v>
      </c>
      <c r="AN216" s="38">
        <v>8846</v>
      </c>
      <c r="AO216" s="38">
        <v>14374</v>
      </c>
      <c r="AP216" s="34">
        <f t="shared" si="43"/>
        <v>0.10995769680928376</v>
      </c>
      <c r="AQ216" s="38">
        <v>11803</v>
      </c>
      <c r="AR216" s="38">
        <v>3678</v>
      </c>
      <c r="AS216" s="34">
        <f t="shared" si="44"/>
        <v>2.8191252893474163E-2</v>
      </c>
      <c r="AT216" s="38">
        <v>8019</v>
      </c>
      <c r="AU216" s="38">
        <v>4207</v>
      </c>
      <c r="AV216" s="34">
        <f t="shared" si="45"/>
        <v>3.2182553949955249E-2</v>
      </c>
      <c r="AW216" s="38">
        <v>9511</v>
      </c>
      <c r="AX216" s="38">
        <v>7891</v>
      </c>
      <c r="AY216" s="34">
        <f t="shared" si="46"/>
        <v>6.048319102294851E-2</v>
      </c>
      <c r="AZ216" s="38">
        <v>5544</v>
      </c>
      <c r="BA216" s="38">
        <v>9877</v>
      </c>
      <c r="BB216" s="34">
        <f t="shared" si="47"/>
        <v>7.5556711519778469E-2</v>
      </c>
      <c r="BC216" s="38">
        <v>6156</v>
      </c>
      <c r="BD216" s="31"/>
    </row>
    <row r="217" spans="1:56" ht="20.25" customHeight="1">
      <c r="A217" s="37">
        <v>211</v>
      </c>
      <c r="B217" s="29" t="s">
        <v>227</v>
      </c>
      <c r="C217" s="38">
        <v>7</v>
      </c>
      <c r="D217" s="38">
        <v>217000</v>
      </c>
      <c r="E217" s="38">
        <v>217633</v>
      </c>
      <c r="F217" s="38">
        <v>217000</v>
      </c>
      <c r="G217" s="38">
        <v>217633</v>
      </c>
      <c r="H217" s="38">
        <v>171259</v>
      </c>
      <c r="I217" s="38">
        <v>172369</v>
      </c>
      <c r="J217" s="38">
        <v>171259</v>
      </c>
      <c r="K217" s="38">
        <v>172369</v>
      </c>
      <c r="L217" s="38">
        <v>1627</v>
      </c>
      <c r="M217" s="38">
        <v>2358</v>
      </c>
      <c r="N217" s="38">
        <v>1583</v>
      </c>
      <c r="O217" s="38">
        <v>1962</v>
      </c>
      <c r="P217" s="39">
        <v>169632</v>
      </c>
      <c r="Q217" s="38">
        <v>170011</v>
      </c>
      <c r="R217" s="39">
        <v>169676</v>
      </c>
      <c r="S217" s="38">
        <v>170407</v>
      </c>
      <c r="T217" s="38">
        <v>47860</v>
      </c>
      <c r="U217" s="34">
        <f t="shared" si="36"/>
        <v>0.28214016223354083</v>
      </c>
      <c r="V217" s="38">
        <v>68588</v>
      </c>
      <c r="W217" s="38">
        <v>39421</v>
      </c>
      <c r="X217" s="34">
        <f t="shared" si="37"/>
        <v>0.23233103090596194</v>
      </c>
      <c r="Y217" s="38">
        <v>59309</v>
      </c>
      <c r="Z217" s="38">
        <v>47901</v>
      </c>
      <c r="AA217" s="34">
        <f t="shared" si="38"/>
        <v>0.28238186191284664</v>
      </c>
      <c r="AB217" s="38">
        <v>44224</v>
      </c>
      <c r="AC217" s="38">
        <v>47028</v>
      </c>
      <c r="AD217" s="34">
        <f t="shared" si="39"/>
        <v>0.2771635352082793</v>
      </c>
      <c r="AE217" s="38">
        <v>37293</v>
      </c>
      <c r="AF217" s="38">
        <v>16658</v>
      </c>
      <c r="AG217" s="34">
        <f t="shared" si="40"/>
        <v>9.8200811167704211E-2</v>
      </c>
      <c r="AH217" s="38">
        <v>20932</v>
      </c>
      <c r="AI217" s="38">
        <v>17702</v>
      </c>
      <c r="AJ217" s="34">
        <f t="shared" si="41"/>
        <v>0.10432824913364294</v>
      </c>
      <c r="AK217" s="38">
        <v>23191</v>
      </c>
      <c r="AL217" s="38">
        <v>17011</v>
      </c>
      <c r="AM217" s="34">
        <f t="shared" si="42"/>
        <v>0.10028178645538578</v>
      </c>
      <c r="AN217" s="38">
        <v>10209</v>
      </c>
      <c r="AO217" s="38">
        <v>21120</v>
      </c>
      <c r="AP217" s="34">
        <f t="shared" si="43"/>
        <v>0.12447252410476438</v>
      </c>
      <c r="AQ217" s="38">
        <v>17560</v>
      </c>
      <c r="AR217" s="38">
        <v>5222</v>
      </c>
      <c r="AS217" s="34">
        <f t="shared" si="44"/>
        <v>3.0784285983776645E-2</v>
      </c>
      <c r="AT217" s="38">
        <v>8018</v>
      </c>
      <c r="AU217" s="38">
        <v>5598</v>
      </c>
      <c r="AV217" s="34">
        <f t="shared" si="45"/>
        <v>3.2992291190268509E-2</v>
      </c>
      <c r="AW217" s="38">
        <v>10975</v>
      </c>
      <c r="AX217" s="38">
        <v>19058</v>
      </c>
      <c r="AY217" s="34">
        <f t="shared" si="46"/>
        <v>0.11234908507828711</v>
      </c>
      <c r="AZ217" s="38">
        <v>13500</v>
      </c>
      <c r="BA217" s="38">
        <v>22882</v>
      </c>
      <c r="BB217" s="34">
        <f t="shared" si="47"/>
        <v>0.13485702161767132</v>
      </c>
      <c r="BC217" s="38">
        <v>14788</v>
      </c>
      <c r="BD217" s="31"/>
    </row>
    <row r="218" spans="1:56" ht="20.25" customHeight="1">
      <c r="A218" s="37">
        <v>212</v>
      </c>
      <c r="B218" s="29" t="s">
        <v>228</v>
      </c>
      <c r="C218" s="38">
        <v>9</v>
      </c>
      <c r="D218" s="38">
        <v>168656</v>
      </c>
      <c r="E218" s="38">
        <v>168221</v>
      </c>
      <c r="F218" s="38">
        <v>168656</v>
      </c>
      <c r="G218" s="38">
        <v>168221</v>
      </c>
      <c r="H218" s="38">
        <v>129441</v>
      </c>
      <c r="I218" s="38">
        <v>126786</v>
      </c>
      <c r="J218" s="38">
        <v>129441</v>
      </c>
      <c r="K218" s="38">
        <v>126786</v>
      </c>
      <c r="L218" s="38">
        <v>880</v>
      </c>
      <c r="M218" s="38">
        <v>1248</v>
      </c>
      <c r="N218" s="38">
        <v>681</v>
      </c>
      <c r="O218" s="38">
        <v>876</v>
      </c>
      <c r="P218" s="39">
        <v>128561</v>
      </c>
      <c r="Q218" s="38">
        <v>125538</v>
      </c>
      <c r="R218" s="39">
        <v>128760</v>
      </c>
      <c r="S218" s="38">
        <v>125910</v>
      </c>
      <c r="T218" s="38">
        <v>55693</v>
      </c>
      <c r="U218" s="34">
        <f t="shared" si="36"/>
        <v>0.43320291534757821</v>
      </c>
      <c r="V218" s="38">
        <v>68435</v>
      </c>
      <c r="W218" s="38">
        <v>44060</v>
      </c>
      <c r="X218" s="34">
        <f t="shared" si="37"/>
        <v>0.34218701460080769</v>
      </c>
      <c r="Y218" s="38">
        <v>55417</v>
      </c>
      <c r="Z218" s="38">
        <v>14620</v>
      </c>
      <c r="AA218" s="34">
        <f t="shared" si="38"/>
        <v>0.11372033509384651</v>
      </c>
      <c r="AB218" s="38">
        <v>15479</v>
      </c>
      <c r="AC218" s="38">
        <v>18309</v>
      </c>
      <c r="AD218" s="34">
        <f t="shared" si="39"/>
        <v>0.14219478098788443</v>
      </c>
      <c r="AE218" s="38">
        <v>15511</v>
      </c>
      <c r="AF218" s="38">
        <v>14220</v>
      </c>
      <c r="AG218" s="34">
        <f t="shared" si="40"/>
        <v>0.11060897161658668</v>
      </c>
      <c r="AH218" s="38">
        <v>16486</v>
      </c>
      <c r="AI218" s="38">
        <v>13940</v>
      </c>
      <c r="AJ218" s="34">
        <f t="shared" si="41"/>
        <v>0.10826343584964275</v>
      </c>
      <c r="AK218" s="38">
        <v>18330</v>
      </c>
      <c r="AL218" s="38">
        <v>9245</v>
      </c>
      <c r="AM218" s="34">
        <f t="shared" si="42"/>
        <v>7.1911388368167642E-2</v>
      </c>
      <c r="AN218" s="38">
        <v>7070</v>
      </c>
      <c r="AO218" s="38">
        <v>13298</v>
      </c>
      <c r="AP218" s="34">
        <f t="shared" si="43"/>
        <v>0.10327741534638087</v>
      </c>
      <c r="AQ218" s="38">
        <v>11209</v>
      </c>
      <c r="AR218" s="38">
        <v>3155</v>
      </c>
      <c r="AS218" s="34">
        <f t="shared" si="44"/>
        <v>2.4540879426886847E-2</v>
      </c>
      <c r="AT218" s="38">
        <v>6060</v>
      </c>
      <c r="AU218" s="38">
        <v>2769</v>
      </c>
      <c r="AV218" s="34">
        <f t="shared" si="45"/>
        <v>2.1505125815470642E-2</v>
      </c>
      <c r="AW218" s="38">
        <v>6659</v>
      </c>
      <c r="AX218" s="38">
        <v>11145</v>
      </c>
      <c r="AY218" s="34">
        <f t="shared" si="46"/>
        <v>8.6690364885151791E-2</v>
      </c>
      <c r="AZ218" s="38">
        <v>7584</v>
      </c>
      <c r="BA218" s="38">
        <v>12248</v>
      </c>
      <c r="BB218" s="34">
        <f t="shared" si="47"/>
        <v>9.5122708915812371E-2</v>
      </c>
      <c r="BC218" s="38">
        <v>8608</v>
      </c>
      <c r="BD218" s="31"/>
    </row>
    <row r="219" spans="1:56" ht="20.25" customHeight="1">
      <c r="A219" s="37">
        <v>213</v>
      </c>
      <c r="B219" s="29" t="s">
        <v>229</v>
      </c>
      <c r="C219" s="38">
        <v>9</v>
      </c>
      <c r="D219" s="38">
        <v>200569</v>
      </c>
      <c r="E219" s="38">
        <v>198198</v>
      </c>
      <c r="F219" s="38">
        <v>200569</v>
      </c>
      <c r="G219" s="38">
        <v>198198</v>
      </c>
      <c r="H219" s="38">
        <v>168337</v>
      </c>
      <c r="I219" s="38">
        <v>163357</v>
      </c>
      <c r="J219" s="38">
        <v>168337</v>
      </c>
      <c r="K219" s="38">
        <v>163357</v>
      </c>
      <c r="L219" s="38">
        <v>1132</v>
      </c>
      <c r="M219" s="38">
        <v>1109</v>
      </c>
      <c r="N219" s="38">
        <v>734</v>
      </c>
      <c r="O219" s="38">
        <v>755</v>
      </c>
      <c r="P219" s="39">
        <v>167205</v>
      </c>
      <c r="Q219" s="38">
        <v>162248</v>
      </c>
      <c r="R219" s="39">
        <v>167603</v>
      </c>
      <c r="S219" s="38">
        <v>162602</v>
      </c>
      <c r="T219" s="38">
        <v>70656</v>
      </c>
      <c r="U219" s="34">
        <f t="shared" si="36"/>
        <v>0.42257109536198079</v>
      </c>
      <c r="V219" s="38">
        <v>78212</v>
      </c>
      <c r="W219" s="38">
        <v>55992</v>
      </c>
      <c r="X219" s="34">
        <f t="shared" si="37"/>
        <v>0.33407516571899071</v>
      </c>
      <c r="Y219" s="38">
        <v>63525</v>
      </c>
      <c r="Z219" s="38">
        <v>24205</v>
      </c>
      <c r="AA219" s="34">
        <f t="shared" si="38"/>
        <v>0.14476241739182441</v>
      </c>
      <c r="AB219" s="38">
        <v>24131</v>
      </c>
      <c r="AC219" s="38">
        <v>25693</v>
      </c>
      <c r="AD219" s="34">
        <f t="shared" si="39"/>
        <v>0.1532967786972787</v>
      </c>
      <c r="AE219" s="38">
        <v>19943</v>
      </c>
      <c r="AF219" s="38">
        <v>11448</v>
      </c>
      <c r="AG219" s="34">
        <f t="shared" si="40"/>
        <v>6.8466852067820938E-2</v>
      </c>
      <c r="AH219" s="38">
        <v>16689</v>
      </c>
      <c r="AI219" s="38">
        <v>12228</v>
      </c>
      <c r="AJ219" s="34">
        <f t="shared" si="41"/>
        <v>7.295812127467885E-2</v>
      </c>
      <c r="AK219" s="38">
        <v>19366</v>
      </c>
      <c r="AL219" s="38">
        <v>13226</v>
      </c>
      <c r="AM219" s="34">
        <f t="shared" si="42"/>
        <v>7.9100505367662444E-2</v>
      </c>
      <c r="AN219" s="38">
        <v>11889</v>
      </c>
      <c r="AO219" s="38">
        <v>20228</v>
      </c>
      <c r="AP219" s="34">
        <f t="shared" si="43"/>
        <v>0.1206899637834645</v>
      </c>
      <c r="AQ219" s="38">
        <v>19407</v>
      </c>
      <c r="AR219" s="38">
        <v>3355</v>
      </c>
      <c r="AS219" s="34">
        <f t="shared" si="44"/>
        <v>2.0065189438114889E-2</v>
      </c>
      <c r="AT219" s="38">
        <v>6418</v>
      </c>
      <c r="AU219" s="38">
        <v>3648</v>
      </c>
      <c r="AV219" s="34">
        <f t="shared" si="45"/>
        <v>2.1765720184006253E-2</v>
      </c>
      <c r="AW219" s="38">
        <v>8352</v>
      </c>
      <c r="AX219" s="38">
        <v>24840</v>
      </c>
      <c r="AY219" s="34">
        <f t="shared" si="46"/>
        <v>0.14856015071319637</v>
      </c>
      <c r="AZ219" s="38">
        <v>16607</v>
      </c>
      <c r="BA219" s="38">
        <v>24620</v>
      </c>
      <c r="BB219" s="34">
        <f t="shared" si="47"/>
        <v>0.14689474532078781</v>
      </c>
      <c r="BC219" s="38">
        <v>17768</v>
      </c>
      <c r="BD219" s="31"/>
    </row>
    <row r="220" spans="1:56" ht="20.25" customHeight="1">
      <c r="A220" s="37">
        <v>214</v>
      </c>
      <c r="B220" s="29" t="s">
        <v>230</v>
      </c>
      <c r="C220" s="38">
        <v>9</v>
      </c>
      <c r="D220" s="38">
        <v>237250</v>
      </c>
      <c r="E220" s="38">
        <v>235746</v>
      </c>
      <c r="F220" s="38">
        <v>237250</v>
      </c>
      <c r="G220" s="38">
        <v>235746</v>
      </c>
      <c r="H220" s="38">
        <v>194002</v>
      </c>
      <c r="I220" s="38">
        <v>186647</v>
      </c>
      <c r="J220" s="38">
        <v>194002</v>
      </c>
      <c r="K220" s="38">
        <v>186647</v>
      </c>
      <c r="L220" s="38">
        <v>1237</v>
      </c>
      <c r="M220" s="38">
        <v>1470</v>
      </c>
      <c r="N220" s="38">
        <v>883</v>
      </c>
      <c r="O220" s="38">
        <v>1015</v>
      </c>
      <c r="P220" s="39">
        <v>192765</v>
      </c>
      <c r="Q220" s="38">
        <v>185177</v>
      </c>
      <c r="R220" s="39">
        <v>193119</v>
      </c>
      <c r="S220" s="38">
        <v>185632</v>
      </c>
      <c r="T220" s="38">
        <v>69689</v>
      </c>
      <c r="U220" s="34">
        <f t="shared" si="36"/>
        <v>0.36152309807278293</v>
      </c>
      <c r="V220" s="38">
        <v>79545</v>
      </c>
      <c r="W220" s="38">
        <v>62930</v>
      </c>
      <c r="X220" s="34">
        <f t="shared" si="37"/>
        <v>0.32586125653094722</v>
      </c>
      <c r="Y220" s="38">
        <v>73650</v>
      </c>
      <c r="Z220" s="38">
        <v>25950</v>
      </c>
      <c r="AA220" s="34">
        <f t="shared" si="38"/>
        <v>0.13461987393977123</v>
      </c>
      <c r="AB220" s="38">
        <v>24916</v>
      </c>
      <c r="AC220" s="38">
        <v>29085</v>
      </c>
      <c r="AD220" s="34">
        <f t="shared" si="39"/>
        <v>0.15060662078821865</v>
      </c>
      <c r="AE220" s="38">
        <v>23029</v>
      </c>
      <c r="AF220" s="38">
        <v>18042</v>
      </c>
      <c r="AG220" s="34">
        <f t="shared" si="40"/>
        <v>9.3595829118356552E-2</v>
      </c>
      <c r="AH220" s="38">
        <v>23222</v>
      </c>
      <c r="AI220" s="38">
        <v>17515</v>
      </c>
      <c r="AJ220" s="34">
        <f t="shared" si="41"/>
        <v>9.0695374354672509E-2</v>
      </c>
      <c r="AK220" s="38">
        <v>25178</v>
      </c>
      <c r="AL220" s="38">
        <v>14687</v>
      </c>
      <c r="AM220" s="34">
        <f t="shared" si="42"/>
        <v>7.619121728529557E-2</v>
      </c>
      <c r="AN220" s="38">
        <v>13400</v>
      </c>
      <c r="AO220" s="38">
        <v>21738</v>
      </c>
      <c r="AP220" s="34">
        <f t="shared" si="43"/>
        <v>0.11256272039519674</v>
      </c>
      <c r="AQ220" s="38">
        <v>19308</v>
      </c>
      <c r="AR220" s="38">
        <v>3898</v>
      </c>
      <c r="AS220" s="34">
        <f t="shared" si="44"/>
        <v>2.0221513241511686E-2</v>
      </c>
      <c r="AT220" s="38">
        <v>9265</v>
      </c>
      <c r="AU220" s="38">
        <v>4456</v>
      </c>
      <c r="AV220" s="34">
        <f t="shared" si="45"/>
        <v>2.3073856016238691E-2</v>
      </c>
      <c r="AW220" s="38">
        <v>9506</v>
      </c>
      <c r="AX220" s="38">
        <v>24058</v>
      </c>
      <c r="AY220" s="34">
        <f t="shared" si="46"/>
        <v>0.12480481415194668</v>
      </c>
      <c r="AZ220" s="38">
        <v>17439</v>
      </c>
      <c r="BA220" s="38">
        <v>26055</v>
      </c>
      <c r="BB220" s="34">
        <f t="shared" si="47"/>
        <v>0.13491681294952854</v>
      </c>
      <c r="BC220" s="38">
        <v>18036</v>
      </c>
      <c r="BD220" s="31"/>
    </row>
    <row r="221" spans="1:56" ht="20.25" customHeight="1">
      <c r="A221" s="37">
        <v>215</v>
      </c>
      <c r="B221" s="29" t="s">
        <v>231</v>
      </c>
      <c r="C221" s="38">
        <v>9</v>
      </c>
      <c r="D221" s="38">
        <v>231905</v>
      </c>
      <c r="E221" s="38">
        <v>232125</v>
      </c>
      <c r="F221" s="38">
        <v>231905</v>
      </c>
      <c r="G221" s="38">
        <v>232125</v>
      </c>
      <c r="H221" s="38">
        <v>192779</v>
      </c>
      <c r="I221" s="38">
        <v>190769</v>
      </c>
      <c r="J221" s="38">
        <v>192779</v>
      </c>
      <c r="K221" s="38">
        <v>190769</v>
      </c>
      <c r="L221" s="38">
        <v>1489</v>
      </c>
      <c r="M221" s="38">
        <v>1469</v>
      </c>
      <c r="N221" s="38">
        <v>927</v>
      </c>
      <c r="O221" s="38">
        <v>922</v>
      </c>
      <c r="P221" s="39">
        <v>191290</v>
      </c>
      <c r="Q221" s="38">
        <v>189300</v>
      </c>
      <c r="R221" s="39">
        <v>191852</v>
      </c>
      <c r="S221" s="38">
        <v>189847</v>
      </c>
      <c r="T221" s="38">
        <v>72721</v>
      </c>
      <c r="U221" s="34">
        <f t="shared" si="36"/>
        <v>0.38016101207590569</v>
      </c>
      <c r="V221" s="38">
        <v>82602</v>
      </c>
      <c r="W221" s="38">
        <v>63944</v>
      </c>
      <c r="X221" s="34">
        <f t="shared" si="37"/>
        <v>0.33329858432541754</v>
      </c>
      <c r="Y221" s="38">
        <v>75621</v>
      </c>
      <c r="Z221" s="38">
        <v>36831</v>
      </c>
      <c r="AA221" s="34">
        <f t="shared" si="38"/>
        <v>0.19254012232735637</v>
      </c>
      <c r="AB221" s="38">
        <v>35454</v>
      </c>
      <c r="AC221" s="38">
        <v>31141</v>
      </c>
      <c r="AD221" s="34">
        <f t="shared" si="39"/>
        <v>0.16231782832600128</v>
      </c>
      <c r="AE221" s="38">
        <v>25929</v>
      </c>
      <c r="AF221" s="38">
        <v>13056</v>
      </c>
      <c r="AG221" s="34">
        <f t="shared" si="40"/>
        <v>6.8252391656646982E-2</v>
      </c>
      <c r="AH221" s="38">
        <v>19352</v>
      </c>
      <c r="AI221" s="38">
        <v>13209</v>
      </c>
      <c r="AJ221" s="34">
        <f t="shared" si="41"/>
        <v>6.8849946834017892E-2</v>
      </c>
      <c r="AK221" s="38">
        <v>21934</v>
      </c>
      <c r="AL221" s="38">
        <v>16029</v>
      </c>
      <c r="AM221" s="34">
        <f t="shared" si="42"/>
        <v>8.3794239113388055E-2</v>
      </c>
      <c r="AN221" s="38">
        <v>13661</v>
      </c>
      <c r="AO221" s="38">
        <v>23046</v>
      </c>
      <c r="AP221" s="34">
        <f t="shared" si="43"/>
        <v>0.120123845464212</v>
      </c>
      <c r="AQ221" s="38">
        <v>22005</v>
      </c>
      <c r="AR221" s="38">
        <v>3216</v>
      </c>
      <c r="AS221" s="34">
        <f t="shared" si="44"/>
        <v>1.6812170003659366E-2</v>
      </c>
      <c r="AT221" s="38">
        <v>7699</v>
      </c>
      <c r="AU221" s="38">
        <v>4192</v>
      </c>
      <c r="AV221" s="34">
        <f t="shared" si="45"/>
        <v>2.1850176177470135E-2</v>
      </c>
      <c r="AW221" s="38">
        <v>9633</v>
      </c>
      <c r="AX221" s="38">
        <v>25363</v>
      </c>
      <c r="AY221" s="34">
        <f t="shared" si="46"/>
        <v>0.13258926237649643</v>
      </c>
      <c r="AZ221" s="38">
        <v>17244</v>
      </c>
      <c r="BA221" s="38">
        <v>30537</v>
      </c>
      <c r="BB221" s="34">
        <f t="shared" si="47"/>
        <v>0.15916956820882763</v>
      </c>
      <c r="BC221" s="38">
        <v>20886</v>
      </c>
      <c r="BD221" s="31"/>
    </row>
    <row r="222" spans="1:56" ht="20.25" customHeight="1">
      <c r="A222" s="37">
        <v>216</v>
      </c>
      <c r="B222" s="29" t="s">
        <v>232</v>
      </c>
      <c r="C222" s="38">
        <v>9</v>
      </c>
      <c r="D222" s="38">
        <v>238384</v>
      </c>
      <c r="E222" s="38">
        <v>238605</v>
      </c>
      <c r="F222" s="38">
        <v>238384</v>
      </c>
      <c r="G222" s="38">
        <v>238605</v>
      </c>
      <c r="H222" s="38">
        <v>187395</v>
      </c>
      <c r="I222" s="38">
        <v>184059</v>
      </c>
      <c r="J222" s="38">
        <v>187395</v>
      </c>
      <c r="K222" s="38">
        <v>184059</v>
      </c>
      <c r="L222" s="38">
        <v>1167</v>
      </c>
      <c r="M222" s="38">
        <v>1587</v>
      </c>
      <c r="N222" s="38">
        <v>856</v>
      </c>
      <c r="O222" s="38">
        <v>1214</v>
      </c>
      <c r="P222" s="39">
        <v>186228</v>
      </c>
      <c r="Q222" s="38">
        <v>182472</v>
      </c>
      <c r="R222" s="39">
        <v>186539</v>
      </c>
      <c r="S222" s="38">
        <v>182845</v>
      </c>
      <c r="T222" s="38">
        <v>83663</v>
      </c>
      <c r="U222" s="34">
        <f t="shared" si="36"/>
        <v>0.44925038125308764</v>
      </c>
      <c r="V222" s="38">
        <v>90383</v>
      </c>
      <c r="W222" s="38">
        <v>64577</v>
      </c>
      <c r="X222" s="34">
        <f t="shared" si="37"/>
        <v>0.34618498008459359</v>
      </c>
      <c r="Y222" s="38">
        <v>76236</v>
      </c>
      <c r="Z222" s="38">
        <v>25954</v>
      </c>
      <c r="AA222" s="34">
        <f t="shared" si="38"/>
        <v>0.13936679768885452</v>
      </c>
      <c r="AB222" s="38">
        <v>24799</v>
      </c>
      <c r="AC222" s="38">
        <v>31592</v>
      </c>
      <c r="AD222" s="34">
        <f t="shared" si="39"/>
        <v>0.16935868638729704</v>
      </c>
      <c r="AE222" s="38">
        <v>24424</v>
      </c>
      <c r="AF222" s="38">
        <v>17806</v>
      </c>
      <c r="AG222" s="34">
        <f t="shared" si="40"/>
        <v>9.5613978563910906E-2</v>
      </c>
      <c r="AH222" s="38">
        <v>23720</v>
      </c>
      <c r="AI222" s="38">
        <v>18694</v>
      </c>
      <c r="AJ222" s="34">
        <f t="shared" si="41"/>
        <v>0.10021496845163747</v>
      </c>
      <c r="AK222" s="38">
        <v>27673</v>
      </c>
      <c r="AL222" s="38">
        <v>10877</v>
      </c>
      <c r="AM222" s="34">
        <f t="shared" si="42"/>
        <v>5.8406899069957254E-2</v>
      </c>
      <c r="AN222" s="38">
        <v>9310</v>
      </c>
      <c r="AO222" s="38">
        <v>19797</v>
      </c>
      <c r="AP222" s="34">
        <f t="shared" si="43"/>
        <v>0.10612794107398453</v>
      </c>
      <c r="AQ222" s="38">
        <v>17154</v>
      </c>
      <c r="AR222" s="38">
        <v>4648</v>
      </c>
      <c r="AS222" s="34">
        <f t="shared" si="44"/>
        <v>2.4958652834160277E-2</v>
      </c>
      <c r="AT222" s="38">
        <v>8817</v>
      </c>
      <c r="AU222" s="38">
        <v>4450</v>
      </c>
      <c r="AV222" s="34">
        <f t="shared" si="45"/>
        <v>2.3855601241563426E-2</v>
      </c>
      <c r="AW222" s="38">
        <v>9830</v>
      </c>
      <c r="AX222" s="38">
        <v>18182</v>
      </c>
      <c r="AY222" s="34">
        <f t="shared" si="46"/>
        <v>9.7633008999720772E-2</v>
      </c>
      <c r="AZ222" s="38">
        <v>11515</v>
      </c>
      <c r="BA222" s="38">
        <v>20833</v>
      </c>
      <c r="BB222" s="34">
        <f t="shared" si="47"/>
        <v>0.1116817394753912</v>
      </c>
      <c r="BC222" s="38">
        <v>13205</v>
      </c>
      <c r="BD222" s="31"/>
    </row>
    <row r="223" spans="1:56" ht="20.25" customHeight="1">
      <c r="A223" s="37">
        <v>217</v>
      </c>
      <c r="B223" s="29" t="s">
        <v>233</v>
      </c>
      <c r="C223" s="38">
        <v>9</v>
      </c>
      <c r="D223" s="38">
        <v>223683</v>
      </c>
      <c r="E223" s="38">
        <v>226436</v>
      </c>
      <c r="F223" s="38">
        <v>223683</v>
      </c>
      <c r="G223" s="38">
        <v>226436</v>
      </c>
      <c r="H223" s="38">
        <v>175551</v>
      </c>
      <c r="I223" s="38">
        <v>174196</v>
      </c>
      <c r="J223" s="38">
        <v>175551</v>
      </c>
      <c r="K223" s="38">
        <v>174196</v>
      </c>
      <c r="L223" s="38">
        <v>880</v>
      </c>
      <c r="M223" s="38">
        <v>1075</v>
      </c>
      <c r="N223" s="38">
        <v>649</v>
      </c>
      <c r="O223" s="38">
        <v>668</v>
      </c>
      <c r="P223" s="39">
        <v>174671</v>
      </c>
      <c r="Q223" s="38">
        <v>173121</v>
      </c>
      <c r="R223" s="39">
        <v>174902</v>
      </c>
      <c r="S223" s="38">
        <v>173528</v>
      </c>
      <c r="T223" s="38">
        <v>44854</v>
      </c>
      <c r="U223" s="34">
        <f t="shared" si="36"/>
        <v>0.2567913391461662</v>
      </c>
      <c r="V223" s="38">
        <v>55811</v>
      </c>
      <c r="W223" s="38">
        <v>39986</v>
      </c>
      <c r="X223" s="34">
        <f t="shared" si="37"/>
        <v>0.22861945546648982</v>
      </c>
      <c r="Y223" s="38">
        <v>49953</v>
      </c>
      <c r="Z223" s="38">
        <v>38172</v>
      </c>
      <c r="AA223" s="34">
        <f t="shared" si="38"/>
        <v>0.21853656302419977</v>
      </c>
      <c r="AB223" s="38">
        <v>45068</v>
      </c>
      <c r="AC223" s="38">
        <v>33241</v>
      </c>
      <c r="AD223" s="34">
        <f t="shared" si="39"/>
        <v>0.19005500222982014</v>
      </c>
      <c r="AE223" s="38">
        <v>28903</v>
      </c>
      <c r="AF223" s="38">
        <v>7591</v>
      </c>
      <c r="AG223" s="34">
        <f t="shared" si="40"/>
        <v>4.3458845486657773E-2</v>
      </c>
      <c r="AH223" s="38">
        <v>13216</v>
      </c>
      <c r="AI223" s="38">
        <v>8250</v>
      </c>
      <c r="AJ223" s="34">
        <f t="shared" si="41"/>
        <v>4.7169271935140825E-2</v>
      </c>
      <c r="AK223" s="38">
        <v>14982</v>
      </c>
      <c r="AL223" s="38">
        <v>19477</v>
      </c>
      <c r="AM223" s="34">
        <f t="shared" si="42"/>
        <v>0.11150677559526195</v>
      </c>
      <c r="AN223" s="38">
        <v>16669</v>
      </c>
      <c r="AO223" s="38">
        <v>25953</v>
      </c>
      <c r="AP223" s="34">
        <f t="shared" si="43"/>
        <v>0.1483859532766921</v>
      </c>
      <c r="AQ223" s="38">
        <v>26241</v>
      </c>
      <c r="AR223" s="38">
        <v>6216</v>
      </c>
      <c r="AS223" s="34">
        <f t="shared" si="44"/>
        <v>3.5586903378351298E-2</v>
      </c>
      <c r="AT223" s="38">
        <v>10351</v>
      </c>
      <c r="AU223" s="38">
        <v>7044</v>
      </c>
      <c r="AV223" s="34">
        <f t="shared" si="45"/>
        <v>4.027398200134933E-2</v>
      </c>
      <c r="AW223" s="38">
        <v>14302</v>
      </c>
      <c r="AX223" s="38">
        <v>42319</v>
      </c>
      <c r="AY223" s="34">
        <f t="shared" si="46"/>
        <v>0.2422783404228521</v>
      </c>
      <c r="AZ223" s="38">
        <v>22726</v>
      </c>
      <c r="BA223" s="38">
        <v>44861</v>
      </c>
      <c r="BB223" s="34">
        <f t="shared" si="47"/>
        <v>0.25649220706452758</v>
      </c>
      <c r="BC223" s="38">
        <v>29334</v>
      </c>
      <c r="BD223" s="31"/>
    </row>
    <row r="224" spans="1:56" ht="20.25" customHeight="1">
      <c r="A224" s="37">
        <v>218</v>
      </c>
      <c r="B224" s="29" t="s">
        <v>234</v>
      </c>
      <c r="C224" s="38">
        <v>9</v>
      </c>
      <c r="D224" s="38">
        <v>242591</v>
      </c>
      <c r="E224" s="38">
        <v>239169</v>
      </c>
      <c r="F224" s="38">
        <v>242591</v>
      </c>
      <c r="G224" s="38">
        <v>239169</v>
      </c>
      <c r="H224" s="38">
        <v>193958</v>
      </c>
      <c r="I224" s="38">
        <v>186913</v>
      </c>
      <c r="J224" s="38">
        <v>193958</v>
      </c>
      <c r="K224" s="38">
        <v>186913</v>
      </c>
      <c r="L224" s="38">
        <v>906</v>
      </c>
      <c r="M224" s="38">
        <v>1226</v>
      </c>
      <c r="N224" s="38">
        <v>687</v>
      </c>
      <c r="O224" s="38">
        <v>745</v>
      </c>
      <c r="P224" s="39">
        <v>193052</v>
      </c>
      <c r="Q224" s="38">
        <v>185687</v>
      </c>
      <c r="R224" s="39">
        <v>193271</v>
      </c>
      <c r="S224" s="38">
        <v>186168</v>
      </c>
      <c r="T224" s="38">
        <v>61159</v>
      </c>
      <c r="U224" s="34">
        <f t="shared" si="36"/>
        <v>0.3168006547458716</v>
      </c>
      <c r="V224" s="38">
        <v>68255</v>
      </c>
      <c r="W224" s="38">
        <v>49286</v>
      </c>
      <c r="X224" s="34">
        <f t="shared" si="37"/>
        <v>0.25500980488536823</v>
      </c>
      <c r="Y224" s="38">
        <v>58483</v>
      </c>
      <c r="Z224" s="38">
        <v>38243</v>
      </c>
      <c r="AA224" s="34">
        <f t="shared" si="38"/>
        <v>0.1980968858131488</v>
      </c>
      <c r="AB224" s="38">
        <v>39621</v>
      </c>
      <c r="AC224" s="38">
        <v>36106</v>
      </c>
      <c r="AD224" s="34">
        <f t="shared" si="39"/>
        <v>0.18681540427689616</v>
      </c>
      <c r="AE224" s="38">
        <v>29744</v>
      </c>
      <c r="AF224" s="38">
        <v>8066</v>
      </c>
      <c r="AG224" s="34">
        <f t="shared" si="40"/>
        <v>4.1781488925263663E-2</v>
      </c>
      <c r="AH224" s="38">
        <v>13822</v>
      </c>
      <c r="AI224" s="38">
        <v>8978</v>
      </c>
      <c r="AJ224" s="34">
        <f t="shared" si="41"/>
        <v>4.6452908092781638E-2</v>
      </c>
      <c r="AK224" s="38">
        <v>15959</v>
      </c>
      <c r="AL224" s="38">
        <v>18104</v>
      </c>
      <c r="AM224" s="34">
        <f t="shared" si="42"/>
        <v>9.3777842239396642E-2</v>
      </c>
      <c r="AN224" s="38">
        <v>16451</v>
      </c>
      <c r="AO224" s="38">
        <v>27112</v>
      </c>
      <c r="AP224" s="34">
        <f t="shared" si="43"/>
        <v>0.14027971087229849</v>
      </c>
      <c r="AQ224" s="38">
        <v>27459</v>
      </c>
      <c r="AR224" s="38">
        <v>4907</v>
      </c>
      <c r="AS224" s="34">
        <f t="shared" si="44"/>
        <v>2.5418022087313263E-2</v>
      </c>
      <c r="AT224" s="38">
        <v>11655</v>
      </c>
      <c r="AU224" s="38">
        <v>7080</v>
      </c>
      <c r="AV224" s="34">
        <f t="shared" si="45"/>
        <v>3.6632500478602587E-2</v>
      </c>
      <c r="AW224" s="38">
        <v>14124</v>
      </c>
      <c r="AX224" s="38">
        <v>42367</v>
      </c>
      <c r="AY224" s="34">
        <f t="shared" si="46"/>
        <v>0.21945900586370512</v>
      </c>
      <c r="AZ224" s="38">
        <v>28278</v>
      </c>
      <c r="BA224" s="38">
        <v>47647</v>
      </c>
      <c r="BB224" s="34">
        <f t="shared" si="47"/>
        <v>0.24652948450621148</v>
      </c>
      <c r="BC224" s="38">
        <v>29866</v>
      </c>
      <c r="BD224" s="31"/>
    </row>
    <row r="225" spans="1:56" ht="20.25" customHeight="1">
      <c r="A225" s="37">
        <v>219</v>
      </c>
      <c r="B225" s="29" t="s">
        <v>235</v>
      </c>
      <c r="C225" s="38">
        <v>9</v>
      </c>
      <c r="D225" s="38">
        <v>214606</v>
      </c>
      <c r="E225" s="38">
        <v>216725</v>
      </c>
      <c r="F225" s="38">
        <v>214606</v>
      </c>
      <c r="G225" s="38">
        <v>216725</v>
      </c>
      <c r="H225" s="38">
        <v>172970</v>
      </c>
      <c r="I225" s="38">
        <v>170483</v>
      </c>
      <c r="J225" s="38">
        <v>172970</v>
      </c>
      <c r="K225" s="38">
        <v>170483</v>
      </c>
      <c r="L225" s="38">
        <v>841</v>
      </c>
      <c r="M225" s="38">
        <v>1086</v>
      </c>
      <c r="N225" s="38">
        <v>599</v>
      </c>
      <c r="O225" s="38">
        <v>659</v>
      </c>
      <c r="P225" s="39">
        <v>172129</v>
      </c>
      <c r="Q225" s="38">
        <v>169397</v>
      </c>
      <c r="R225" s="39">
        <v>172371</v>
      </c>
      <c r="S225" s="38">
        <v>169824</v>
      </c>
      <c r="T225" s="38">
        <v>46059</v>
      </c>
      <c r="U225" s="34">
        <f t="shared" si="36"/>
        <v>0.26758419557424956</v>
      </c>
      <c r="V225" s="38">
        <v>55894</v>
      </c>
      <c r="W225" s="38">
        <v>40585</v>
      </c>
      <c r="X225" s="34">
        <f t="shared" si="37"/>
        <v>0.2354514390471715</v>
      </c>
      <c r="Y225" s="38">
        <v>50686</v>
      </c>
      <c r="Z225" s="38">
        <v>33924</v>
      </c>
      <c r="AA225" s="34">
        <f t="shared" si="38"/>
        <v>0.19708474458109906</v>
      </c>
      <c r="AB225" s="38">
        <v>39873</v>
      </c>
      <c r="AC225" s="38">
        <v>33117</v>
      </c>
      <c r="AD225" s="34">
        <f t="shared" si="39"/>
        <v>0.19212628574412169</v>
      </c>
      <c r="AE225" s="38">
        <v>27500</v>
      </c>
      <c r="AF225" s="38">
        <v>7641</v>
      </c>
      <c r="AG225" s="34">
        <f t="shared" si="40"/>
        <v>4.4391125260705634E-2</v>
      </c>
      <c r="AH225" s="38">
        <v>12921</v>
      </c>
      <c r="AI225" s="38">
        <v>7910</v>
      </c>
      <c r="AJ225" s="34">
        <f t="shared" si="41"/>
        <v>4.5889389746535093E-2</v>
      </c>
      <c r="AK225" s="38">
        <v>14578</v>
      </c>
      <c r="AL225" s="38">
        <v>16437</v>
      </c>
      <c r="AM225" s="34">
        <f t="shared" si="42"/>
        <v>9.5492334237693821E-2</v>
      </c>
      <c r="AN225" s="38">
        <v>15332</v>
      </c>
      <c r="AO225" s="38">
        <v>21495</v>
      </c>
      <c r="AP225" s="34">
        <f t="shared" si="43"/>
        <v>0.12470195102424422</v>
      </c>
      <c r="AQ225" s="38">
        <v>22587</v>
      </c>
      <c r="AR225" s="38">
        <v>6236</v>
      </c>
      <c r="AS225" s="34">
        <f t="shared" si="44"/>
        <v>3.6228642471634646E-2</v>
      </c>
      <c r="AT225" s="38">
        <v>12611</v>
      </c>
      <c r="AU225" s="38">
        <v>7669</v>
      </c>
      <c r="AV225" s="34">
        <f t="shared" si="45"/>
        <v>4.4491242726444703E-2</v>
      </c>
      <c r="AW225" s="38">
        <v>14694</v>
      </c>
      <c r="AX225" s="38">
        <v>47256</v>
      </c>
      <c r="AY225" s="34">
        <f t="shared" si="46"/>
        <v>0.27453828233476057</v>
      </c>
      <c r="AZ225" s="38">
        <v>23343</v>
      </c>
      <c r="BA225" s="38">
        <v>45562</v>
      </c>
      <c r="BB225" s="34">
        <f t="shared" si="47"/>
        <v>0.26432520551600908</v>
      </c>
      <c r="BC225" s="38">
        <v>29560</v>
      </c>
      <c r="BD225" s="31"/>
    </row>
    <row r="226" spans="1:56" ht="20.25" customHeight="1">
      <c r="A226" s="37">
        <v>220</v>
      </c>
      <c r="B226" s="29" t="s">
        <v>236</v>
      </c>
      <c r="C226" s="38">
        <v>9</v>
      </c>
      <c r="D226" s="38">
        <v>242252</v>
      </c>
      <c r="E226" s="38">
        <v>241282</v>
      </c>
      <c r="F226" s="38">
        <v>242252</v>
      </c>
      <c r="G226" s="38">
        <v>241282</v>
      </c>
      <c r="H226" s="38">
        <v>198272</v>
      </c>
      <c r="I226" s="38">
        <v>193399</v>
      </c>
      <c r="J226" s="38">
        <v>198272</v>
      </c>
      <c r="K226" s="38">
        <v>193399</v>
      </c>
      <c r="L226" s="38">
        <v>955</v>
      </c>
      <c r="M226" s="38">
        <v>1322</v>
      </c>
      <c r="N226" s="38">
        <v>647</v>
      </c>
      <c r="O226" s="38">
        <v>778</v>
      </c>
      <c r="P226" s="39">
        <v>197317</v>
      </c>
      <c r="Q226" s="38">
        <v>192077</v>
      </c>
      <c r="R226" s="39">
        <v>197625</v>
      </c>
      <c r="S226" s="38">
        <v>192621</v>
      </c>
      <c r="T226" s="38">
        <v>53311</v>
      </c>
      <c r="U226" s="34">
        <f t="shared" si="36"/>
        <v>0.27017945742130683</v>
      </c>
      <c r="V226" s="38">
        <v>64014</v>
      </c>
      <c r="W226" s="38">
        <v>45540</v>
      </c>
      <c r="X226" s="34">
        <f t="shared" si="37"/>
        <v>0.23043643263757116</v>
      </c>
      <c r="Y226" s="38">
        <v>57322</v>
      </c>
      <c r="Z226" s="38">
        <v>39182</v>
      </c>
      <c r="AA226" s="34">
        <f t="shared" si="38"/>
        <v>0.19857386844519226</v>
      </c>
      <c r="AB226" s="38">
        <v>44283</v>
      </c>
      <c r="AC226" s="38">
        <v>37513</v>
      </c>
      <c r="AD226" s="34">
        <f t="shared" si="39"/>
        <v>0.18981910183428211</v>
      </c>
      <c r="AE226" s="38">
        <v>30617</v>
      </c>
      <c r="AF226" s="38">
        <v>7594</v>
      </c>
      <c r="AG226" s="34">
        <f t="shared" si="40"/>
        <v>3.8486293629033483E-2</v>
      </c>
      <c r="AH226" s="38">
        <v>12852</v>
      </c>
      <c r="AI226" s="38">
        <v>8403</v>
      </c>
      <c r="AJ226" s="34">
        <f t="shared" si="41"/>
        <v>4.2519924098671724E-2</v>
      </c>
      <c r="AK226" s="38">
        <v>14895</v>
      </c>
      <c r="AL226" s="38">
        <v>19153</v>
      </c>
      <c r="AM226" s="34">
        <f t="shared" si="42"/>
        <v>9.7067155896349525E-2</v>
      </c>
      <c r="AN226" s="38">
        <v>17369</v>
      </c>
      <c r="AO226" s="38">
        <v>26401</v>
      </c>
      <c r="AP226" s="34">
        <f t="shared" si="43"/>
        <v>0.13359139784946236</v>
      </c>
      <c r="AQ226" s="38">
        <v>26356</v>
      </c>
      <c r="AR226" s="38">
        <v>6975</v>
      </c>
      <c r="AS226" s="34">
        <f t="shared" si="44"/>
        <v>3.5349209647420138E-2</v>
      </c>
      <c r="AT226" s="38">
        <v>13569</v>
      </c>
      <c r="AU226" s="38">
        <v>8219</v>
      </c>
      <c r="AV226" s="34">
        <f t="shared" si="45"/>
        <v>4.1588867805186593E-2</v>
      </c>
      <c r="AW226" s="38">
        <v>16638</v>
      </c>
      <c r="AX226" s="38">
        <v>53174</v>
      </c>
      <c r="AY226" s="34">
        <f t="shared" si="46"/>
        <v>0.269485143195974</v>
      </c>
      <c r="AZ226" s="38">
        <v>31385</v>
      </c>
      <c r="BA226" s="38">
        <v>54303</v>
      </c>
      <c r="BB226" s="34">
        <f t="shared" si="47"/>
        <v>0.27477798861480074</v>
      </c>
      <c r="BC226" s="38">
        <v>35605</v>
      </c>
      <c r="BD226" s="31"/>
    </row>
    <row r="227" spans="1:56" ht="20.25" customHeight="1">
      <c r="A227" s="37">
        <v>221</v>
      </c>
      <c r="B227" s="29" t="s">
        <v>237</v>
      </c>
      <c r="C227" s="38">
        <v>9</v>
      </c>
      <c r="D227" s="38">
        <v>234912</v>
      </c>
      <c r="E227" s="38">
        <v>235172</v>
      </c>
      <c r="F227" s="38">
        <v>234912</v>
      </c>
      <c r="G227" s="38">
        <v>235172</v>
      </c>
      <c r="H227" s="38">
        <v>199333</v>
      </c>
      <c r="I227" s="38">
        <v>197265</v>
      </c>
      <c r="J227" s="38">
        <v>199333</v>
      </c>
      <c r="K227" s="38">
        <v>197265</v>
      </c>
      <c r="L227" s="38">
        <v>1041</v>
      </c>
      <c r="M227" s="38">
        <v>1129</v>
      </c>
      <c r="N227" s="38">
        <v>723</v>
      </c>
      <c r="O227" s="38">
        <v>900</v>
      </c>
      <c r="P227" s="39">
        <v>198292</v>
      </c>
      <c r="Q227" s="38">
        <v>196136</v>
      </c>
      <c r="R227" s="39">
        <v>198610</v>
      </c>
      <c r="S227" s="38">
        <v>196365</v>
      </c>
      <c r="T227" s="38">
        <v>77523</v>
      </c>
      <c r="U227" s="34">
        <f t="shared" si="36"/>
        <v>0.39095374498214752</v>
      </c>
      <c r="V227" s="38">
        <v>85347</v>
      </c>
      <c r="W227" s="38">
        <v>64669</v>
      </c>
      <c r="X227" s="34">
        <f t="shared" si="37"/>
        <v>0.32560797542923314</v>
      </c>
      <c r="Y227" s="38">
        <v>73189</v>
      </c>
      <c r="Z227" s="38">
        <v>30237</v>
      </c>
      <c r="AA227" s="34">
        <f t="shared" si="38"/>
        <v>0.15248724103846853</v>
      </c>
      <c r="AB227" s="38">
        <v>31943</v>
      </c>
      <c r="AC227" s="38">
        <v>34189</v>
      </c>
      <c r="AD227" s="34">
        <f t="shared" si="39"/>
        <v>0.17214138260913348</v>
      </c>
      <c r="AE227" s="38">
        <v>27490</v>
      </c>
      <c r="AF227" s="38">
        <v>9816</v>
      </c>
      <c r="AG227" s="34">
        <f t="shared" si="40"/>
        <v>4.9502753515018254E-2</v>
      </c>
      <c r="AH227" s="38">
        <v>16458</v>
      </c>
      <c r="AI227" s="38">
        <v>10489</v>
      </c>
      <c r="AJ227" s="34">
        <f t="shared" si="41"/>
        <v>5.2812043703740999E-2</v>
      </c>
      <c r="AK227" s="38">
        <v>18470</v>
      </c>
      <c r="AL227" s="38">
        <v>18180</v>
      </c>
      <c r="AM227" s="34">
        <f t="shared" si="42"/>
        <v>9.168297258588344E-2</v>
      </c>
      <c r="AN227" s="38">
        <v>18312</v>
      </c>
      <c r="AO227" s="38">
        <v>28696</v>
      </c>
      <c r="AP227" s="34">
        <f t="shared" si="43"/>
        <v>0.14448416494637734</v>
      </c>
      <c r="AQ227" s="38">
        <v>30054</v>
      </c>
      <c r="AR227" s="38">
        <v>3685</v>
      </c>
      <c r="AS227" s="34">
        <f t="shared" si="44"/>
        <v>1.858370483932786E-2</v>
      </c>
      <c r="AT227" s="38">
        <v>7708</v>
      </c>
      <c r="AU227" s="38">
        <v>4449</v>
      </c>
      <c r="AV227" s="34">
        <f t="shared" si="45"/>
        <v>2.2400684759075574E-2</v>
      </c>
      <c r="AW227" s="38">
        <v>9996</v>
      </c>
      <c r="AX227" s="38">
        <v>40475</v>
      </c>
      <c r="AY227" s="34">
        <f t="shared" si="46"/>
        <v>0.20411816916466624</v>
      </c>
      <c r="AZ227" s="38">
        <v>26890</v>
      </c>
      <c r="BA227" s="38">
        <v>36817</v>
      </c>
      <c r="BB227" s="34">
        <f t="shared" si="47"/>
        <v>0.1853733447459846</v>
      </c>
      <c r="BC227" s="38">
        <v>24837</v>
      </c>
      <c r="BD227" s="31"/>
    </row>
    <row r="228" spans="1:56" ht="20.25" customHeight="1">
      <c r="A228" s="37">
        <v>222</v>
      </c>
      <c r="B228" s="29" t="s">
        <v>238</v>
      </c>
      <c r="C228" s="38">
        <v>9</v>
      </c>
      <c r="D228" s="38">
        <v>237390</v>
      </c>
      <c r="E228" s="38">
        <v>235170</v>
      </c>
      <c r="F228" s="38">
        <v>237390</v>
      </c>
      <c r="G228" s="38">
        <v>235170</v>
      </c>
      <c r="H228" s="38">
        <v>191410</v>
      </c>
      <c r="I228" s="38">
        <v>186492</v>
      </c>
      <c r="J228" s="38">
        <v>191410</v>
      </c>
      <c r="K228" s="38">
        <v>186492</v>
      </c>
      <c r="L228" s="38">
        <v>1346</v>
      </c>
      <c r="M228" s="38">
        <v>1544</v>
      </c>
      <c r="N228" s="38">
        <v>849</v>
      </c>
      <c r="O228" s="38">
        <v>1035</v>
      </c>
      <c r="P228" s="39">
        <v>190064</v>
      </c>
      <c r="Q228" s="38">
        <v>184948</v>
      </c>
      <c r="R228" s="39">
        <v>190561</v>
      </c>
      <c r="S228" s="38">
        <v>185457</v>
      </c>
      <c r="T228" s="38">
        <v>68670</v>
      </c>
      <c r="U228" s="34">
        <f t="shared" si="36"/>
        <v>0.36129935179728934</v>
      </c>
      <c r="V228" s="38">
        <v>84981</v>
      </c>
      <c r="W228" s="38">
        <v>59126</v>
      </c>
      <c r="X228" s="34">
        <f t="shared" si="37"/>
        <v>0.31027335079056051</v>
      </c>
      <c r="Y228" s="38">
        <v>75178</v>
      </c>
      <c r="Z228" s="38">
        <v>22869</v>
      </c>
      <c r="AA228" s="34">
        <f t="shared" si="38"/>
        <v>0.12032262816735416</v>
      </c>
      <c r="AB228" s="38">
        <v>21890</v>
      </c>
      <c r="AC228" s="38">
        <v>27406</v>
      </c>
      <c r="AD228" s="34">
        <f t="shared" si="39"/>
        <v>0.14381746527358694</v>
      </c>
      <c r="AE228" s="38">
        <v>20967</v>
      </c>
      <c r="AF228" s="38">
        <v>15764</v>
      </c>
      <c r="AG228" s="34">
        <f t="shared" si="40"/>
        <v>8.2940483205657042E-2</v>
      </c>
      <c r="AH228" s="38">
        <v>23988</v>
      </c>
      <c r="AI228" s="38">
        <v>16570</v>
      </c>
      <c r="AJ228" s="34">
        <f t="shared" si="41"/>
        <v>8.6953783827750694E-2</v>
      </c>
      <c r="AK228" s="38">
        <v>25697</v>
      </c>
      <c r="AL228" s="38">
        <v>17682</v>
      </c>
      <c r="AM228" s="34">
        <f t="shared" si="42"/>
        <v>9.3031820860341785E-2</v>
      </c>
      <c r="AN228" s="38">
        <v>13750</v>
      </c>
      <c r="AO228" s="38">
        <v>23049</v>
      </c>
      <c r="AP228" s="34">
        <f t="shared" si="43"/>
        <v>0.12095339550065333</v>
      </c>
      <c r="AQ228" s="38">
        <v>20311</v>
      </c>
      <c r="AR228" s="38">
        <v>4091</v>
      </c>
      <c r="AS228" s="34">
        <f t="shared" si="44"/>
        <v>2.1524328647192524E-2</v>
      </c>
      <c r="AT228" s="38">
        <v>7036</v>
      </c>
      <c r="AU228" s="38">
        <v>4607</v>
      </c>
      <c r="AV228" s="34">
        <f t="shared" si="45"/>
        <v>2.4175985642392726E-2</v>
      </c>
      <c r="AW228" s="38">
        <v>9449</v>
      </c>
      <c r="AX228" s="38">
        <v>26183</v>
      </c>
      <c r="AY228" s="34">
        <f t="shared" si="46"/>
        <v>0.13775886017341527</v>
      </c>
      <c r="AZ228" s="38">
        <v>17307</v>
      </c>
      <c r="BA228" s="38">
        <v>25962</v>
      </c>
      <c r="BB228" s="34">
        <f t="shared" si="47"/>
        <v>0.13623983921159105</v>
      </c>
      <c r="BC228" s="38">
        <v>18571</v>
      </c>
      <c r="BD228" s="31"/>
    </row>
    <row r="229" spans="1:56" ht="20.25" customHeight="1">
      <c r="A229" s="37">
        <v>223</v>
      </c>
      <c r="B229" s="29" t="s">
        <v>239</v>
      </c>
      <c r="C229" s="38">
        <v>9</v>
      </c>
      <c r="D229" s="38">
        <v>166662</v>
      </c>
      <c r="E229" s="38">
        <v>165527</v>
      </c>
      <c r="F229" s="38">
        <v>166662</v>
      </c>
      <c r="G229" s="38">
        <v>165527</v>
      </c>
      <c r="H229" s="38">
        <v>136106</v>
      </c>
      <c r="I229" s="38">
        <v>132612</v>
      </c>
      <c r="J229" s="38">
        <v>136106</v>
      </c>
      <c r="K229" s="38">
        <v>132612</v>
      </c>
      <c r="L229" s="38">
        <v>1765</v>
      </c>
      <c r="M229" s="38">
        <v>1358</v>
      </c>
      <c r="N229" s="38">
        <v>750</v>
      </c>
      <c r="O229" s="38">
        <v>795</v>
      </c>
      <c r="P229" s="39">
        <v>134341</v>
      </c>
      <c r="Q229" s="38">
        <v>131254</v>
      </c>
      <c r="R229" s="39">
        <v>135356</v>
      </c>
      <c r="S229" s="38">
        <v>131817</v>
      </c>
      <c r="T229" s="38">
        <v>55501</v>
      </c>
      <c r="U229" s="34">
        <f t="shared" si="36"/>
        <v>0.41313523049553003</v>
      </c>
      <c r="V229" s="38">
        <v>62465</v>
      </c>
      <c r="W229" s="38">
        <v>46304</v>
      </c>
      <c r="X229" s="34">
        <f t="shared" si="37"/>
        <v>0.34209048730754454</v>
      </c>
      <c r="Y229" s="38">
        <v>54786</v>
      </c>
      <c r="Z229" s="38">
        <v>15428</v>
      </c>
      <c r="AA229" s="34">
        <f t="shared" si="38"/>
        <v>0.1148420809730462</v>
      </c>
      <c r="AB229" s="38">
        <v>14792</v>
      </c>
      <c r="AC229" s="38">
        <v>18276</v>
      </c>
      <c r="AD229" s="34">
        <f t="shared" si="39"/>
        <v>0.13502172050001476</v>
      </c>
      <c r="AE229" s="38">
        <v>14457</v>
      </c>
      <c r="AF229" s="31"/>
      <c r="AG229" s="34">
        <f t="shared" si="40"/>
        <v>0</v>
      </c>
      <c r="AH229" s="38">
        <v>13025</v>
      </c>
      <c r="AI229" s="38">
        <v>10835</v>
      </c>
      <c r="AJ229" s="34">
        <f t="shared" si="41"/>
        <v>8.0048169272141617E-2</v>
      </c>
      <c r="AK229" s="38">
        <v>15391</v>
      </c>
      <c r="AL229" s="38">
        <v>11636</v>
      </c>
      <c r="AM229" s="34">
        <f t="shared" si="42"/>
        <v>8.6615404083637909E-2</v>
      </c>
      <c r="AN229" s="38">
        <v>10702</v>
      </c>
      <c r="AO229" s="38">
        <v>17048</v>
      </c>
      <c r="AP229" s="34">
        <f t="shared" si="43"/>
        <v>0.12594934838499955</v>
      </c>
      <c r="AQ229" s="38">
        <v>16343</v>
      </c>
      <c r="AR229" s="38">
        <v>2643</v>
      </c>
      <c r="AS229" s="34">
        <f t="shared" si="44"/>
        <v>1.9673815142063851E-2</v>
      </c>
      <c r="AT229" s="38">
        <v>6922</v>
      </c>
      <c r="AU229" s="38">
        <v>2908</v>
      </c>
      <c r="AV229" s="34">
        <f t="shared" si="45"/>
        <v>2.1484086409172848E-2</v>
      </c>
      <c r="AW229" s="38">
        <v>6486</v>
      </c>
      <c r="AX229" s="38">
        <v>20829</v>
      </c>
      <c r="AY229" s="34">
        <f t="shared" si="46"/>
        <v>0.1550457418062989</v>
      </c>
      <c r="AZ229" s="38">
        <v>17786</v>
      </c>
      <c r="BA229" s="38">
        <v>18138</v>
      </c>
      <c r="BB229" s="34">
        <f t="shared" si="47"/>
        <v>0.13400218682585183</v>
      </c>
      <c r="BC229" s="38">
        <v>13605</v>
      </c>
      <c r="BD229" s="31"/>
    </row>
    <row r="230" spans="1:56" ht="20.25" customHeight="1">
      <c r="A230" s="37">
        <v>224</v>
      </c>
      <c r="B230" s="29" t="s">
        <v>240</v>
      </c>
      <c r="C230" s="38">
        <v>9</v>
      </c>
      <c r="D230" s="38">
        <v>214828</v>
      </c>
      <c r="E230" s="38">
        <v>213628</v>
      </c>
      <c r="F230" s="38">
        <v>214828</v>
      </c>
      <c r="G230" s="38">
        <v>213628</v>
      </c>
      <c r="H230" s="38">
        <v>180978</v>
      </c>
      <c r="I230" s="38">
        <v>177013</v>
      </c>
      <c r="J230" s="38">
        <v>180978</v>
      </c>
      <c r="K230" s="38">
        <v>177013</v>
      </c>
      <c r="L230" s="38">
        <v>1158</v>
      </c>
      <c r="M230" s="38">
        <v>1334</v>
      </c>
      <c r="N230" s="38">
        <v>714</v>
      </c>
      <c r="O230" s="38">
        <v>747</v>
      </c>
      <c r="P230" s="39">
        <v>179820</v>
      </c>
      <c r="Q230" s="38">
        <v>175679</v>
      </c>
      <c r="R230" s="39">
        <v>180264</v>
      </c>
      <c r="S230" s="38">
        <v>176266</v>
      </c>
      <c r="T230" s="38">
        <v>68617</v>
      </c>
      <c r="U230" s="34">
        <f t="shared" si="36"/>
        <v>0.38158714269825383</v>
      </c>
      <c r="V230" s="38">
        <v>73948</v>
      </c>
      <c r="W230" s="38">
        <v>57906</v>
      </c>
      <c r="X230" s="34">
        <f t="shared" si="37"/>
        <v>0.32122886433231262</v>
      </c>
      <c r="Y230" s="38">
        <v>67512</v>
      </c>
      <c r="Z230" s="38">
        <v>23985</v>
      </c>
      <c r="AA230" s="34">
        <f t="shared" si="38"/>
        <v>0.13338338338338337</v>
      </c>
      <c r="AB230" s="38">
        <v>29308</v>
      </c>
      <c r="AC230" s="38">
        <v>28584</v>
      </c>
      <c r="AD230" s="34">
        <f t="shared" si="39"/>
        <v>0.15856743442950338</v>
      </c>
      <c r="AE230" s="38">
        <v>22332</v>
      </c>
      <c r="AF230" s="38">
        <v>10715</v>
      </c>
      <c r="AG230" s="34">
        <f t="shared" si="40"/>
        <v>5.9587365142920699E-2</v>
      </c>
      <c r="AH230" s="38">
        <v>15607</v>
      </c>
      <c r="AI230" s="38">
        <v>11066</v>
      </c>
      <c r="AJ230" s="34">
        <f t="shared" si="41"/>
        <v>6.1387742422225181E-2</v>
      </c>
      <c r="AK230" s="38">
        <v>17460</v>
      </c>
      <c r="AL230" s="38">
        <v>16585</v>
      </c>
      <c r="AM230" s="34">
        <f t="shared" si="42"/>
        <v>9.2231120008897785E-2</v>
      </c>
      <c r="AN230" s="38">
        <v>16893</v>
      </c>
      <c r="AO230" s="38">
        <v>23893</v>
      </c>
      <c r="AP230" s="34">
        <f t="shared" si="43"/>
        <v>0.132544490303111</v>
      </c>
      <c r="AQ230" s="38">
        <v>24950</v>
      </c>
      <c r="AR230" s="38">
        <v>3701</v>
      </c>
      <c r="AS230" s="34">
        <f t="shared" si="44"/>
        <v>2.0581692803915027E-2</v>
      </c>
      <c r="AT230" s="38">
        <v>6983</v>
      </c>
      <c r="AU230" s="38">
        <v>4446</v>
      </c>
      <c r="AV230" s="34">
        <f t="shared" si="45"/>
        <v>2.466382638796432E-2</v>
      </c>
      <c r="AW230" s="38">
        <v>9594</v>
      </c>
      <c r="AX230" s="38">
        <v>35809</v>
      </c>
      <c r="AY230" s="34">
        <f t="shared" si="46"/>
        <v>0.19913802691580471</v>
      </c>
      <c r="AZ230" s="38">
        <v>20864</v>
      </c>
      <c r="BA230" s="38">
        <v>32663</v>
      </c>
      <c r="BB230" s="34">
        <f t="shared" si="47"/>
        <v>0.18119535791949584</v>
      </c>
      <c r="BC230" s="38">
        <v>23111</v>
      </c>
      <c r="BD230" s="31"/>
    </row>
    <row r="231" spans="1:56" ht="20.25" customHeight="1">
      <c r="A231" s="37">
        <v>225</v>
      </c>
      <c r="B231" s="29" t="s">
        <v>241</v>
      </c>
      <c r="C231" s="38">
        <v>9</v>
      </c>
      <c r="D231" s="38">
        <v>208815</v>
      </c>
      <c r="E231" s="38">
        <v>208466</v>
      </c>
      <c r="F231" s="38">
        <v>208815</v>
      </c>
      <c r="G231" s="38">
        <v>208466</v>
      </c>
      <c r="H231" s="38">
        <v>163876</v>
      </c>
      <c r="I231" s="38">
        <v>160615</v>
      </c>
      <c r="J231" s="38">
        <v>163876</v>
      </c>
      <c r="K231" s="38">
        <v>160615</v>
      </c>
      <c r="L231" s="38">
        <v>1282</v>
      </c>
      <c r="M231" s="38">
        <v>1390</v>
      </c>
      <c r="N231" s="38">
        <v>817</v>
      </c>
      <c r="O231" s="38">
        <v>1046</v>
      </c>
      <c r="P231" s="39">
        <v>162594</v>
      </c>
      <c r="Q231" s="38">
        <v>159225</v>
      </c>
      <c r="R231" s="39">
        <v>163059</v>
      </c>
      <c r="S231" s="38">
        <v>159569</v>
      </c>
      <c r="T231" s="38">
        <v>59555</v>
      </c>
      <c r="U231" s="34">
        <f t="shared" si="36"/>
        <v>0.36628042855209908</v>
      </c>
      <c r="V231" s="38">
        <v>80056</v>
      </c>
      <c r="W231" s="38">
        <v>51421</v>
      </c>
      <c r="X231" s="34">
        <f t="shared" si="37"/>
        <v>0.31535211181228878</v>
      </c>
      <c r="Y231" s="38">
        <v>71196</v>
      </c>
      <c r="Z231" s="38">
        <v>27644</v>
      </c>
      <c r="AA231" s="34">
        <f t="shared" si="38"/>
        <v>0.17001857387111455</v>
      </c>
      <c r="AB231" s="38">
        <v>25659</v>
      </c>
      <c r="AC231" s="38">
        <v>25190</v>
      </c>
      <c r="AD231" s="34">
        <f t="shared" si="39"/>
        <v>0.15448395979369431</v>
      </c>
      <c r="AE231" s="38">
        <v>18916</v>
      </c>
      <c r="AF231" s="38">
        <v>12671</v>
      </c>
      <c r="AG231" s="34">
        <f t="shared" si="40"/>
        <v>7.7930304931301278E-2</v>
      </c>
      <c r="AH231" s="38">
        <v>16276</v>
      </c>
      <c r="AI231" s="38">
        <v>14027</v>
      </c>
      <c r="AJ231" s="34">
        <f t="shared" si="41"/>
        <v>8.6024077174519653E-2</v>
      </c>
      <c r="AK231" s="38">
        <v>19191</v>
      </c>
      <c r="AL231" s="38">
        <v>12268</v>
      </c>
      <c r="AM231" s="34">
        <f t="shared" si="42"/>
        <v>7.5451738686544395E-2</v>
      </c>
      <c r="AN231" s="38">
        <v>9034</v>
      </c>
      <c r="AO231" s="38">
        <v>15747</v>
      </c>
      <c r="AP231" s="34">
        <f t="shared" si="43"/>
        <v>9.6572406306919586E-2</v>
      </c>
      <c r="AQ231" s="38">
        <v>14614</v>
      </c>
      <c r="AR231" s="38">
        <v>3537</v>
      </c>
      <c r="AS231" s="34">
        <f t="shared" si="44"/>
        <v>2.175357024244437E-2</v>
      </c>
      <c r="AT231" s="38">
        <v>7144</v>
      </c>
      <c r="AU231" s="38">
        <v>3943</v>
      </c>
      <c r="AV231" s="34">
        <f t="shared" si="45"/>
        <v>2.4181431261077278E-2</v>
      </c>
      <c r="AW231" s="38">
        <v>8508</v>
      </c>
      <c r="AX231" s="38">
        <v>17219</v>
      </c>
      <c r="AY231" s="34">
        <f t="shared" si="46"/>
        <v>0.1059018167952077</v>
      </c>
      <c r="AZ231" s="38">
        <v>12972</v>
      </c>
      <c r="BA231" s="38">
        <v>19985</v>
      </c>
      <c r="BB231" s="34">
        <f t="shared" si="47"/>
        <v>0.12256299866919336</v>
      </c>
      <c r="BC231" s="38">
        <v>14680</v>
      </c>
      <c r="BD231" s="31"/>
    </row>
    <row r="232" spans="1:56" ht="20.25" customHeight="1">
      <c r="A232" s="37">
        <v>226</v>
      </c>
      <c r="B232" s="29" t="s">
        <v>242</v>
      </c>
      <c r="C232" s="38">
        <v>9</v>
      </c>
      <c r="D232" s="38">
        <v>168473</v>
      </c>
      <c r="E232" s="38">
        <v>167159</v>
      </c>
      <c r="F232" s="38">
        <v>168473</v>
      </c>
      <c r="G232" s="38">
        <v>167159</v>
      </c>
      <c r="H232" s="38">
        <v>138039</v>
      </c>
      <c r="I232" s="38">
        <v>134333</v>
      </c>
      <c r="J232" s="38">
        <v>138039</v>
      </c>
      <c r="K232" s="38">
        <v>134333</v>
      </c>
      <c r="L232" s="38">
        <v>1444</v>
      </c>
      <c r="M232" s="38">
        <v>1295</v>
      </c>
      <c r="N232" s="38">
        <v>879</v>
      </c>
      <c r="O232" s="38">
        <v>766</v>
      </c>
      <c r="P232" s="39">
        <v>136595</v>
      </c>
      <c r="Q232" s="38">
        <v>133038</v>
      </c>
      <c r="R232" s="39">
        <v>137160</v>
      </c>
      <c r="S232" s="38">
        <v>133567</v>
      </c>
      <c r="T232" s="38">
        <v>57179</v>
      </c>
      <c r="U232" s="34">
        <f t="shared" si="36"/>
        <v>0.41860243786375784</v>
      </c>
      <c r="V232" s="38">
        <v>63784</v>
      </c>
      <c r="W232" s="38">
        <v>48178</v>
      </c>
      <c r="X232" s="34">
        <f t="shared" si="37"/>
        <v>0.35125400991542721</v>
      </c>
      <c r="Y232" s="38">
        <v>57254</v>
      </c>
      <c r="Z232" s="38">
        <v>19682</v>
      </c>
      <c r="AA232" s="34">
        <f t="shared" si="38"/>
        <v>0.14409019363812731</v>
      </c>
      <c r="AB232" s="38">
        <v>19722</v>
      </c>
      <c r="AC232" s="38">
        <v>19927</v>
      </c>
      <c r="AD232" s="34">
        <f t="shared" si="39"/>
        <v>0.14528288130650335</v>
      </c>
      <c r="AE232" s="38">
        <v>15402</v>
      </c>
      <c r="AF232" s="38">
        <v>9686</v>
      </c>
      <c r="AG232" s="34">
        <f t="shared" si="40"/>
        <v>7.091035543028662E-2</v>
      </c>
      <c r="AH232" s="38">
        <v>13383</v>
      </c>
      <c r="AI232" s="38">
        <v>10873</v>
      </c>
      <c r="AJ232" s="34">
        <f t="shared" si="41"/>
        <v>7.9272382618839315E-2</v>
      </c>
      <c r="AK232" s="38">
        <v>16145</v>
      </c>
      <c r="AL232" s="38">
        <v>8553</v>
      </c>
      <c r="AM232" s="34">
        <f t="shared" si="42"/>
        <v>6.2615761923935725E-2</v>
      </c>
      <c r="AN232" s="38">
        <v>9370</v>
      </c>
      <c r="AO232" s="38">
        <v>14311</v>
      </c>
      <c r="AP232" s="34">
        <f t="shared" si="43"/>
        <v>0.10433799941673957</v>
      </c>
      <c r="AQ232" s="38">
        <v>13909</v>
      </c>
      <c r="AR232" s="38">
        <v>2718</v>
      </c>
      <c r="AS232" s="34">
        <f t="shared" si="44"/>
        <v>1.9898239320619349E-2</v>
      </c>
      <c r="AT232" s="38">
        <v>6229</v>
      </c>
      <c r="AU232" s="38">
        <v>3124</v>
      </c>
      <c r="AV232" s="34">
        <f t="shared" si="45"/>
        <v>2.2776319626713327E-2</v>
      </c>
      <c r="AW232" s="38">
        <v>7214</v>
      </c>
      <c r="AX232" s="38">
        <v>16300</v>
      </c>
      <c r="AY232" s="34">
        <f t="shared" si="46"/>
        <v>0.11933086862623082</v>
      </c>
      <c r="AZ232" s="38">
        <v>12066</v>
      </c>
      <c r="BA232" s="38">
        <v>18397</v>
      </c>
      <c r="BB232" s="34">
        <f t="shared" si="47"/>
        <v>0.13412802566345874</v>
      </c>
      <c r="BC232" s="38">
        <v>12753</v>
      </c>
      <c r="BD232" s="31"/>
    </row>
    <row r="233" spans="1:56" ht="20.25" customHeight="1">
      <c r="A233" s="37">
        <v>227</v>
      </c>
      <c r="B233" s="29" t="s">
        <v>243</v>
      </c>
      <c r="C233" s="38">
        <v>9</v>
      </c>
      <c r="D233" s="38">
        <v>166186</v>
      </c>
      <c r="E233" s="38">
        <v>166659</v>
      </c>
      <c r="F233" s="38">
        <v>166186</v>
      </c>
      <c r="G233" s="38">
        <v>166659</v>
      </c>
      <c r="H233" s="38">
        <v>127193</v>
      </c>
      <c r="I233" s="38">
        <v>119455</v>
      </c>
      <c r="J233" s="38">
        <v>127193</v>
      </c>
      <c r="K233" s="38">
        <v>119455</v>
      </c>
      <c r="L233" s="38">
        <v>691</v>
      </c>
      <c r="M233" s="38">
        <v>1064</v>
      </c>
      <c r="N233" s="38">
        <v>549</v>
      </c>
      <c r="O233" s="38">
        <v>701</v>
      </c>
      <c r="P233" s="39">
        <v>126502</v>
      </c>
      <c r="Q233" s="38">
        <v>118391</v>
      </c>
      <c r="R233" s="39">
        <v>126644</v>
      </c>
      <c r="S233" s="38">
        <v>118754</v>
      </c>
      <c r="T233" s="38">
        <v>47267</v>
      </c>
      <c r="U233" s="34">
        <f t="shared" si="36"/>
        <v>0.37364626646219035</v>
      </c>
      <c r="V233" s="38">
        <v>52167</v>
      </c>
      <c r="W233" s="38">
        <v>42154</v>
      </c>
      <c r="X233" s="34">
        <f t="shared" si="37"/>
        <v>0.3328543002432014</v>
      </c>
      <c r="Y233" s="38">
        <v>48182</v>
      </c>
      <c r="Z233" s="38">
        <v>19527</v>
      </c>
      <c r="AA233" s="34">
        <f t="shared" si="38"/>
        <v>0.15436119587042102</v>
      </c>
      <c r="AB233" s="38">
        <v>20612</v>
      </c>
      <c r="AC233" s="38">
        <v>19873</v>
      </c>
      <c r="AD233" s="34">
        <f t="shared" si="39"/>
        <v>0.15692018571744418</v>
      </c>
      <c r="AE233" s="38">
        <v>16915</v>
      </c>
      <c r="AF233" s="38">
        <v>17432</v>
      </c>
      <c r="AG233" s="34">
        <f t="shared" si="40"/>
        <v>0.13780019288232598</v>
      </c>
      <c r="AH233" s="38">
        <v>20438</v>
      </c>
      <c r="AI233" s="38">
        <v>17911</v>
      </c>
      <c r="AJ233" s="34">
        <f t="shared" si="41"/>
        <v>0.14142793973658443</v>
      </c>
      <c r="AK233" s="38">
        <v>22765</v>
      </c>
      <c r="AL233" s="38">
        <v>6325</v>
      </c>
      <c r="AM233" s="34">
        <f t="shared" si="42"/>
        <v>4.999920949866405E-2</v>
      </c>
      <c r="AN233" s="38">
        <v>4707</v>
      </c>
      <c r="AO233" s="38">
        <v>10778</v>
      </c>
      <c r="AP233" s="34">
        <f t="shared" si="43"/>
        <v>8.5104702946843122E-2</v>
      </c>
      <c r="AQ233" s="38">
        <v>8968</v>
      </c>
      <c r="AR233" s="38">
        <v>1895</v>
      </c>
      <c r="AS233" s="34">
        <f t="shared" si="44"/>
        <v>1.4980000316200535E-2</v>
      </c>
      <c r="AT233" s="38">
        <v>4955</v>
      </c>
      <c r="AU233" s="38">
        <v>2301</v>
      </c>
      <c r="AV233" s="34">
        <f t="shared" si="45"/>
        <v>1.8169040775717762E-2</v>
      </c>
      <c r="AW233" s="38">
        <v>5892</v>
      </c>
      <c r="AX233" s="38">
        <v>6890</v>
      </c>
      <c r="AY233" s="34">
        <f t="shared" si="46"/>
        <v>5.4465542046766062E-2</v>
      </c>
      <c r="AZ233" s="38">
        <v>5342</v>
      </c>
      <c r="BA233" s="38">
        <v>8516</v>
      </c>
      <c r="BB233" s="34">
        <f t="shared" si="47"/>
        <v>6.7243612014781587E-2</v>
      </c>
      <c r="BC233" s="38">
        <v>5528</v>
      </c>
      <c r="BD233" s="31"/>
    </row>
    <row r="234" spans="1:56" ht="20.25" customHeight="1">
      <c r="A234" s="37">
        <v>228</v>
      </c>
      <c r="B234" s="29" t="s">
        <v>244</v>
      </c>
      <c r="C234" s="38">
        <v>9</v>
      </c>
      <c r="D234" s="38">
        <v>246854</v>
      </c>
      <c r="E234" s="38">
        <v>245315</v>
      </c>
      <c r="F234" s="38">
        <v>246854</v>
      </c>
      <c r="G234" s="38">
        <v>245315</v>
      </c>
      <c r="H234" s="38">
        <v>195589</v>
      </c>
      <c r="I234" s="38">
        <v>189425</v>
      </c>
      <c r="J234" s="38">
        <v>195589</v>
      </c>
      <c r="K234" s="38">
        <v>189425</v>
      </c>
      <c r="L234" s="38">
        <v>1639</v>
      </c>
      <c r="M234" s="38">
        <v>1698</v>
      </c>
      <c r="N234" s="38">
        <v>823</v>
      </c>
      <c r="O234" s="38">
        <v>1235</v>
      </c>
      <c r="P234" s="39">
        <v>193950</v>
      </c>
      <c r="Q234" s="38">
        <v>187727</v>
      </c>
      <c r="R234" s="39">
        <v>194766</v>
      </c>
      <c r="S234" s="38">
        <v>188190</v>
      </c>
      <c r="T234" s="38">
        <v>70685</v>
      </c>
      <c r="U234" s="34">
        <f t="shared" si="36"/>
        <v>0.36444960041247743</v>
      </c>
      <c r="V234" s="38">
        <v>74299</v>
      </c>
      <c r="W234" s="38">
        <v>64383</v>
      </c>
      <c r="X234" s="34">
        <f t="shared" si="37"/>
        <v>0.33056590986106404</v>
      </c>
      <c r="Y234" s="38">
        <v>74186</v>
      </c>
      <c r="Z234" s="38">
        <v>22468</v>
      </c>
      <c r="AA234" s="34">
        <f t="shared" si="38"/>
        <v>0.11584428976540345</v>
      </c>
      <c r="AB234" s="38">
        <v>25511</v>
      </c>
      <c r="AC234" s="38">
        <v>30931</v>
      </c>
      <c r="AD234" s="34">
        <f t="shared" si="39"/>
        <v>0.15881108612386147</v>
      </c>
      <c r="AE234" s="38">
        <v>24653</v>
      </c>
      <c r="AF234" s="38">
        <v>19184</v>
      </c>
      <c r="AG234" s="34">
        <f t="shared" si="40"/>
        <v>9.8912090745037387E-2</v>
      </c>
      <c r="AH234" s="38">
        <v>23538</v>
      </c>
      <c r="AI234" s="38">
        <v>19973</v>
      </c>
      <c r="AJ234" s="34">
        <f t="shared" si="41"/>
        <v>0.10254869946499902</v>
      </c>
      <c r="AK234" s="38">
        <v>27438</v>
      </c>
      <c r="AL234" s="38">
        <v>22774</v>
      </c>
      <c r="AM234" s="34">
        <f t="shared" si="42"/>
        <v>0.1174220159835009</v>
      </c>
      <c r="AN234" s="38">
        <v>15991</v>
      </c>
      <c r="AO234" s="38">
        <v>20204</v>
      </c>
      <c r="AP234" s="34">
        <f t="shared" si="43"/>
        <v>0.10373473809597157</v>
      </c>
      <c r="AQ234" s="38">
        <v>19013</v>
      </c>
      <c r="AR234" s="38">
        <v>3955</v>
      </c>
      <c r="AS234" s="34">
        <f t="shared" si="44"/>
        <v>2.0391853570507861E-2</v>
      </c>
      <c r="AT234" s="38">
        <v>6749</v>
      </c>
      <c r="AU234" s="38">
        <v>4186</v>
      </c>
      <c r="AV234" s="34">
        <f t="shared" si="45"/>
        <v>2.1492457615805632E-2</v>
      </c>
      <c r="AW234" s="38">
        <v>9081</v>
      </c>
      <c r="AX234" s="38">
        <v>21811</v>
      </c>
      <c r="AY234" s="34">
        <f t="shared" si="46"/>
        <v>0.11245681876772363</v>
      </c>
      <c r="AZ234" s="38">
        <v>12356</v>
      </c>
      <c r="BA234" s="38">
        <v>20087</v>
      </c>
      <c r="BB234" s="34">
        <f t="shared" si="47"/>
        <v>0.10313401723093353</v>
      </c>
      <c r="BC234" s="38">
        <v>13687</v>
      </c>
      <c r="BD234" s="31"/>
    </row>
    <row r="235" spans="1:56" ht="20.25" customHeight="1">
      <c r="A235" s="37">
        <v>229</v>
      </c>
      <c r="B235" s="29" t="s">
        <v>245</v>
      </c>
      <c r="C235" s="38">
        <v>9</v>
      </c>
      <c r="D235" s="38">
        <v>177563</v>
      </c>
      <c r="E235" s="38">
        <v>177387</v>
      </c>
      <c r="F235" s="38">
        <v>177563</v>
      </c>
      <c r="G235" s="38">
        <v>177387</v>
      </c>
      <c r="H235" s="38">
        <v>136625</v>
      </c>
      <c r="I235" s="38">
        <v>131350</v>
      </c>
      <c r="J235" s="38">
        <v>136625</v>
      </c>
      <c r="K235" s="38">
        <v>131350</v>
      </c>
      <c r="L235" s="38">
        <v>1145</v>
      </c>
      <c r="M235" s="38">
        <v>1179</v>
      </c>
      <c r="N235" s="38">
        <v>573</v>
      </c>
      <c r="O235" s="38">
        <v>779</v>
      </c>
      <c r="P235" s="39">
        <v>135480</v>
      </c>
      <c r="Q235" s="38">
        <v>130171</v>
      </c>
      <c r="R235" s="39">
        <v>136052</v>
      </c>
      <c r="S235" s="38">
        <v>130571</v>
      </c>
      <c r="T235" s="38">
        <v>41530</v>
      </c>
      <c r="U235" s="34">
        <f t="shared" si="36"/>
        <v>0.30653971065839974</v>
      </c>
      <c r="V235" s="38">
        <v>61835</v>
      </c>
      <c r="W235" s="38">
        <v>44215</v>
      </c>
      <c r="X235" s="34">
        <f t="shared" si="37"/>
        <v>0.32498603475141857</v>
      </c>
      <c r="Y235" s="38">
        <v>52937</v>
      </c>
      <c r="Z235" s="38">
        <v>28341</v>
      </c>
      <c r="AA235" s="34">
        <f t="shared" si="38"/>
        <v>0.20918954827280781</v>
      </c>
      <c r="AB235" s="38">
        <v>24611</v>
      </c>
      <c r="AC235" s="38">
        <v>23892</v>
      </c>
      <c r="AD235" s="34">
        <f t="shared" si="39"/>
        <v>0.17560932584600006</v>
      </c>
      <c r="AE235" s="38">
        <v>19709</v>
      </c>
      <c r="AF235" s="38">
        <v>16215</v>
      </c>
      <c r="AG235" s="34">
        <f t="shared" si="40"/>
        <v>0.11968556244464128</v>
      </c>
      <c r="AH235" s="38">
        <v>18328</v>
      </c>
      <c r="AI235" s="38">
        <v>16023</v>
      </c>
      <c r="AJ235" s="34">
        <f t="shared" si="41"/>
        <v>0.1177711463264046</v>
      </c>
      <c r="AK235" s="38">
        <v>20967</v>
      </c>
      <c r="AL235" s="38">
        <v>10513</v>
      </c>
      <c r="AM235" s="34">
        <f t="shared" si="42"/>
        <v>7.7598169471508716E-2</v>
      </c>
      <c r="AN235" s="38">
        <v>7900</v>
      </c>
      <c r="AO235" s="38">
        <v>12782</v>
      </c>
      <c r="AP235" s="34">
        <f t="shared" si="43"/>
        <v>9.3949372298826925E-2</v>
      </c>
      <c r="AQ235" s="38">
        <v>11918</v>
      </c>
      <c r="AR235" s="38">
        <v>2681</v>
      </c>
      <c r="AS235" s="34">
        <f t="shared" si="44"/>
        <v>1.9788898730439916E-2</v>
      </c>
      <c r="AT235" s="38">
        <v>6246</v>
      </c>
      <c r="AU235" s="38">
        <v>3093</v>
      </c>
      <c r="AV235" s="34">
        <f t="shared" si="45"/>
        <v>2.2733954664393027E-2</v>
      </c>
      <c r="AW235" s="38">
        <v>7357</v>
      </c>
      <c r="AX235" s="38">
        <v>12098</v>
      </c>
      <c r="AY235" s="34">
        <f t="shared" si="46"/>
        <v>8.9297313256569241E-2</v>
      </c>
      <c r="AZ235" s="38">
        <v>7248</v>
      </c>
      <c r="BA235" s="38">
        <v>12645</v>
      </c>
      <c r="BB235" s="34">
        <f t="shared" si="47"/>
        <v>9.2942404374797866E-2</v>
      </c>
      <c r="BC235" s="38">
        <v>8393</v>
      </c>
      <c r="BD235" s="31"/>
    </row>
    <row r="236" spans="1:56" ht="20.25" customHeight="1">
      <c r="A236" s="37">
        <v>230</v>
      </c>
      <c r="B236" s="29" t="s">
        <v>246</v>
      </c>
      <c r="C236" s="38">
        <v>9</v>
      </c>
      <c r="D236" s="38">
        <v>173632</v>
      </c>
      <c r="E236" s="38">
        <v>173163</v>
      </c>
      <c r="F236" s="38">
        <v>173632</v>
      </c>
      <c r="G236" s="38">
        <v>173163</v>
      </c>
      <c r="H236" s="38">
        <v>133885</v>
      </c>
      <c r="I236" s="38">
        <v>127840</v>
      </c>
      <c r="J236" s="38">
        <v>133885</v>
      </c>
      <c r="K236" s="38">
        <v>127840</v>
      </c>
      <c r="L236" s="38">
        <v>1438</v>
      </c>
      <c r="M236" s="38">
        <v>1272</v>
      </c>
      <c r="N236" s="38">
        <v>639</v>
      </c>
      <c r="O236" s="38">
        <v>825</v>
      </c>
      <c r="P236" s="39">
        <v>132447</v>
      </c>
      <c r="Q236" s="38">
        <v>126568</v>
      </c>
      <c r="R236" s="39">
        <v>133246</v>
      </c>
      <c r="S236" s="38">
        <v>127015</v>
      </c>
      <c r="T236" s="38">
        <v>46493</v>
      </c>
      <c r="U236" s="34">
        <f t="shared" si="36"/>
        <v>0.35103097842910747</v>
      </c>
      <c r="V236" s="38">
        <v>56767</v>
      </c>
      <c r="W236" s="38">
        <v>45687</v>
      </c>
      <c r="X236" s="34">
        <f t="shared" si="37"/>
        <v>0.34287708449034116</v>
      </c>
      <c r="Y236" s="38">
        <v>54087</v>
      </c>
      <c r="Z236" s="38">
        <v>15794</v>
      </c>
      <c r="AA236" s="34">
        <f t="shared" si="38"/>
        <v>0.11924769907963186</v>
      </c>
      <c r="AB236" s="38">
        <v>18142</v>
      </c>
      <c r="AC236" s="38">
        <v>19108</v>
      </c>
      <c r="AD236" s="34">
        <f t="shared" si="39"/>
        <v>0.14340392957387088</v>
      </c>
      <c r="AE236" s="38">
        <v>16207</v>
      </c>
      <c r="AF236" s="38">
        <v>16808</v>
      </c>
      <c r="AG236" s="34">
        <f t="shared" si="40"/>
        <v>0.12690359162532938</v>
      </c>
      <c r="AH236" s="38">
        <v>19081</v>
      </c>
      <c r="AI236" s="38">
        <v>16384</v>
      </c>
      <c r="AJ236" s="34">
        <f t="shared" si="41"/>
        <v>0.12296053915314531</v>
      </c>
      <c r="AK236" s="38">
        <v>21024</v>
      </c>
      <c r="AL236" s="38">
        <v>10210</v>
      </c>
      <c r="AM236" s="34">
        <f t="shared" si="42"/>
        <v>7.7087438749084539E-2</v>
      </c>
      <c r="AN236" s="38">
        <v>8931</v>
      </c>
      <c r="AO236" s="38">
        <v>12904</v>
      </c>
      <c r="AP236" s="34">
        <f t="shared" si="43"/>
        <v>9.6843432448253608E-2</v>
      </c>
      <c r="AQ236" s="38">
        <v>11563</v>
      </c>
      <c r="AR236" s="38">
        <v>1912</v>
      </c>
      <c r="AS236" s="34">
        <f t="shared" si="44"/>
        <v>1.4435963064471072E-2</v>
      </c>
      <c r="AT236" s="38">
        <v>4971</v>
      </c>
      <c r="AU236" s="38">
        <v>2487</v>
      </c>
      <c r="AV236" s="34">
        <f t="shared" si="45"/>
        <v>1.8664725395133811E-2</v>
      </c>
      <c r="AW236" s="38">
        <v>5699</v>
      </c>
      <c r="AX236" s="38">
        <v>10188</v>
      </c>
      <c r="AY236" s="34">
        <f t="shared" si="46"/>
        <v>7.692133457156447E-2</v>
      </c>
      <c r="AZ236" s="38">
        <v>6219</v>
      </c>
      <c r="BA236" s="38">
        <v>9495</v>
      </c>
      <c r="BB236" s="34">
        <f t="shared" si="47"/>
        <v>7.1259174759467456E-2</v>
      </c>
      <c r="BC236" s="38">
        <v>6647</v>
      </c>
      <c r="BD236" s="31"/>
    </row>
    <row r="237" spans="1:56" ht="20.25" customHeight="1">
      <c r="A237" s="37">
        <v>231</v>
      </c>
      <c r="B237" s="29" t="s">
        <v>247</v>
      </c>
      <c r="C237" s="38">
        <v>9</v>
      </c>
      <c r="D237" s="38">
        <v>173772</v>
      </c>
      <c r="E237" s="38">
        <v>173953</v>
      </c>
      <c r="F237" s="38">
        <v>173772</v>
      </c>
      <c r="G237" s="38">
        <v>173953</v>
      </c>
      <c r="H237" s="38">
        <v>132955</v>
      </c>
      <c r="I237" s="38">
        <v>129424</v>
      </c>
      <c r="J237" s="38">
        <v>132955</v>
      </c>
      <c r="K237" s="38">
        <v>129424</v>
      </c>
      <c r="L237" s="38">
        <v>877</v>
      </c>
      <c r="M237" s="38">
        <v>1374</v>
      </c>
      <c r="N237" s="38">
        <v>712</v>
      </c>
      <c r="O237" s="38">
        <v>1215</v>
      </c>
      <c r="P237" s="39">
        <v>132078</v>
      </c>
      <c r="Q237" s="38">
        <v>128050</v>
      </c>
      <c r="R237" s="39">
        <v>132243</v>
      </c>
      <c r="S237" s="38">
        <v>128209</v>
      </c>
      <c r="T237" s="38">
        <v>58487</v>
      </c>
      <c r="U237" s="34">
        <f t="shared" si="36"/>
        <v>0.44282166598525113</v>
      </c>
      <c r="V237" s="38">
        <v>60976</v>
      </c>
      <c r="W237" s="38">
        <v>46742</v>
      </c>
      <c r="X237" s="34">
        <f t="shared" si="37"/>
        <v>0.35345538138124516</v>
      </c>
      <c r="Y237" s="38">
        <v>53712</v>
      </c>
      <c r="Z237" s="38">
        <v>16312</v>
      </c>
      <c r="AA237" s="34">
        <f t="shared" si="38"/>
        <v>0.1235027786610942</v>
      </c>
      <c r="AB237" s="38">
        <v>21525</v>
      </c>
      <c r="AC237" s="38">
        <v>19938</v>
      </c>
      <c r="AD237" s="34">
        <f t="shared" si="39"/>
        <v>0.1507679045393707</v>
      </c>
      <c r="AE237" s="38">
        <v>17512</v>
      </c>
      <c r="AF237" s="38">
        <v>16794</v>
      </c>
      <c r="AG237" s="34">
        <f t="shared" si="40"/>
        <v>0.12715213737337028</v>
      </c>
      <c r="AH237" s="38">
        <v>19261</v>
      </c>
      <c r="AI237" s="38">
        <v>17402</v>
      </c>
      <c r="AJ237" s="34">
        <f t="shared" si="41"/>
        <v>0.13159108610663703</v>
      </c>
      <c r="AK237" s="38">
        <v>23576</v>
      </c>
      <c r="AL237" s="38">
        <v>6895</v>
      </c>
      <c r="AM237" s="34">
        <f t="shared" si="42"/>
        <v>5.2204000666272961E-2</v>
      </c>
      <c r="AN237" s="38">
        <v>5670</v>
      </c>
      <c r="AO237" s="38">
        <v>11603</v>
      </c>
      <c r="AP237" s="34">
        <f t="shared" si="43"/>
        <v>8.7739993799293731E-2</v>
      </c>
      <c r="AQ237" s="38">
        <v>10308</v>
      </c>
      <c r="AR237" s="38">
        <v>1936</v>
      </c>
      <c r="AS237" s="34">
        <f t="shared" si="44"/>
        <v>1.4658005118187737E-2</v>
      </c>
      <c r="AT237" s="38">
        <v>4766</v>
      </c>
      <c r="AU237" s="38">
        <v>2468</v>
      </c>
      <c r="AV237" s="34">
        <f t="shared" si="45"/>
        <v>1.8662613522076783E-2</v>
      </c>
      <c r="AW237" s="38">
        <v>5590</v>
      </c>
      <c r="AX237" s="38">
        <v>8613</v>
      </c>
      <c r="AY237" s="34">
        <f t="shared" si="46"/>
        <v>6.5211465951937497E-2</v>
      </c>
      <c r="AZ237" s="38">
        <v>4602</v>
      </c>
      <c r="BA237" s="38">
        <v>8964</v>
      </c>
      <c r="BB237" s="34">
        <f t="shared" si="47"/>
        <v>6.7784306163653274E-2</v>
      </c>
      <c r="BC237" s="38">
        <v>5846</v>
      </c>
      <c r="BD237" s="31"/>
    </row>
    <row r="238" spans="1:56" ht="20.25" customHeight="1">
      <c r="A238" s="37">
        <v>232</v>
      </c>
      <c r="B238" s="29" t="s">
        <v>248</v>
      </c>
      <c r="C238" s="38">
        <v>9</v>
      </c>
      <c r="D238" s="38">
        <v>216071</v>
      </c>
      <c r="E238" s="38">
        <v>215876</v>
      </c>
      <c r="F238" s="38">
        <v>216071</v>
      </c>
      <c r="G238" s="38">
        <v>215876</v>
      </c>
      <c r="H238" s="38">
        <v>173297</v>
      </c>
      <c r="I238" s="38">
        <v>169507</v>
      </c>
      <c r="J238" s="38">
        <v>173297</v>
      </c>
      <c r="K238" s="38">
        <v>169507</v>
      </c>
      <c r="L238" s="38">
        <v>1300</v>
      </c>
      <c r="M238" s="38">
        <v>1657</v>
      </c>
      <c r="N238" s="38">
        <v>939</v>
      </c>
      <c r="O238" s="38">
        <v>1302</v>
      </c>
      <c r="P238" s="39">
        <v>171997</v>
      </c>
      <c r="Q238" s="38">
        <v>167850</v>
      </c>
      <c r="R238" s="39">
        <v>172358</v>
      </c>
      <c r="S238" s="38">
        <v>168205</v>
      </c>
      <c r="T238" s="38">
        <v>69278</v>
      </c>
      <c r="U238" s="34">
        <f t="shared" si="36"/>
        <v>0.40278609510630997</v>
      </c>
      <c r="V238" s="38">
        <v>80075</v>
      </c>
      <c r="W238" s="38">
        <v>60430</v>
      </c>
      <c r="X238" s="34">
        <f t="shared" si="37"/>
        <v>0.35060745657294701</v>
      </c>
      <c r="Y238" s="38">
        <v>71720</v>
      </c>
      <c r="Z238" s="38">
        <v>27476</v>
      </c>
      <c r="AA238" s="34">
        <f t="shared" si="38"/>
        <v>0.15974697233091276</v>
      </c>
      <c r="AB238" s="38">
        <v>25580</v>
      </c>
      <c r="AC238" s="38">
        <v>31547</v>
      </c>
      <c r="AD238" s="34">
        <f t="shared" si="39"/>
        <v>0.18303182909989674</v>
      </c>
      <c r="AE238" s="38">
        <v>26080</v>
      </c>
      <c r="AF238" s="38">
        <v>17822</v>
      </c>
      <c r="AG238" s="34">
        <f t="shared" si="40"/>
        <v>0.10361808636197142</v>
      </c>
      <c r="AH238" s="38">
        <v>18790</v>
      </c>
      <c r="AI238" s="38">
        <v>17958</v>
      </c>
      <c r="AJ238" s="34">
        <f t="shared" si="41"/>
        <v>0.1041901159215122</v>
      </c>
      <c r="AK238" s="38">
        <v>21550</v>
      </c>
      <c r="AL238" s="38">
        <v>10213</v>
      </c>
      <c r="AM238" s="34">
        <f t="shared" si="42"/>
        <v>5.9378942655976555E-2</v>
      </c>
      <c r="AN238" s="38">
        <v>8388</v>
      </c>
      <c r="AO238" s="38">
        <v>15067</v>
      </c>
      <c r="AP238" s="34">
        <f t="shared" si="43"/>
        <v>8.7416888104990778E-2</v>
      </c>
      <c r="AQ238" s="38">
        <v>12854</v>
      </c>
      <c r="AR238" s="38">
        <v>4158</v>
      </c>
      <c r="AS238" s="34">
        <f t="shared" si="44"/>
        <v>2.4174840258841725E-2</v>
      </c>
      <c r="AT238" s="38">
        <v>7461</v>
      </c>
      <c r="AU238" s="38">
        <v>4095</v>
      </c>
      <c r="AV238" s="34">
        <f t="shared" si="45"/>
        <v>2.3758688311537615E-2</v>
      </c>
      <c r="AW238" s="38">
        <v>8948</v>
      </c>
      <c r="AX238" s="38">
        <v>13908</v>
      </c>
      <c r="AY238" s="34">
        <f t="shared" si="46"/>
        <v>8.0861875497828445E-2</v>
      </c>
      <c r="AZ238" s="38">
        <v>11612</v>
      </c>
      <c r="BA238" s="38">
        <v>16191</v>
      </c>
      <c r="BB238" s="34">
        <f t="shared" si="47"/>
        <v>9.3938198401002565E-2</v>
      </c>
      <c r="BC238" s="38">
        <v>11997</v>
      </c>
      <c r="BD238" s="31"/>
    </row>
    <row r="239" spans="1:56" ht="20.25" customHeight="1">
      <c r="A239" s="37">
        <v>233</v>
      </c>
      <c r="B239" s="29" t="s">
        <v>249</v>
      </c>
      <c r="C239" s="38">
        <v>9</v>
      </c>
      <c r="D239" s="38">
        <v>248192</v>
      </c>
      <c r="E239" s="38">
        <v>247794</v>
      </c>
      <c r="F239" s="38">
        <v>248192</v>
      </c>
      <c r="G239" s="38">
        <v>247794</v>
      </c>
      <c r="H239" s="38">
        <v>198937</v>
      </c>
      <c r="I239" s="38">
        <v>194824</v>
      </c>
      <c r="J239" s="38">
        <v>198937</v>
      </c>
      <c r="K239" s="38">
        <v>194824</v>
      </c>
      <c r="L239" s="38">
        <v>1225</v>
      </c>
      <c r="M239" s="38">
        <v>1835</v>
      </c>
      <c r="N239" s="38">
        <v>762</v>
      </c>
      <c r="O239" s="38">
        <v>1090</v>
      </c>
      <c r="P239" s="39">
        <v>197712</v>
      </c>
      <c r="Q239" s="38">
        <v>192989</v>
      </c>
      <c r="R239" s="39">
        <v>198175</v>
      </c>
      <c r="S239" s="38">
        <v>193734</v>
      </c>
      <c r="T239" s="38">
        <v>69842</v>
      </c>
      <c r="U239" s="34">
        <f t="shared" si="36"/>
        <v>0.35325119365541796</v>
      </c>
      <c r="V239" s="38">
        <v>77207</v>
      </c>
      <c r="W239" s="38">
        <v>61187</v>
      </c>
      <c r="X239" s="34">
        <f t="shared" si="37"/>
        <v>0.30875236533366973</v>
      </c>
      <c r="Y239" s="38">
        <v>73135</v>
      </c>
      <c r="Z239" s="38">
        <v>32850</v>
      </c>
      <c r="AA239" s="34">
        <f t="shared" si="38"/>
        <v>0.16615076474872542</v>
      </c>
      <c r="AB239" s="38">
        <v>32392</v>
      </c>
      <c r="AC239" s="38">
        <v>34563</v>
      </c>
      <c r="AD239" s="34">
        <f t="shared" si="39"/>
        <v>0.17440645893780748</v>
      </c>
      <c r="AE239" s="38">
        <v>28112</v>
      </c>
      <c r="AF239" s="38">
        <v>16557</v>
      </c>
      <c r="AG239" s="34">
        <f t="shared" si="40"/>
        <v>8.3743020150521971E-2</v>
      </c>
      <c r="AH239" s="38">
        <v>22677</v>
      </c>
      <c r="AI239" s="38">
        <v>17343</v>
      </c>
      <c r="AJ239" s="34">
        <f t="shared" si="41"/>
        <v>8.7513561246373162E-2</v>
      </c>
      <c r="AK239" s="38">
        <v>24928</v>
      </c>
      <c r="AL239" s="38">
        <v>13754</v>
      </c>
      <c r="AM239" s="34">
        <f t="shared" si="42"/>
        <v>6.9565833131018856E-2</v>
      </c>
      <c r="AN239" s="38">
        <v>12014</v>
      </c>
      <c r="AO239" s="38">
        <v>18773</v>
      </c>
      <c r="AP239" s="34">
        <f t="shared" si="43"/>
        <v>9.4729405828182164E-2</v>
      </c>
      <c r="AQ239" s="38">
        <v>17415</v>
      </c>
      <c r="AR239" s="38">
        <v>6023</v>
      </c>
      <c r="AS239" s="34">
        <f t="shared" si="44"/>
        <v>3.0463502468236626E-2</v>
      </c>
      <c r="AT239" s="38">
        <v>11600</v>
      </c>
      <c r="AU239" s="38">
        <v>6798</v>
      </c>
      <c r="AV239" s="34">
        <f t="shared" si="45"/>
        <v>3.4303015011984357E-2</v>
      </c>
      <c r="AW239" s="38">
        <v>13096</v>
      </c>
      <c r="AX239" s="38">
        <v>30333</v>
      </c>
      <c r="AY239" s="34">
        <f t="shared" si="46"/>
        <v>0.15342012624423404</v>
      </c>
      <c r="AZ239" s="38">
        <v>18135</v>
      </c>
      <c r="BA239" s="38">
        <v>32094</v>
      </c>
      <c r="BB239" s="34">
        <f t="shared" si="47"/>
        <v>0.16194777343257222</v>
      </c>
      <c r="BC239" s="38">
        <v>20108</v>
      </c>
      <c r="BD239" s="31"/>
    </row>
    <row r="240" spans="1:56" ht="20.25" customHeight="1">
      <c r="A240" s="37">
        <v>234</v>
      </c>
      <c r="B240" s="29" t="s">
        <v>250</v>
      </c>
      <c r="C240" s="38">
        <v>9</v>
      </c>
      <c r="D240" s="38">
        <v>222424</v>
      </c>
      <c r="E240" s="38">
        <v>221540</v>
      </c>
      <c r="F240" s="38">
        <v>222424</v>
      </c>
      <c r="G240" s="38">
        <v>221540</v>
      </c>
      <c r="H240" s="38">
        <v>174957</v>
      </c>
      <c r="I240" s="38">
        <v>166505</v>
      </c>
      <c r="J240" s="38">
        <v>174957</v>
      </c>
      <c r="K240" s="38">
        <v>166505</v>
      </c>
      <c r="L240" s="38">
        <v>1202</v>
      </c>
      <c r="M240" s="38">
        <v>3519</v>
      </c>
      <c r="N240" s="38">
        <v>812</v>
      </c>
      <c r="O240" s="38">
        <v>1297</v>
      </c>
      <c r="P240" s="39">
        <v>173755</v>
      </c>
      <c r="Q240" s="38">
        <v>162986</v>
      </c>
      <c r="R240" s="39">
        <v>174145</v>
      </c>
      <c r="S240" s="38">
        <v>165208</v>
      </c>
      <c r="T240" s="38">
        <v>60924</v>
      </c>
      <c r="U240" s="34">
        <f t="shared" si="36"/>
        <v>0.35063163649966905</v>
      </c>
      <c r="V240" s="38">
        <v>78743</v>
      </c>
      <c r="W240" s="38">
        <v>59430</v>
      </c>
      <c r="X240" s="34">
        <f t="shared" si="37"/>
        <v>0.3412673346923541</v>
      </c>
      <c r="Y240" s="38">
        <v>68412</v>
      </c>
      <c r="Z240" s="38">
        <v>39615</v>
      </c>
      <c r="AA240" s="34">
        <f t="shared" si="38"/>
        <v>0.22799343903772554</v>
      </c>
      <c r="AB240" s="38">
        <v>38931</v>
      </c>
      <c r="AC240" s="38">
        <v>31209</v>
      </c>
      <c r="AD240" s="34">
        <f t="shared" si="39"/>
        <v>0.1792127250279939</v>
      </c>
      <c r="AE240" s="38">
        <v>26592</v>
      </c>
      <c r="AF240" s="38">
        <v>23142</v>
      </c>
      <c r="AG240" s="34">
        <f t="shared" si="40"/>
        <v>0.1331875341716785</v>
      </c>
      <c r="AH240" s="38">
        <v>598</v>
      </c>
      <c r="AI240" s="38">
        <v>23508</v>
      </c>
      <c r="AJ240" s="34">
        <f t="shared" si="41"/>
        <v>0.13499095581268483</v>
      </c>
      <c r="AK240" s="38">
        <v>28703</v>
      </c>
      <c r="AL240" s="38">
        <v>7341</v>
      </c>
      <c r="AM240" s="34">
        <f t="shared" si="42"/>
        <v>4.2249143909527782E-2</v>
      </c>
      <c r="AN240" s="38">
        <v>7632</v>
      </c>
      <c r="AO240" s="38">
        <v>12650</v>
      </c>
      <c r="AP240" s="34">
        <f t="shared" si="43"/>
        <v>7.2640615578971543E-2</v>
      </c>
      <c r="AQ240" s="38">
        <v>10912</v>
      </c>
      <c r="AR240" s="38">
        <v>3043</v>
      </c>
      <c r="AS240" s="34">
        <f t="shared" si="44"/>
        <v>1.7513165088774423E-2</v>
      </c>
      <c r="AT240" s="38">
        <v>8090</v>
      </c>
      <c r="AU240" s="38">
        <v>3394</v>
      </c>
      <c r="AV240" s="34">
        <f t="shared" si="45"/>
        <v>1.9489505871543827E-2</v>
      </c>
      <c r="AW240" s="38">
        <v>7502</v>
      </c>
      <c r="AX240" s="38">
        <v>7934</v>
      </c>
      <c r="AY240" s="34">
        <f t="shared" si="46"/>
        <v>4.566199533826365E-2</v>
      </c>
      <c r="AZ240" s="38">
        <v>6380</v>
      </c>
      <c r="BA240" s="38">
        <v>11179</v>
      </c>
      <c r="BB240" s="34">
        <f t="shared" si="47"/>
        <v>6.4193631743661897E-2</v>
      </c>
      <c r="BC240" s="38">
        <v>7526</v>
      </c>
      <c r="BD240" s="31"/>
    </row>
    <row r="241" spans="1:56" ht="20.25" customHeight="1">
      <c r="A241" s="37">
        <v>235</v>
      </c>
      <c r="B241" s="29" t="s">
        <v>251</v>
      </c>
      <c r="C241" s="38">
        <v>9</v>
      </c>
      <c r="D241" s="38">
        <v>165807</v>
      </c>
      <c r="E241" s="38">
        <v>168415</v>
      </c>
      <c r="F241" s="38">
        <v>165807</v>
      </c>
      <c r="G241" s="38">
        <v>168415</v>
      </c>
      <c r="H241" s="38">
        <v>132247</v>
      </c>
      <c r="I241" s="38">
        <v>130514</v>
      </c>
      <c r="J241" s="38">
        <v>132247</v>
      </c>
      <c r="K241" s="38">
        <v>130514</v>
      </c>
      <c r="L241" s="38">
        <v>823</v>
      </c>
      <c r="M241" s="38">
        <v>2323</v>
      </c>
      <c r="N241" s="38">
        <v>891</v>
      </c>
      <c r="O241" s="38">
        <v>1172</v>
      </c>
      <c r="P241" s="39">
        <v>131424</v>
      </c>
      <c r="Q241" s="38">
        <v>128191</v>
      </c>
      <c r="R241" s="39">
        <v>131356</v>
      </c>
      <c r="S241" s="38">
        <v>129342</v>
      </c>
      <c r="T241" s="38">
        <v>50575</v>
      </c>
      <c r="U241" s="34">
        <f t="shared" si="36"/>
        <v>0.38482316776235698</v>
      </c>
      <c r="V241" s="38">
        <v>59285</v>
      </c>
      <c r="W241" s="38">
        <v>46451</v>
      </c>
      <c r="X241" s="34">
        <f t="shared" si="37"/>
        <v>0.35362678522488505</v>
      </c>
      <c r="Y241" s="38">
        <v>55691</v>
      </c>
      <c r="Z241" s="38">
        <v>29573</v>
      </c>
      <c r="AA241" s="34">
        <f t="shared" si="38"/>
        <v>0.22501978329681033</v>
      </c>
      <c r="AB241" s="38">
        <v>28614</v>
      </c>
      <c r="AC241" s="38">
        <v>29461</v>
      </c>
      <c r="AD241" s="34">
        <f t="shared" si="39"/>
        <v>0.22428362617619294</v>
      </c>
      <c r="AE241" s="38">
        <v>24631</v>
      </c>
      <c r="AF241" s="38">
        <v>13523</v>
      </c>
      <c r="AG241" s="34">
        <f t="shared" si="40"/>
        <v>0.10289597029461894</v>
      </c>
      <c r="AH241" s="31"/>
      <c r="AI241" s="38">
        <v>14898</v>
      </c>
      <c r="AJ241" s="34">
        <f t="shared" si="41"/>
        <v>0.11341697372027162</v>
      </c>
      <c r="AK241" s="38">
        <v>17411</v>
      </c>
      <c r="AL241" s="38">
        <v>6303</v>
      </c>
      <c r="AM241" s="34">
        <f t="shared" si="42"/>
        <v>4.795927684441198E-2</v>
      </c>
      <c r="AN241" s="38">
        <v>5269</v>
      </c>
      <c r="AO241" s="38">
        <v>9601</v>
      </c>
      <c r="AP241" s="34">
        <f t="shared" si="43"/>
        <v>7.3091446146350381E-2</v>
      </c>
      <c r="AQ241" s="38">
        <v>8479</v>
      </c>
      <c r="AR241" s="38">
        <v>2315</v>
      </c>
      <c r="AS241" s="34">
        <f t="shared" si="44"/>
        <v>1.7614743121499878E-2</v>
      </c>
      <c r="AT241" s="38">
        <v>5677</v>
      </c>
      <c r="AU241" s="38">
        <v>2830</v>
      </c>
      <c r="AV241" s="34">
        <f t="shared" si="45"/>
        <v>2.1544505009287736E-2</v>
      </c>
      <c r="AW241" s="38">
        <v>6204</v>
      </c>
      <c r="AX241" s="38">
        <v>6633</v>
      </c>
      <c r="AY241" s="34">
        <f t="shared" si="46"/>
        <v>5.0470233747260777E-2</v>
      </c>
      <c r="AZ241" s="38">
        <v>4553</v>
      </c>
      <c r="BA241" s="38">
        <v>9170</v>
      </c>
      <c r="BB241" s="34">
        <f t="shared" si="47"/>
        <v>6.9810286549529518E-2</v>
      </c>
      <c r="BC241" s="38">
        <v>6426</v>
      </c>
      <c r="BD241" s="31"/>
    </row>
    <row r="242" spans="1:56" ht="20.25" customHeight="1">
      <c r="A242" s="37">
        <v>236</v>
      </c>
      <c r="B242" s="29" t="s">
        <v>252</v>
      </c>
      <c r="C242" s="38">
        <v>9</v>
      </c>
      <c r="D242" s="38">
        <v>182586</v>
      </c>
      <c r="E242" s="38">
        <v>182513</v>
      </c>
      <c r="F242" s="38">
        <v>182586</v>
      </c>
      <c r="G242" s="38">
        <v>182513</v>
      </c>
      <c r="H242" s="38">
        <v>148660</v>
      </c>
      <c r="I242" s="38">
        <v>145222</v>
      </c>
      <c r="J242" s="38">
        <v>148660</v>
      </c>
      <c r="K242" s="38">
        <v>145222</v>
      </c>
      <c r="L242" s="38">
        <v>865</v>
      </c>
      <c r="M242" s="38">
        <v>1089</v>
      </c>
      <c r="N242" s="38">
        <v>592</v>
      </c>
      <c r="O242" s="38">
        <v>801</v>
      </c>
      <c r="P242" s="39">
        <v>147795</v>
      </c>
      <c r="Q242" s="38">
        <v>144133</v>
      </c>
      <c r="R242" s="39">
        <v>148068</v>
      </c>
      <c r="S242" s="38">
        <v>144421</v>
      </c>
      <c r="T242" s="38">
        <v>54726</v>
      </c>
      <c r="U242" s="34">
        <f t="shared" si="36"/>
        <v>0.37028316248858217</v>
      </c>
      <c r="V242" s="38">
        <v>60675</v>
      </c>
      <c r="W242" s="38">
        <v>49463</v>
      </c>
      <c r="X242" s="34">
        <f t="shared" si="37"/>
        <v>0.33405597428208661</v>
      </c>
      <c r="Y242" s="38">
        <v>56138</v>
      </c>
      <c r="Z242" s="38">
        <v>28123</v>
      </c>
      <c r="AA242" s="34">
        <f t="shared" si="38"/>
        <v>0.1902838391014581</v>
      </c>
      <c r="AB242" s="38">
        <v>29475</v>
      </c>
      <c r="AC242" s="38">
        <v>25698</v>
      </c>
      <c r="AD242" s="34">
        <f t="shared" si="39"/>
        <v>0.17355539346786611</v>
      </c>
      <c r="AE242" s="38">
        <v>22529</v>
      </c>
      <c r="AF242" s="38">
        <v>13279</v>
      </c>
      <c r="AG242" s="34">
        <f t="shared" si="40"/>
        <v>8.984742379647484E-2</v>
      </c>
      <c r="AH242" s="38">
        <v>16603</v>
      </c>
      <c r="AI242" s="38">
        <v>14284</v>
      </c>
      <c r="AJ242" s="34">
        <f t="shared" si="41"/>
        <v>9.6469189831698943E-2</v>
      </c>
      <c r="AK242" s="38">
        <v>18392</v>
      </c>
      <c r="AL242" s="38">
        <v>9821</v>
      </c>
      <c r="AM242" s="34">
        <f t="shared" si="42"/>
        <v>6.6450150546364897E-2</v>
      </c>
      <c r="AN242" s="38">
        <v>9364</v>
      </c>
      <c r="AO242" s="38">
        <v>14336</v>
      </c>
      <c r="AP242" s="34">
        <f t="shared" si="43"/>
        <v>9.6820379825485595E-2</v>
      </c>
      <c r="AQ242" s="38">
        <v>13776</v>
      </c>
      <c r="AR242" s="38">
        <v>3625</v>
      </c>
      <c r="AS242" s="34">
        <f t="shared" si="44"/>
        <v>2.4527216752934809E-2</v>
      </c>
      <c r="AT242" s="38">
        <v>7504</v>
      </c>
      <c r="AU242" s="38">
        <v>4676</v>
      </c>
      <c r="AV242" s="34">
        <f t="shared" si="45"/>
        <v>3.1580084825890808E-2</v>
      </c>
      <c r="AW242" s="38">
        <v>9351</v>
      </c>
      <c r="AX242" s="38">
        <v>22728</v>
      </c>
      <c r="AY242" s="34">
        <f t="shared" si="46"/>
        <v>0.15378057444433169</v>
      </c>
      <c r="AZ242" s="38">
        <v>13194</v>
      </c>
      <c r="BA242" s="38">
        <v>21898</v>
      </c>
      <c r="BB242" s="34">
        <f t="shared" si="47"/>
        <v>0.14789150930653483</v>
      </c>
      <c r="BC242" s="38">
        <v>14279</v>
      </c>
      <c r="BD242" s="31"/>
    </row>
    <row r="243" spans="1:56" ht="20.25" customHeight="1">
      <c r="A243" s="37">
        <v>237</v>
      </c>
      <c r="B243" s="29" t="s">
        <v>253</v>
      </c>
      <c r="C243" s="38">
        <v>9</v>
      </c>
      <c r="D243" s="38">
        <v>162430</v>
      </c>
      <c r="E243" s="38">
        <v>163934</v>
      </c>
      <c r="F243" s="38">
        <v>162430</v>
      </c>
      <c r="G243" s="38">
        <v>163934</v>
      </c>
      <c r="H243" s="38">
        <v>129136</v>
      </c>
      <c r="I243" s="38">
        <v>127222</v>
      </c>
      <c r="J243" s="38">
        <v>129136</v>
      </c>
      <c r="K243" s="38">
        <v>127222</v>
      </c>
      <c r="L243" s="38">
        <v>806</v>
      </c>
      <c r="M243" s="38">
        <v>1051</v>
      </c>
      <c r="N243" s="38">
        <v>606</v>
      </c>
      <c r="O243" s="38">
        <v>693</v>
      </c>
      <c r="P243" s="39">
        <v>128330</v>
      </c>
      <c r="Q243" s="38">
        <v>126171</v>
      </c>
      <c r="R243" s="39">
        <v>128530</v>
      </c>
      <c r="S243" s="38">
        <v>126529</v>
      </c>
      <c r="T243" s="38">
        <v>54465</v>
      </c>
      <c r="U243" s="34">
        <f t="shared" si="36"/>
        <v>0.42441362113301645</v>
      </c>
      <c r="V243" s="38">
        <v>58665</v>
      </c>
      <c r="W243" s="38">
        <v>43768</v>
      </c>
      <c r="X243" s="34">
        <f t="shared" si="37"/>
        <v>0.34052750330662102</v>
      </c>
      <c r="Y243" s="38">
        <v>53063</v>
      </c>
      <c r="Z243" s="38">
        <v>24840</v>
      </c>
      <c r="AA243" s="34">
        <f t="shared" si="38"/>
        <v>0.19356346918101769</v>
      </c>
      <c r="AB243" s="38">
        <v>26785</v>
      </c>
      <c r="AC243" s="38">
        <v>26584</v>
      </c>
      <c r="AD243" s="34">
        <f t="shared" si="39"/>
        <v>0.20683109001789465</v>
      </c>
      <c r="AE243" s="38">
        <v>23198</v>
      </c>
      <c r="AF243" s="38">
        <v>10777</v>
      </c>
      <c r="AG243" s="34">
        <f t="shared" si="40"/>
        <v>8.397880464427647E-2</v>
      </c>
      <c r="AH243" s="38">
        <v>11845</v>
      </c>
      <c r="AI243" s="38">
        <v>11636</v>
      </c>
      <c r="AJ243" s="34">
        <f t="shared" si="41"/>
        <v>9.0531393449000228E-2</v>
      </c>
      <c r="AK243" s="38">
        <v>13566</v>
      </c>
      <c r="AL243" s="38">
        <v>9182</v>
      </c>
      <c r="AM243" s="34">
        <f t="shared" si="42"/>
        <v>7.1549910387282784E-2</v>
      </c>
      <c r="AN243" s="38">
        <v>8368</v>
      </c>
      <c r="AO243" s="38">
        <v>12020</v>
      </c>
      <c r="AP243" s="34">
        <f t="shared" si="43"/>
        <v>9.3519022796234336E-2</v>
      </c>
      <c r="AQ243" s="38">
        <v>11369</v>
      </c>
      <c r="AR243" s="38">
        <v>2577</v>
      </c>
      <c r="AS243" s="34">
        <f t="shared" si="44"/>
        <v>2.0081041066001715E-2</v>
      </c>
      <c r="AT243" s="38">
        <v>5476</v>
      </c>
      <c r="AU243" s="38">
        <v>3294</v>
      </c>
      <c r="AV243" s="34">
        <f t="shared" si="45"/>
        <v>2.5628257994242589E-2</v>
      </c>
      <c r="AW243" s="38">
        <v>7022</v>
      </c>
      <c r="AX243" s="38">
        <v>14064</v>
      </c>
      <c r="AY243" s="34">
        <f t="shared" si="46"/>
        <v>0.10959245694693369</v>
      </c>
      <c r="AZ243" s="38">
        <v>8936</v>
      </c>
      <c r="BA243" s="38">
        <v>15647</v>
      </c>
      <c r="BB243" s="34">
        <f t="shared" si="47"/>
        <v>0.12173811561503151</v>
      </c>
      <c r="BC243" s="38">
        <v>9994</v>
      </c>
      <c r="BD243" s="31"/>
    </row>
    <row r="244" spans="1:56" ht="20.25" customHeight="1">
      <c r="A244" s="37">
        <v>238</v>
      </c>
      <c r="B244" s="29" t="s">
        <v>254</v>
      </c>
      <c r="C244" s="38">
        <v>9</v>
      </c>
      <c r="D244" s="38">
        <v>156571</v>
      </c>
      <c r="E244" s="38">
        <v>159654</v>
      </c>
      <c r="F244" s="38">
        <v>156571</v>
      </c>
      <c r="G244" s="38">
        <v>159654</v>
      </c>
      <c r="H244" s="38">
        <v>123864</v>
      </c>
      <c r="I244" s="38">
        <v>123200</v>
      </c>
      <c r="J244" s="38">
        <v>123864</v>
      </c>
      <c r="K244" s="38">
        <v>123200</v>
      </c>
      <c r="L244" s="38">
        <v>921</v>
      </c>
      <c r="M244" s="38">
        <v>1507</v>
      </c>
      <c r="N244" s="38">
        <v>704</v>
      </c>
      <c r="O244" s="38">
        <v>1021</v>
      </c>
      <c r="P244" s="39">
        <v>122943</v>
      </c>
      <c r="Q244" s="38">
        <v>121693</v>
      </c>
      <c r="R244" s="39">
        <v>123160</v>
      </c>
      <c r="S244" s="38">
        <v>122179</v>
      </c>
      <c r="T244" s="38">
        <v>44890</v>
      </c>
      <c r="U244" s="34">
        <f t="shared" si="36"/>
        <v>0.36512855550946371</v>
      </c>
      <c r="V244" s="38">
        <v>55078</v>
      </c>
      <c r="W244" s="38">
        <v>39343</v>
      </c>
      <c r="X244" s="34">
        <f t="shared" si="37"/>
        <v>0.31944624878207212</v>
      </c>
      <c r="Y244" s="38">
        <v>48410</v>
      </c>
      <c r="Z244" s="38">
        <v>32056</v>
      </c>
      <c r="AA244" s="34">
        <f t="shared" si="38"/>
        <v>0.26073871631569101</v>
      </c>
      <c r="AB244" s="38">
        <v>32163</v>
      </c>
      <c r="AC244" s="38">
        <v>31087</v>
      </c>
      <c r="AD244" s="34">
        <f t="shared" si="39"/>
        <v>0.2524114972393634</v>
      </c>
      <c r="AE244" s="38">
        <v>27553</v>
      </c>
      <c r="AF244" s="38">
        <v>11878</v>
      </c>
      <c r="AG244" s="34">
        <f t="shared" si="40"/>
        <v>9.6613877975972609E-2</v>
      </c>
      <c r="AH244" s="38">
        <v>12763</v>
      </c>
      <c r="AI244" s="38">
        <v>12836</v>
      </c>
      <c r="AJ244" s="34">
        <f t="shared" si="41"/>
        <v>0.10422215004871711</v>
      </c>
      <c r="AK244" s="38">
        <v>14208</v>
      </c>
      <c r="AL244" s="38">
        <v>6369</v>
      </c>
      <c r="AM244" s="34">
        <f t="shared" si="42"/>
        <v>5.1804494765867112E-2</v>
      </c>
      <c r="AN244" s="38">
        <v>5877</v>
      </c>
      <c r="AO244" s="38">
        <v>10683</v>
      </c>
      <c r="AP244" s="34">
        <f t="shared" si="43"/>
        <v>8.6740824943163361E-2</v>
      </c>
      <c r="AQ244" s="38">
        <v>9967</v>
      </c>
      <c r="AR244" s="38">
        <v>2337</v>
      </c>
      <c r="AS244" s="34">
        <f t="shared" si="44"/>
        <v>1.9008808960249871E-2</v>
      </c>
      <c r="AT244" s="38">
        <v>6305</v>
      </c>
      <c r="AU244" s="38">
        <v>3118</v>
      </c>
      <c r="AV244" s="34">
        <f t="shared" si="45"/>
        <v>2.5316661253653783E-2</v>
      </c>
      <c r="AW244" s="38">
        <v>6895</v>
      </c>
      <c r="AX244" s="38">
        <v>10581</v>
      </c>
      <c r="AY244" s="34">
        <f t="shared" si="46"/>
        <v>8.6064273687806545E-2</v>
      </c>
      <c r="AZ244" s="38">
        <v>7129</v>
      </c>
      <c r="BA244" s="38">
        <v>11459</v>
      </c>
      <c r="BB244" s="34">
        <f t="shared" si="47"/>
        <v>9.304157193894122E-2</v>
      </c>
      <c r="BC244" s="38">
        <v>8155</v>
      </c>
      <c r="BD244" s="31"/>
    </row>
    <row r="245" spans="1:56" ht="20.25" customHeight="1">
      <c r="A245" s="37">
        <v>239</v>
      </c>
      <c r="B245" s="29" t="s">
        <v>255</v>
      </c>
      <c r="C245" s="38">
        <v>9</v>
      </c>
      <c r="D245" s="38">
        <v>162872</v>
      </c>
      <c r="E245" s="38">
        <v>167552</v>
      </c>
      <c r="F245" s="38">
        <v>162872</v>
      </c>
      <c r="G245" s="38">
        <v>167552</v>
      </c>
      <c r="H245" s="38">
        <v>125334</v>
      </c>
      <c r="I245" s="38">
        <v>126918</v>
      </c>
      <c r="J245" s="38">
        <v>125334</v>
      </c>
      <c r="K245" s="38">
        <v>126918</v>
      </c>
      <c r="L245" s="38">
        <v>879</v>
      </c>
      <c r="M245" s="38">
        <v>1060</v>
      </c>
      <c r="N245" s="38">
        <v>775</v>
      </c>
      <c r="O245" s="38">
        <v>1126</v>
      </c>
      <c r="P245" s="39">
        <v>124455</v>
      </c>
      <c r="Q245" s="38">
        <v>125858</v>
      </c>
      <c r="R245" s="39">
        <v>124559</v>
      </c>
      <c r="S245" s="38">
        <v>125792</v>
      </c>
      <c r="T245" s="38">
        <v>51312</v>
      </c>
      <c r="U245" s="34">
        <f t="shared" si="36"/>
        <v>0.41229360009642041</v>
      </c>
      <c r="V245" s="38">
        <v>59182</v>
      </c>
      <c r="W245" s="38">
        <v>41308</v>
      </c>
      <c r="X245" s="34">
        <f t="shared" si="37"/>
        <v>0.33163400476882443</v>
      </c>
      <c r="Y245" s="38">
        <v>48772</v>
      </c>
      <c r="Z245" s="38">
        <v>29763</v>
      </c>
      <c r="AA245" s="34">
        <f t="shared" si="38"/>
        <v>0.23914667952271906</v>
      </c>
      <c r="AB245" s="38">
        <v>29641</v>
      </c>
      <c r="AC245" s="38">
        <v>30426</v>
      </c>
      <c r="AD245" s="34">
        <f t="shared" si="39"/>
        <v>0.24426978379723666</v>
      </c>
      <c r="AE245" s="38">
        <v>27775</v>
      </c>
      <c r="AF245" s="38">
        <v>14705</v>
      </c>
      <c r="AG245" s="34">
        <f t="shared" si="40"/>
        <v>0.11815515648226267</v>
      </c>
      <c r="AH245" s="38">
        <v>14893</v>
      </c>
      <c r="AI245" s="38">
        <v>14560</v>
      </c>
      <c r="AJ245" s="34">
        <f t="shared" si="41"/>
        <v>0.11689239637440892</v>
      </c>
      <c r="AK245" s="38">
        <v>16605</v>
      </c>
      <c r="AL245" s="38">
        <v>6493</v>
      </c>
      <c r="AM245" s="34">
        <f t="shared" si="42"/>
        <v>5.2171467598730467E-2</v>
      </c>
      <c r="AN245" s="38">
        <v>4716</v>
      </c>
      <c r="AO245" s="38">
        <v>10552</v>
      </c>
      <c r="AP245" s="34">
        <f t="shared" si="43"/>
        <v>8.4714874075739202E-2</v>
      </c>
      <c r="AQ245" s="38">
        <v>9890</v>
      </c>
      <c r="AR245" s="38">
        <v>2651</v>
      </c>
      <c r="AS245" s="34">
        <f t="shared" si="44"/>
        <v>2.1300871801052588E-2</v>
      </c>
      <c r="AT245" s="38">
        <v>5560</v>
      </c>
      <c r="AU245" s="38">
        <v>3004</v>
      </c>
      <c r="AV245" s="34">
        <f t="shared" si="45"/>
        <v>2.4117085076148653E-2</v>
      </c>
      <c r="AW245" s="38">
        <v>7185</v>
      </c>
      <c r="AX245" s="38">
        <v>7941</v>
      </c>
      <c r="AY245" s="34">
        <f t="shared" si="46"/>
        <v>6.3806195010244662E-2</v>
      </c>
      <c r="AZ245" s="38">
        <v>5936</v>
      </c>
      <c r="BA245" s="38">
        <v>9628</v>
      </c>
      <c r="BB245" s="34">
        <f t="shared" si="47"/>
        <v>7.7296702767363251E-2</v>
      </c>
      <c r="BC245" s="38">
        <v>6989</v>
      </c>
      <c r="BD245" s="31"/>
    </row>
    <row r="246" spans="1:56" ht="20.25" customHeight="1">
      <c r="A246" s="37">
        <v>240</v>
      </c>
      <c r="B246" s="29" t="s">
        <v>256</v>
      </c>
      <c r="C246" s="38">
        <v>9</v>
      </c>
      <c r="D246" s="38">
        <v>168923</v>
      </c>
      <c r="E246" s="38">
        <v>170897</v>
      </c>
      <c r="F246" s="38">
        <v>168923</v>
      </c>
      <c r="G246" s="38">
        <v>170897</v>
      </c>
      <c r="H246" s="38">
        <v>137178</v>
      </c>
      <c r="I246" s="38">
        <v>135072</v>
      </c>
      <c r="J246" s="38">
        <v>137178</v>
      </c>
      <c r="K246" s="38">
        <v>135072</v>
      </c>
      <c r="L246" s="38">
        <v>781</v>
      </c>
      <c r="M246" s="38">
        <v>1395</v>
      </c>
      <c r="N246" s="38">
        <v>671</v>
      </c>
      <c r="O246" s="38">
        <v>1160</v>
      </c>
      <c r="P246" s="39">
        <v>136397</v>
      </c>
      <c r="Q246" s="38">
        <v>133677</v>
      </c>
      <c r="R246" s="39">
        <v>136507</v>
      </c>
      <c r="S246" s="38">
        <v>133912</v>
      </c>
      <c r="T246" s="38">
        <v>65163</v>
      </c>
      <c r="U246" s="34">
        <f t="shared" si="36"/>
        <v>0.47774511169600503</v>
      </c>
      <c r="V246" s="38">
        <v>74105</v>
      </c>
      <c r="W246" s="38">
        <v>49389</v>
      </c>
      <c r="X246" s="34">
        <f t="shared" si="37"/>
        <v>0.36180562168973018</v>
      </c>
      <c r="Y246" s="38">
        <v>58112</v>
      </c>
      <c r="Z246" s="38">
        <v>22103</v>
      </c>
      <c r="AA246" s="34">
        <f t="shared" si="38"/>
        <v>0.16204901867343124</v>
      </c>
      <c r="AB246" s="38">
        <v>21494</v>
      </c>
      <c r="AC246" s="38">
        <v>27009</v>
      </c>
      <c r="AD246" s="34">
        <f t="shared" si="39"/>
        <v>0.19785798530478291</v>
      </c>
      <c r="AE246" s="38">
        <v>23675</v>
      </c>
      <c r="AF246" s="38">
        <v>14416</v>
      </c>
      <c r="AG246" s="34">
        <f t="shared" si="40"/>
        <v>0.10569147415265731</v>
      </c>
      <c r="AH246" s="38">
        <v>15497</v>
      </c>
      <c r="AI246" s="38">
        <v>15774</v>
      </c>
      <c r="AJ246" s="34">
        <f t="shared" si="41"/>
        <v>0.11555451368794274</v>
      </c>
      <c r="AK246" s="38">
        <v>17997</v>
      </c>
      <c r="AL246" s="38">
        <v>6480</v>
      </c>
      <c r="AM246" s="34">
        <f t="shared" si="42"/>
        <v>4.7508376283935866E-2</v>
      </c>
      <c r="AN246" s="38">
        <v>5381</v>
      </c>
      <c r="AO246" s="38">
        <v>11399</v>
      </c>
      <c r="AP246" s="34">
        <f t="shared" si="43"/>
        <v>8.3504875207864801E-2</v>
      </c>
      <c r="AQ246" s="38">
        <v>10335</v>
      </c>
      <c r="AR246" s="38">
        <v>2448</v>
      </c>
      <c r="AS246" s="34">
        <f t="shared" si="44"/>
        <v>1.794760881837577E-2</v>
      </c>
      <c r="AT246" s="38">
        <v>5057</v>
      </c>
      <c r="AU246" s="38">
        <v>2982</v>
      </c>
      <c r="AV246" s="34">
        <f t="shared" si="45"/>
        <v>2.1845033588021128E-2</v>
      </c>
      <c r="AW246" s="38">
        <v>6431</v>
      </c>
      <c r="AX246" s="38">
        <v>10165</v>
      </c>
      <c r="AY246" s="34">
        <f t="shared" si="46"/>
        <v>7.4525099525649396E-2</v>
      </c>
      <c r="AZ246" s="38">
        <v>5880</v>
      </c>
      <c r="BA246" s="38">
        <v>11966</v>
      </c>
      <c r="BB246" s="34">
        <f t="shared" si="47"/>
        <v>8.7658508354882897E-2</v>
      </c>
      <c r="BC246" s="38">
        <v>7966</v>
      </c>
      <c r="BD246" s="31"/>
    </row>
    <row r="247" spans="1:56" ht="20.25" customHeight="1">
      <c r="A247" s="37">
        <v>241</v>
      </c>
      <c r="B247" s="29" t="s">
        <v>257</v>
      </c>
      <c r="C247" s="38">
        <v>9</v>
      </c>
      <c r="D247" s="38">
        <v>243174</v>
      </c>
      <c r="E247" s="38">
        <v>243760</v>
      </c>
      <c r="F247" s="38">
        <v>243174</v>
      </c>
      <c r="G247" s="38">
        <v>243760</v>
      </c>
      <c r="H247" s="38">
        <v>192508</v>
      </c>
      <c r="I247" s="38">
        <v>185955</v>
      </c>
      <c r="J247" s="38">
        <v>192508</v>
      </c>
      <c r="K247" s="38">
        <v>185955</v>
      </c>
      <c r="L247" s="38">
        <v>1514</v>
      </c>
      <c r="M247" s="38">
        <v>2052</v>
      </c>
      <c r="N247" s="38">
        <v>1022</v>
      </c>
      <c r="O247" s="38">
        <v>1537</v>
      </c>
      <c r="P247" s="39">
        <v>190994</v>
      </c>
      <c r="Q247" s="38">
        <v>183903</v>
      </c>
      <c r="R247" s="39">
        <v>191486</v>
      </c>
      <c r="S247" s="38">
        <v>184418</v>
      </c>
      <c r="T247" s="38">
        <v>73312</v>
      </c>
      <c r="U247" s="34">
        <f t="shared" si="36"/>
        <v>0.38384451867597935</v>
      </c>
      <c r="V247" s="38">
        <v>81431</v>
      </c>
      <c r="W247" s="38">
        <v>63299</v>
      </c>
      <c r="X247" s="34">
        <f t="shared" si="37"/>
        <v>0.33056724773612695</v>
      </c>
      <c r="Y247" s="38">
        <v>74425</v>
      </c>
      <c r="Z247" s="38">
        <v>33819</v>
      </c>
      <c r="AA247" s="34">
        <f t="shared" si="38"/>
        <v>0.17706838958291884</v>
      </c>
      <c r="AB247" s="38">
        <v>33755</v>
      </c>
      <c r="AC247" s="38">
        <v>37642</v>
      </c>
      <c r="AD247" s="34">
        <f t="shared" si="39"/>
        <v>0.19657833993085658</v>
      </c>
      <c r="AE247" s="38">
        <v>31464</v>
      </c>
      <c r="AF247" s="38">
        <v>18418</v>
      </c>
      <c r="AG247" s="34">
        <f t="shared" si="40"/>
        <v>9.6432348660167339E-2</v>
      </c>
      <c r="AH247" s="38">
        <v>19396</v>
      </c>
      <c r="AI247" s="38">
        <v>19142</v>
      </c>
      <c r="AJ247" s="34">
        <f t="shared" si="41"/>
        <v>9.9965532728241227E-2</v>
      </c>
      <c r="AK247" s="38">
        <v>21734</v>
      </c>
      <c r="AL247" s="38">
        <v>13016</v>
      </c>
      <c r="AM247" s="34">
        <f t="shared" si="42"/>
        <v>6.8148737656680308E-2</v>
      </c>
      <c r="AN247" s="38">
        <v>7661</v>
      </c>
      <c r="AO247" s="38">
        <v>16213</v>
      </c>
      <c r="AP247" s="34">
        <f t="shared" si="43"/>
        <v>8.4669375306810943E-2</v>
      </c>
      <c r="AQ247" s="38">
        <v>13825</v>
      </c>
      <c r="AR247" s="38">
        <v>3798</v>
      </c>
      <c r="AS247" s="34">
        <f t="shared" si="44"/>
        <v>1.9885441427479396E-2</v>
      </c>
      <c r="AT247" s="38">
        <v>11179</v>
      </c>
      <c r="AU247" s="38">
        <v>4904</v>
      </c>
      <c r="AV247" s="34">
        <f t="shared" si="45"/>
        <v>2.561022737954733E-2</v>
      </c>
      <c r="AW247" s="38">
        <v>12208</v>
      </c>
      <c r="AX247" s="38">
        <v>21343</v>
      </c>
      <c r="AY247" s="34">
        <f t="shared" si="46"/>
        <v>0.11174696587327351</v>
      </c>
      <c r="AZ247" s="38">
        <v>13946</v>
      </c>
      <c r="BA247" s="38">
        <v>22325</v>
      </c>
      <c r="BB247" s="34">
        <f t="shared" si="47"/>
        <v>0.11658815788099391</v>
      </c>
      <c r="BC247" s="38">
        <v>16239</v>
      </c>
      <c r="BD247" s="31"/>
    </row>
    <row r="248" spans="1:56" ht="20.25" customHeight="1">
      <c r="A248" s="37">
        <v>242</v>
      </c>
      <c r="B248" s="29" t="s">
        <v>258</v>
      </c>
      <c r="C248" s="38">
        <v>9</v>
      </c>
      <c r="D248" s="38">
        <v>187299</v>
      </c>
      <c r="E248" s="38">
        <v>186411</v>
      </c>
      <c r="F248" s="38">
        <v>187299</v>
      </c>
      <c r="G248" s="38">
        <v>186411</v>
      </c>
      <c r="H248" s="38">
        <v>155377</v>
      </c>
      <c r="I248" s="38">
        <v>152568</v>
      </c>
      <c r="J248" s="38">
        <v>155377</v>
      </c>
      <c r="K248" s="38">
        <v>152568</v>
      </c>
      <c r="L248" s="38">
        <v>946</v>
      </c>
      <c r="M248" s="38">
        <v>929</v>
      </c>
      <c r="N248" s="38">
        <v>669</v>
      </c>
      <c r="O248" s="38">
        <v>714</v>
      </c>
      <c r="P248" s="39">
        <v>154431</v>
      </c>
      <c r="Q248" s="38">
        <v>151639</v>
      </c>
      <c r="R248" s="39">
        <v>154708</v>
      </c>
      <c r="S248" s="38">
        <v>151854</v>
      </c>
      <c r="T248" s="38">
        <v>54223</v>
      </c>
      <c r="U248" s="34">
        <f t="shared" si="36"/>
        <v>0.35111473732605503</v>
      </c>
      <c r="V248" s="38">
        <v>64783</v>
      </c>
      <c r="W248" s="38">
        <v>44664</v>
      </c>
      <c r="X248" s="34">
        <f t="shared" si="37"/>
        <v>0.28869870982754609</v>
      </c>
      <c r="Y248" s="38">
        <v>54204</v>
      </c>
      <c r="Z248" s="38">
        <v>32036</v>
      </c>
      <c r="AA248" s="34">
        <f t="shared" si="38"/>
        <v>0.20744539632586723</v>
      </c>
      <c r="AB248" s="38">
        <v>31649</v>
      </c>
      <c r="AC248" s="38">
        <v>30146</v>
      </c>
      <c r="AD248" s="34">
        <f t="shared" si="39"/>
        <v>0.19485740879592522</v>
      </c>
      <c r="AE248" s="38">
        <v>26208</v>
      </c>
      <c r="AF248" s="38">
        <v>10669</v>
      </c>
      <c r="AG248" s="34">
        <f t="shared" si="40"/>
        <v>6.9085870064948096E-2</v>
      </c>
      <c r="AH248" s="38">
        <v>12211</v>
      </c>
      <c r="AI248" s="38">
        <v>10872</v>
      </c>
      <c r="AJ248" s="34">
        <f t="shared" si="41"/>
        <v>7.027432324120278E-2</v>
      </c>
      <c r="AK248" s="38">
        <v>14516</v>
      </c>
      <c r="AL248" s="38">
        <v>10382</v>
      </c>
      <c r="AM248" s="34">
        <f t="shared" si="42"/>
        <v>6.7227434906204059E-2</v>
      </c>
      <c r="AN248" s="38">
        <v>8977</v>
      </c>
      <c r="AO248" s="38">
        <v>16062</v>
      </c>
      <c r="AP248" s="34">
        <f t="shared" si="43"/>
        <v>0.10382139255888513</v>
      </c>
      <c r="AQ248" s="38">
        <v>15363</v>
      </c>
      <c r="AR248" s="31"/>
      <c r="AS248" s="34">
        <f t="shared" si="44"/>
        <v>0</v>
      </c>
      <c r="AT248" s="38">
        <v>8892</v>
      </c>
      <c r="AU248" s="38">
        <v>5817</v>
      </c>
      <c r="AV248" s="34">
        <f t="shared" si="45"/>
        <v>3.7599865553171137E-2</v>
      </c>
      <c r="AW248" s="38">
        <v>11410</v>
      </c>
      <c r="AX248" s="38">
        <v>29923</v>
      </c>
      <c r="AY248" s="34">
        <f t="shared" si="46"/>
        <v>0.19376291029650783</v>
      </c>
      <c r="AZ248" s="38">
        <v>16586</v>
      </c>
      <c r="BA248" s="38">
        <v>31222</v>
      </c>
      <c r="BB248" s="34">
        <f t="shared" si="47"/>
        <v>0.20181244667373374</v>
      </c>
      <c r="BC248" s="38">
        <v>20238</v>
      </c>
      <c r="BD248" s="31"/>
    </row>
    <row r="249" spans="1:56" ht="20.25" customHeight="1">
      <c r="A249" s="37">
        <v>243</v>
      </c>
      <c r="B249" s="29" t="s">
        <v>259</v>
      </c>
      <c r="C249" s="38">
        <v>9</v>
      </c>
      <c r="D249" s="38">
        <v>250730</v>
      </c>
      <c r="E249" s="38">
        <v>249810</v>
      </c>
      <c r="F249" s="38">
        <v>250730</v>
      </c>
      <c r="G249" s="38">
        <v>249810</v>
      </c>
      <c r="H249" s="38">
        <v>197939</v>
      </c>
      <c r="I249" s="38">
        <v>194222</v>
      </c>
      <c r="J249" s="38">
        <v>197939</v>
      </c>
      <c r="K249" s="38">
        <v>194222</v>
      </c>
      <c r="L249" s="38">
        <v>1438</v>
      </c>
      <c r="M249" s="38">
        <v>1674</v>
      </c>
      <c r="N249" s="38">
        <v>996</v>
      </c>
      <c r="O249" s="38">
        <v>1360</v>
      </c>
      <c r="P249" s="39">
        <v>196501</v>
      </c>
      <c r="Q249" s="38">
        <v>192548</v>
      </c>
      <c r="R249" s="39">
        <v>196943</v>
      </c>
      <c r="S249" s="38">
        <v>192862</v>
      </c>
      <c r="T249" s="38">
        <v>65876</v>
      </c>
      <c r="U249" s="34">
        <f t="shared" si="36"/>
        <v>0.33524511325642109</v>
      </c>
      <c r="V249" s="38">
        <v>76543</v>
      </c>
      <c r="W249" s="38">
        <v>58976</v>
      </c>
      <c r="X249" s="34">
        <f t="shared" si="37"/>
        <v>0.29945720335325449</v>
      </c>
      <c r="Y249" s="38">
        <v>67682</v>
      </c>
      <c r="Z249" s="38">
        <v>47153</v>
      </c>
      <c r="AA249" s="34">
        <f t="shared" si="38"/>
        <v>0.23996315540378929</v>
      </c>
      <c r="AB249" s="38">
        <v>44371</v>
      </c>
      <c r="AC249" s="38">
        <v>42329</v>
      </c>
      <c r="AD249" s="34">
        <f t="shared" si="39"/>
        <v>0.21493020823283895</v>
      </c>
      <c r="AE249" s="38">
        <v>36459</v>
      </c>
      <c r="AF249" s="38">
        <v>16858</v>
      </c>
      <c r="AG249" s="34">
        <f t="shared" si="40"/>
        <v>8.5790912005536873E-2</v>
      </c>
      <c r="AH249" s="38">
        <v>20427</v>
      </c>
      <c r="AI249" s="38">
        <v>17692</v>
      </c>
      <c r="AJ249" s="34">
        <f t="shared" si="41"/>
        <v>8.9833098916945506E-2</v>
      </c>
      <c r="AK249" s="38">
        <v>22470</v>
      </c>
      <c r="AL249" s="38">
        <v>12883</v>
      </c>
      <c r="AM249" s="34">
        <f t="shared" si="42"/>
        <v>6.5562007318028914E-2</v>
      </c>
      <c r="AN249" s="38">
        <v>10354</v>
      </c>
      <c r="AO249" s="38">
        <v>18765</v>
      </c>
      <c r="AP249" s="34">
        <f t="shared" si="43"/>
        <v>9.5281375829554746E-2</v>
      </c>
      <c r="AQ249" s="38">
        <v>17155</v>
      </c>
      <c r="AR249" s="38">
        <v>6221</v>
      </c>
      <c r="AS249" s="34">
        <f t="shared" si="44"/>
        <v>3.1658871965028167E-2</v>
      </c>
      <c r="AT249" s="38">
        <v>13052</v>
      </c>
      <c r="AU249" s="38">
        <v>6946</v>
      </c>
      <c r="AV249" s="34">
        <f t="shared" si="45"/>
        <v>3.5269088010236462E-2</v>
      </c>
      <c r="AW249" s="38">
        <v>15147</v>
      </c>
      <c r="AX249" s="38">
        <v>27111</v>
      </c>
      <c r="AY249" s="34">
        <f t="shared" si="46"/>
        <v>0.1379687635177429</v>
      </c>
      <c r="AZ249" s="38">
        <v>18681</v>
      </c>
      <c r="BA249" s="38">
        <v>29778</v>
      </c>
      <c r="BB249" s="34">
        <f t="shared" si="47"/>
        <v>0.15120110895030542</v>
      </c>
      <c r="BC249" s="38">
        <v>20164</v>
      </c>
      <c r="BD249" s="31"/>
    </row>
    <row r="250" spans="1:56" ht="20.25" customHeight="1">
      <c r="A250" s="37">
        <v>244</v>
      </c>
      <c r="B250" s="29" t="s">
        <v>260</v>
      </c>
      <c r="C250" s="38">
        <v>9</v>
      </c>
      <c r="D250" s="38">
        <v>188283</v>
      </c>
      <c r="E250" s="38">
        <v>192214</v>
      </c>
      <c r="F250" s="38">
        <v>188283</v>
      </c>
      <c r="G250" s="38">
        <v>192214</v>
      </c>
      <c r="H250" s="38">
        <v>145212</v>
      </c>
      <c r="I250" s="38">
        <v>146205</v>
      </c>
      <c r="J250" s="38">
        <v>145212</v>
      </c>
      <c r="K250" s="38">
        <v>146205</v>
      </c>
      <c r="L250" s="38">
        <v>1006</v>
      </c>
      <c r="M250" s="38">
        <v>1282</v>
      </c>
      <c r="N250" s="38">
        <v>726</v>
      </c>
      <c r="O250" s="38">
        <v>902</v>
      </c>
      <c r="P250" s="39">
        <v>144206</v>
      </c>
      <c r="Q250" s="38">
        <v>144923</v>
      </c>
      <c r="R250" s="39">
        <v>144486</v>
      </c>
      <c r="S250" s="38">
        <v>145303</v>
      </c>
      <c r="T250" s="38">
        <v>41027</v>
      </c>
      <c r="U250" s="34">
        <f t="shared" si="36"/>
        <v>0.28450272526801934</v>
      </c>
      <c r="V250" s="38">
        <v>45340</v>
      </c>
      <c r="W250" s="38">
        <v>34349</v>
      </c>
      <c r="X250" s="34">
        <f t="shared" si="37"/>
        <v>0.2377323754550614</v>
      </c>
      <c r="Y250" s="38">
        <v>40106</v>
      </c>
      <c r="Z250" s="38">
        <v>31616</v>
      </c>
      <c r="AA250" s="34">
        <f t="shared" si="38"/>
        <v>0.2192419178120189</v>
      </c>
      <c r="AB250" s="38">
        <v>37068</v>
      </c>
      <c r="AC250" s="38">
        <v>30232</v>
      </c>
      <c r="AD250" s="34">
        <f t="shared" si="39"/>
        <v>0.20923826529906012</v>
      </c>
      <c r="AE250" s="38">
        <v>26456</v>
      </c>
      <c r="AF250" s="38">
        <v>8485</v>
      </c>
      <c r="AG250" s="34">
        <f t="shared" si="40"/>
        <v>5.8839438026157029E-2</v>
      </c>
      <c r="AH250" s="38">
        <v>13398</v>
      </c>
      <c r="AI250" s="38">
        <v>8887</v>
      </c>
      <c r="AJ250" s="34">
        <f t="shared" si="41"/>
        <v>6.1507689326301511E-2</v>
      </c>
      <c r="AK250" s="38">
        <v>14503</v>
      </c>
      <c r="AL250" s="38">
        <v>10882</v>
      </c>
      <c r="AM250" s="34">
        <f t="shared" si="42"/>
        <v>7.5461492586993612E-2</v>
      </c>
      <c r="AN250" s="38">
        <v>10379</v>
      </c>
      <c r="AO250" s="38">
        <v>14692</v>
      </c>
      <c r="AP250" s="34">
        <f t="shared" si="43"/>
        <v>0.10168459227883671</v>
      </c>
      <c r="AQ250" s="38">
        <v>15412</v>
      </c>
      <c r="AR250" s="38">
        <v>7726</v>
      </c>
      <c r="AS250" s="34">
        <f t="shared" si="44"/>
        <v>5.3576134141436554E-2</v>
      </c>
      <c r="AT250" s="38">
        <v>14511</v>
      </c>
      <c r="AU250" s="38">
        <v>8627</v>
      </c>
      <c r="AV250" s="34">
        <f t="shared" si="45"/>
        <v>5.9708207023517847E-2</v>
      </c>
      <c r="AW250" s="38">
        <v>16962</v>
      </c>
      <c r="AX250" s="38">
        <v>32541</v>
      </c>
      <c r="AY250" s="34">
        <f t="shared" si="46"/>
        <v>0.22565635271764004</v>
      </c>
      <c r="AZ250" s="38">
        <v>18463</v>
      </c>
      <c r="BA250" s="38">
        <v>34055</v>
      </c>
      <c r="BB250" s="34">
        <f t="shared" si="47"/>
        <v>0.23569757623575988</v>
      </c>
      <c r="BC250" s="38">
        <v>21909</v>
      </c>
      <c r="BD250" s="31"/>
    </row>
    <row r="251" spans="1:56" ht="20.25" customHeight="1">
      <c r="A251" s="37">
        <v>245</v>
      </c>
      <c r="B251" s="29" t="s">
        <v>261</v>
      </c>
      <c r="C251" s="38">
        <v>9</v>
      </c>
      <c r="D251" s="38">
        <v>177316</v>
      </c>
      <c r="E251" s="38">
        <v>181809</v>
      </c>
      <c r="F251" s="38">
        <v>177316</v>
      </c>
      <c r="G251" s="38">
        <v>181809</v>
      </c>
      <c r="H251" s="38">
        <v>129560</v>
      </c>
      <c r="I251" s="38">
        <v>132085</v>
      </c>
      <c r="J251" s="38">
        <v>129560</v>
      </c>
      <c r="K251" s="38">
        <v>132085</v>
      </c>
      <c r="L251" s="38">
        <v>1137</v>
      </c>
      <c r="M251" s="38">
        <v>1410</v>
      </c>
      <c r="N251" s="38">
        <v>847</v>
      </c>
      <c r="O251" s="38">
        <v>1107</v>
      </c>
      <c r="P251" s="39">
        <v>128423</v>
      </c>
      <c r="Q251" s="38">
        <v>130675</v>
      </c>
      <c r="R251" s="39">
        <v>128713</v>
      </c>
      <c r="S251" s="38">
        <v>130978</v>
      </c>
      <c r="T251" s="38">
        <v>44192</v>
      </c>
      <c r="U251" s="34">
        <f t="shared" si="36"/>
        <v>0.3441128146827282</v>
      </c>
      <c r="V251" s="38">
        <v>46511</v>
      </c>
      <c r="W251" s="38">
        <v>38663</v>
      </c>
      <c r="X251" s="34">
        <f t="shared" si="37"/>
        <v>0.30038146884930039</v>
      </c>
      <c r="Y251" s="38">
        <v>40882</v>
      </c>
      <c r="Z251" s="38">
        <v>31098</v>
      </c>
      <c r="AA251" s="34">
        <f t="shared" si="38"/>
        <v>0.24215288538657406</v>
      </c>
      <c r="AB251" s="38">
        <v>34621</v>
      </c>
      <c r="AC251" s="38">
        <v>29195</v>
      </c>
      <c r="AD251" s="34">
        <f t="shared" si="39"/>
        <v>0.22682246548522683</v>
      </c>
      <c r="AE251" s="38">
        <v>27467</v>
      </c>
      <c r="AF251" s="38">
        <v>13123</v>
      </c>
      <c r="AG251" s="34">
        <f t="shared" si="40"/>
        <v>0.10218574554402249</v>
      </c>
      <c r="AH251" s="38">
        <v>17270</v>
      </c>
      <c r="AI251" s="38">
        <v>12901</v>
      </c>
      <c r="AJ251" s="34">
        <f t="shared" si="41"/>
        <v>0.10023074592310023</v>
      </c>
      <c r="AK251" s="38">
        <v>18679</v>
      </c>
      <c r="AL251" s="38">
        <v>8777</v>
      </c>
      <c r="AM251" s="34">
        <f t="shared" si="42"/>
        <v>6.8344455432438111E-2</v>
      </c>
      <c r="AN251" s="38">
        <v>7632</v>
      </c>
      <c r="AO251" s="38">
        <v>11495</v>
      </c>
      <c r="AP251" s="34">
        <f t="shared" si="43"/>
        <v>8.9307218385089301E-2</v>
      </c>
      <c r="AQ251" s="38">
        <v>11199</v>
      </c>
      <c r="AR251" s="38">
        <v>5184</v>
      </c>
      <c r="AS251" s="34">
        <f t="shared" si="44"/>
        <v>4.0366600998263551E-2</v>
      </c>
      <c r="AT251" s="38">
        <v>10772</v>
      </c>
      <c r="AU251" s="38">
        <v>4893</v>
      </c>
      <c r="AV251" s="34">
        <f t="shared" si="45"/>
        <v>3.8014808139038014E-2</v>
      </c>
      <c r="AW251" s="38">
        <v>11640</v>
      </c>
      <c r="AX251" s="38">
        <v>15566</v>
      </c>
      <c r="AY251" s="34">
        <f t="shared" si="46"/>
        <v>0.1212088177351409</v>
      </c>
      <c r="AZ251" s="38">
        <v>10163</v>
      </c>
      <c r="BA251" s="38">
        <v>17687</v>
      </c>
      <c r="BB251" s="34">
        <f t="shared" si="47"/>
        <v>0.1374142472011374</v>
      </c>
      <c r="BC251" s="38">
        <v>12166</v>
      </c>
      <c r="BD251" s="31"/>
    </row>
    <row r="252" spans="1:56" ht="20.25" customHeight="1">
      <c r="A252" s="37">
        <v>246</v>
      </c>
      <c r="B252" s="29" t="s">
        <v>17</v>
      </c>
      <c r="C252" s="38">
        <v>9</v>
      </c>
      <c r="D252" s="38">
        <v>229279</v>
      </c>
      <c r="E252" s="38">
        <v>227560</v>
      </c>
      <c r="F252" s="38">
        <v>229279</v>
      </c>
      <c r="G252" s="38">
        <v>227560</v>
      </c>
      <c r="H252" s="38">
        <v>189675</v>
      </c>
      <c r="I252" s="38">
        <v>185895</v>
      </c>
      <c r="J252" s="38">
        <v>189675</v>
      </c>
      <c r="K252" s="38">
        <v>185895</v>
      </c>
      <c r="L252" s="38">
        <v>1392</v>
      </c>
      <c r="M252" s="38">
        <v>1709</v>
      </c>
      <c r="N252" s="38">
        <v>945</v>
      </c>
      <c r="O252" s="38">
        <v>1341</v>
      </c>
      <c r="P252" s="39">
        <v>188283</v>
      </c>
      <c r="Q252" s="38">
        <v>184186</v>
      </c>
      <c r="R252" s="39">
        <v>188730</v>
      </c>
      <c r="S252" s="38">
        <v>184554</v>
      </c>
      <c r="T252" s="38">
        <v>71478</v>
      </c>
      <c r="U252" s="34">
        <f t="shared" si="36"/>
        <v>0.37963066235400966</v>
      </c>
      <c r="V252" s="38">
        <v>81874</v>
      </c>
      <c r="W252" s="38">
        <v>60980</v>
      </c>
      <c r="X252" s="34">
        <f t="shared" si="37"/>
        <v>0.32310708419435175</v>
      </c>
      <c r="Y252" s="38">
        <v>69743</v>
      </c>
      <c r="Z252" s="38">
        <v>31806</v>
      </c>
      <c r="AA252" s="34">
        <f t="shared" si="38"/>
        <v>0.16892656267427225</v>
      </c>
      <c r="AB252" s="38">
        <v>37920</v>
      </c>
      <c r="AC252" s="38">
        <v>38786</v>
      </c>
      <c r="AD252" s="34">
        <f t="shared" si="39"/>
        <v>0.20551051767074657</v>
      </c>
      <c r="AE252" s="38">
        <v>34040</v>
      </c>
      <c r="AF252" s="38">
        <v>14944</v>
      </c>
      <c r="AG252" s="34">
        <f t="shared" si="40"/>
        <v>7.9369884694847653E-2</v>
      </c>
      <c r="AH252" s="38">
        <v>18925</v>
      </c>
      <c r="AI252" s="38">
        <v>16043</v>
      </c>
      <c r="AJ252" s="34">
        <f t="shared" si="41"/>
        <v>8.5005033645949246E-2</v>
      </c>
      <c r="AK252" s="38">
        <v>21317</v>
      </c>
      <c r="AL252" s="38">
        <v>12596</v>
      </c>
      <c r="AM252" s="34">
        <f t="shared" si="42"/>
        <v>6.6899295209870244E-2</v>
      </c>
      <c r="AN252" s="38">
        <v>8583</v>
      </c>
      <c r="AO252" s="38">
        <v>16974</v>
      </c>
      <c r="AP252" s="34">
        <f t="shared" si="43"/>
        <v>8.9938006676204107E-2</v>
      </c>
      <c r="AQ252" s="38">
        <v>15990</v>
      </c>
      <c r="AR252" s="38">
        <v>5076</v>
      </c>
      <c r="AS252" s="34">
        <f t="shared" si="44"/>
        <v>2.6959417472634278E-2</v>
      </c>
      <c r="AT252" s="38">
        <v>8887</v>
      </c>
      <c r="AU252" s="38">
        <v>4950</v>
      </c>
      <c r="AV252" s="34">
        <f t="shared" si="45"/>
        <v>2.6227944682880304E-2</v>
      </c>
      <c r="AW252" s="38">
        <v>11635</v>
      </c>
      <c r="AX252" s="38">
        <v>25140</v>
      </c>
      <c r="AY252" s="34">
        <f t="shared" si="46"/>
        <v>0.13352241041411067</v>
      </c>
      <c r="AZ252" s="38">
        <v>14465</v>
      </c>
      <c r="BA252" s="38">
        <v>26197</v>
      </c>
      <c r="BB252" s="34">
        <f t="shared" si="47"/>
        <v>0.13880676098129602</v>
      </c>
      <c r="BC252" s="38">
        <v>18033</v>
      </c>
      <c r="BD252" s="31"/>
    </row>
    <row r="253" spans="1:56" ht="20.25" customHeight="1">
      <c r="A253" s="37">
        <v>247</v>
      </c>
      <c r="B253" s="29" t="s">
        <v>262</v>
      </c>
      <c r="C253" s="38">
        <v>9</v>
      </c>
      <c r="D253" s="38">
        <v>182652</v>
      </c>
      <c r="E253" s="38">
        <v>183362</v>
      </c>
      <c r="F253" s="38">
        <v>182652</v>
      </c>
      <c r="G253" s="38">
        <v>183362</v>
      </c>
      <c r="H253" s="38">
        <v>146772</v>
      </c>
      <c r="I253" s="38">
        <v>144938</v>
      </c>
      <c r="J253" s="38">
        <v>146772</v>
      </c>
      <c r="K253" s="38">
        <v>144938</v>
      </c>
      <c r="L253" s="38">
        <v>1234</v>
      </c>
      <c r="M253" s="38">
        <v>2048</v>
      </c>
      <c r="N253" s="38">
        <v>1052</v>
      </c>
      <c r="O253" s="38">
        <v>1508</v>
      </c>
      <c r="P253" s="39">
        <v>145538</v>
      </c>
      <c r="Q253" s="38">
        <v>142890</v>
      </c>
      <c r="R253" s="39">
        <v>145720</v>
      </c>
      <c r="S253" s="38">
        <v>143430</v>
      </c>
      <c r="T253" s="38">
        <v>59269</v>
      </c>
      <c r="U253" s="34">
        <f t="shared" si="36"/>
        <v>0.40724072063653477</v>
      </c>
      <c r="V253" s="38">
        <v>68708</v>
      </c>
      <c r="W253" s="38">
        <v>45739</v>
      </c>
      <c r="X253" s="34">
        <f t="shared" si="37"/>
        <v>0.3138827889102388</v>
      </c>
      <c r="Y253" s="38">
        <v>55009</v>
      </c>
      <c r="Z253" s="38">
        <v>24893</v>
      </c>
      <c r="AA253" s="34">
        <f t="shared" si="38"/>
        <v>0.17104124008849922</v>
      </c>
      <c r="AB253" s="38">
        <v>23660</v>
      </c>
      <c r="AC253" s="38">
        <v>30232</v>
      </c>
      <c r="AD253" s="34">
        <f t="shared" si="39"/>
        <v>0.20746637386769146</v>
      </c>
      <c r="AE253" s="38">
        <v>25198</v>
      </c>
      <c r="AF253" s="38">
        <v>13954</v>
      </c>
      <c r="AG253" s="34">
        <f t="shared" si="40"/>
        <v>9.5878739573169891E-2</v>
      </c>
      <c r="AH253" s="38">
        <v>14985</v>
      </c>
      <c r="AI253" s="38">
        <v>13716</v>
      </c>
      <c r="AJ253" s="34">
        <f t="shared" si="41"/>
        <v>9.4125720559978046E-2</v>
      </c>
      <c r="AK253" s="38">
        <v>16642</v>
      </c>
      <c r="AL253" s="38">
        <v>11683</v>
      </c>
      <c r="AM253" s="34">
        <f t="shared" si="42"/>
        <v>8.0274567466915858E-2</v>
      </c>
      <c r="AN253" s="38">
        <v>11381</v>
      </c>
      <c r="AO253" s="38">
        <v>16199</v>
      </c>
      <c r="AP253" s="34">
        <f t="shared" si="43"/>
        <v>0.11116524842163053</v>
      </c>
      <c r="AQ253" s="38">
        <v>15610</v>
      </c>
      <c r="AR253" s="38">
        <v>3536</v>
      </c>
      <c r="AS253" s="34">
        <f t="shared" si="44"/>
        <v>2.4296060135497257E-2</v>
      </c>
      <c r="AT253" s="38">
        <v>6833</v>
      </c>
      <c r="AU253" s="38">
        <v>4068</v>
      </c>
      <c r="AV253" s="34">
        <f t="shared" si="45"/>
        <v>2.7916552292066979E-2</v>
      </c>
      <c r="AW253" s="38">
        <v>8699</v>
      </c>
      <c r="AX253" s="38">
        <v>19588</v>
      </c>
      <c r="AY253" s="34">
        <f t="shared" si="46"/>
        <v>0.1345902788275227</v>
      </c>
      <c r="AZ253" s="38">
        <v>13144</v>
      </c>
      <c r="BA253" s="38">
        <v>20642</v>
      </c>
      <c r="BB253" s="34">
        <f t="shared" si="47"/>
        <v>0.14165522920669776</v>
      </c>
      <c r="BC253" s="38">
        <v>13432</v>
      </c>
      <c r="BD253" s="31"/>
    </row>
    <row r="254" spans="1:56" ht="20.25" customHeight="1">
      <c r="A254" s="37">
        <v>248</v>
      </c>
      <c r="B254" s="29" t="s">
        <v>263</v>
      </c>
      <c r="C254" s="38">
        <v>9</v>
      </c>
      <c r="D254" s="38">
        <v>214061</v>
      </c>
      <c r="E254" s="38">
        <v>216030</v>
      </c>
      <c r="F254" s="38">
        <v>214061</v>
      </c>
      <c r="G254" s="38">
        <v>216030</v>
      </c>
      <c r="H254" s="38">
        <v>174164</v>
      </c>
      <c r="I254" s="38">
        <v>171202</v>
      </c>
      <c r="J254" s="38">
        <v>174164</v>
      </c>
      <c r="K254" s="38">
        <v>171202</v>
      </c>
      <c r="L254" s="38">
        <v>1624</v>
      </c>
      <c r="M254" s="38">
        <v>1795</v>
      </c>
      <c r="N254" s="38">
        <v>1059</v>
      </c>
      <c r="O254" s="38">
        <v>1300</v>
      </c>
      <c r="P254" s="39">
        <v>172540</v>
      </c>
      <c r="Q254" s="38">
        <v>169407</v>
      </c>
      <c r="R254" s="39">
        <v>173105</v>
      </c>
      <c r="S254" s="38">
        <v>169902</v>
      </c>
      <c r="T254" s="38">
        <v>67458</v>
      </c>
      <c r="U254" s="34">
        <f t="shared" si="36"/>
        <v>0.39097020980642172</v>
      </c>
      <c r="V254" s="38">
        <v>86603</v>
      </c>
      <c r="W254" s="38">
        <v>65063</v>
      </c>
      <c r="X254" s="34">
        <f t="shared" si="37"/>
        <v>0.37585858294098956</v>
      </c>
      <c r="Y254" s="38">
        <v>75788</v>
      </c>
      <c r="Z254" s="38">
        <v>32844</v>
      </c>
      <c r="AA254" s="34">
        <f t="shared" si="38"/>
        <v>0.19035585951083805</v>
      </c>
      <c r="AB254" s="38">
        <v>32383</v>
      </c>
      <c r="AC254" s="38">
        <v>30540</v>
      </c>
      <c r="AD254" s="34">
        <f t="shared" si="39"/>
        <v>0.17642471332428294</v>
      </c>
      <c r="AE254" s="38">
        <v>26904</v>
      </c>
      <c r="AF254" s="38">
        <v>17130</v>
      </c>
      <c r="AG254" s="34">
        <f t="shared" si="40"/>
        <v>9.9281326069317263E-2</v>
      </c>
      <c r="AH254" s="38">
        <v>17753</v>
      </c>
      <c r="AI254" s="38">
        <v>18434</v>
      </c>
      <c r="AJ254" s="34">
        <f t="shared" si="41"/>
        <v>0.10649028046561336</v>
      </c>
      <c r="AK254" s="38">
        <v>19650</v>
      </c>
      <c r="AL254" s="38">
        <v>12206</v>
      </c>
      <c r="AM254" s="34">
        <f t="shared" si="42"/>
        <v>7.0743016112205862E-2</v>
      </c>
      <c r="AN254" s="38">
        <v>9534</v>
      </c>
      <c r="AO254" s="38">
        <v>15211</v>
      </c>
      <c r="AP254" s="34">
        <f t="shared" si="43"/>
        <v>8.7871523064036283E-2</v>
      </c>
      <c r="AQ254" s="38">
        <v>15084</v>
      </c>
      <c r="AR254" s="38">
        <v>4475</v>
      </c>
      <c r="AS254" s="34">
        <f t="shared" si="44"/>
        <v>2.5936014837139212E-2</v>
      </c>
      <c r="AT254" s="38">
        <v>9071</v>
      </c>
      <c r="AU254" s="38">
        <v>4820</v>
      </c>
      <c r="AV254" s="34">
        <f t="shared" si="45"/>
        <v>2.7844371913000779E-2</v>
      </c>
      <c r="AW254" s="38">
        <v>10085</v>
      </c>
      <c r="AX254" s="38">
        <v>16467</v>
      </c>
      <c r="AY254" s="34">
        <f t="shared" si="46"/>
        <v>9.5438738843166795E-2</v>
      </c>
      <c r="AZ254" s="38">
        <v>11980</v>
      </c>
      <c r="BA254" s="38">
        <v>15874</v>
      </c>
      <c r="BB254" s="34">
        <f t="shared" si="47"/>
        <v>9.1701568412235354E-2</v>
      </c>
      <c r="BC254" s="38">
        <v>11359</v>
      </c>
      <c r="BD254" s="31"/>
    </row>
    <row r="255" spans="1:56" ht="20.25" customHeight="1">
      <c r="A255" s="37">
        <v>249</v>
      </c>
      <c r="B255" s="29" t="s">
        <v>264</v>
      </c>
      <c r="C255" s="38">
        <v>9</v>
      </c>
      <c r="D255" s="38">
        <v>194408</v>
      </c>
      <c r="E255" s="38">
        <v>196183</v>
      </c>
      <c r="F255" s="38">
        <v>194408</v>
      </c>
      <c r="G255" s="38">
        <v>196183</v>
      </c>
      <c r="H255" s="38">
        <v>158133</v>
      </c>
      <c r="I255" s="38">
        <v>157206</v>
      </c>
      <c r="J255" s="38">
        <v>158133</v>
      </c>
      <c r="K255" s="38">
        <v>157206</v>
      </c>
      <c r="L255" s="38">
        <v>1348</v>
      </c>
      <c r="M255" s="38">
        <v>1829</v>
      </c>
      <c r="N255" s="38">
        <v>1066</v>
      </c>
      <c r="O255" s="38">
        <v>1238</v>
      </c>
      <c r="P255" s="39">
        <v>156785</v>
      </c>
      <c r="Q255" s="38">
        <v>155377</v>
      </c>
      <c r="R255" s="39">
        <v>157067</v>
      </c>
      <c r="S255" s="38">
        <v>155968</v>
      </c>
      <c r="T255" s="38">
        <v>60489</v>
      </c>
      <c r="U255" s="34">
        <f t="shared" si="36"/>
        <v>0.38580859138310425</v>
      </c>
      <c r="V255" s="38">
        <v>72406</v>
      </c>
      <c r="W255" s="38">
        <v>54097</v>
      </c>
      <c r="X255" s="34">
        <f t="shared" si="37"/>
        <v>0.34441989724130467</v>
      </c>
      <c r="Y255" s="38">
        <v>65245</v>
      </c>
      <c r="Z255" s="38">
        <v>33700</v>
      </c>
      <c r="AA255" s="34">
        <f t="shared" si="38"/>
        <v>0.21494403163567943</v>
      </c>
      <c r="AB255" s="38">
        <v>35148</v>
      </c>
      <c r="AC255" s="38">
        <v>32771</v>
      </c>
      <c r="AD255" s="34">
        <f t="shared" si="39"/>
        <v>0.20864344515397887</v>
      </c>
      <c r="AE255" s="38">
        <v>28903</v>
      </c>
      <c r="AF255" s="38">
        <v>12576</v>
      </c>
      <c r="AG255" s="34">
        <f t="shared" si="40"/>
        <v>8.0211754951047612E-2</v>
      </c>
      <c r="AH255" s="38">
        <v>14075</v>
      </c>
      <c r="AI255" s="38">
        <v>13918</v>
      </c>
      <c r="AJ255" s="34">
        <f t="shared" si="41"/>
        <v>8.8611866273628451E-2</v>
      </c>
      <c r="AK255" s="38">
        <v>16856</v>
      </c>
      <c r="AL255" s="38">
        <v>9514</v>
      </c>
      <c r="AM255" s="34">
        <f t="shared" si="42"/>
        <v>6.0681825429728609E-2</v>
      </c>
      <c r="AN255" s="38">
        <v>7708</v>
      </c>
      <c r="AO255" s="38">
        <v>14151</v>
      </c>
      <c r="AP255" s="34">
        <f t="shared" si="43"/>
        <v>9.0095309644928595E-2</v>
      </c>
      <c r="AQ255" s="38">
        <v>13720</v>
      </c>
      <c r="AR255" s="38">
        <v>4070</v>
      </c>
      <c r="AS255" s="34">
        <f t="shared" si="44"/>
        <v>2.5959115986860987E-2</v>
      </c>
      <c r="AT255" s="38">
        <v>7515</v>
      </c>
      <c r="AU255" s="38">
        <v>3685</v>
      </c>
      <c r="AV255" s="34">
        <f t="shared" si="45"/>
        <v>2.3461325421635353E-2</v>
      </c>
      <c r="AW255" s="38">
        <v>8562</v>
      </c>
      <c r="AX255" s="38">
        <v>15813</v>
      </c>
      <c r="AY255" s="34">
        <f t="shared" si="46"/>
        <v>0.10085786267818987</v>
      </c>
      <c r="AZ255" s="38">
        <v>11050</v>
      </c>
      <c r="BA255" s="38">
        <v>17806</v>
      </c>
      <c r="BB255" s="34">
        <f t="shared" si="47"/>
        <v>0.11336563377412187</v>
      </c>
      <c r="BC255" s="38">
        <v>11939</v>
      </c>
      <c r="BD255" s="31"/>
    </row>
    <row r="256" spans="1:56" ht="20.25" customHeight="1">
      <c r="A256" s="37">
        <v>250</v>
      </c>
      <c r="B256" s="29" t="s">
        <v>265</v>
      </c>
      <c r="C256" s="38">
        <v>9</v>
      </c>
      <c r="D256" s="38">
        <v>196710</v>
      </c>
      <c r="E256" s="38">
        <v>199041</v>
      </c>
      <c r="F256" s="38">
        <v>196710</v>
      </c>
      <c r="G256" s="38">
        <v>199041</v>
      </c>
      <c r="H256" s="38">
        <v>157357</v>
      </c>
      <c r="I256" s="38">
        <v>156159</v>
      </c>
      <c r="J256" s="38">
        <v>157357</v>
      </c>
      <c r="K256" s="38">
        <v>156159</v>
      </c>
      <c r="L256" s="38">
        <v>1554</v>
      </c>
      <c r="M256" s="38">
        <v>1890</v>
      </c>
      <c r="N256" s="38">
        <v>1005</v>
      </c>
      <c r="O256" s="38">
        <v>1218</v>
      </c>
      <c r="P256" s="39">
        <v>155803</v>
      </c>
      <c r="Q256" s="38">
        <v>154269</v>
      </c>
      <c r="R256" s="39">
        <v>156352</v>
      </c>
      <c r="S256" s="38">
        <v>154941</v>
      </c>
      <c r="T256" s="38">
        <v>63697</v>
      </c>
      <c r="U256" s="34">
        <f t="shared" si="36"/>
        <v>0.40883038195670174</v>
      </c>
      <c r="V256" s="38">
        <v>73901</v>
      </c>
      <c r="W256" s="38">
        <v>54441</v>
      </c>
      <c r="X256" s="34">
        <f t="shared" si="37"/>
        <v>0.34819509823986899</v>
      </c>
      <c r="Y256" s="38">
        <v>63674</v>
      </c>
      <c r="Z256" s="38">
        <v>29037</v>
      </c>
      <c r="AA256" s="34">
        <f t="shared" si="38"/>
        <v>0.18636996720217197</v>
      </c>
      <c r="AB256" s="38">
        <v>26346</v>
      </c>
      <c r="AC256" s="38">
        <v>30482</v>
      </c>
      <c r="AD256" s="34">
        <f t="shared" si="39"/>
        <v>0.19495753172329103</v>
      </c>
      <c r="AE256" s="38">
        <v>26163</v>
      </c>
      <c r="AF256" s="38">
        <v>15468</v>
      </c>
      <c r="AG256" s="34">
        <f t="shared" si="40"/>
        <v>9.9279217986816687E-2</v>
      </c>
      <c r="AH256" s="38">
        <v>17198</v>
      </c>
      <c r="AI256" s="38">
        <v>15687</v>
      </c>
      <c r="AJ256" s="34">
        <f t="shared" si="41"/>
        <v>0.10033130372492836</v>
      </c>
      <c r="AK256" s="38">
        <v>18905</v>
      </c>
      <c r="AL256" s="38">
        <v>12408</v>
      </c>
      <c r="AM256" s="34">
        <f t="shared" si="42"/>
        <v>7.9639031340859937E-2</v>
      </c>
      <c r="AN256" s="38">
        <v>9506</v>
      </c>
      <c r="AO256" s="38">
        <v>15039</v>
      </c>
      <c r="AP256" s="34">
        <f t="shared" si="43"/>
        <v>9.6186809250921004E-2</v>
      </c>
      <c r="AQ256" s="38">
        <v>13789</v>
      </c>
      <c r="AR256" s="38">
        <v>6552</v>
      </c>
      <c r="AS256" s="34">
        <f t="shared" si="44"/>
        <v>4.2053105524283874E-2</v>
      </c>
      <c r="AT256" s="38">
        <v>12091</v>
      </c>
      <c r="AU256" s="38">
        <v>4928</v>
      </c>
      <c r="AV256" s="34">
        <f t="shared" si="45"/>
        <v>3.151862464183381E-2</v>
      </c>
      <c r="AW256" s="38">
        <v>10422</v>
      </c>
      <c r="AX256" s="38">
        <v>14747</v>
      </c>
      <c r="AY256" s="34">
        <f t="shared" si="46"/>
        <v>9.465157923788374E-2</v>
      </c>
      <c r="AZ256" s="38">
        <v>11466</v>
      </c>
      <c r="BA256" s="38">
        <v>17085</v>
      </c>
      <c r="BB256" s="34">
        <f t="shared" si="47"/>
        <v>0.10927266680311093</v>
      </c>
      <c r="BC256" s="38">
        <v>11717</v>
      </c>
      <c r="BD256" s="31"/>
    </row>
    <row r="257" spans="1:56" ht="20.25" customHeight="1">
      <c r="A257" s="37">
        <v>251</v>
      </c>
      <c r="B257" s="29" t="s">
        <v>266</v>
      </c>
      <c r="C257" s="38">
        <v>9</v>
      </c>
      <c r="D257" s="38">
        <v>224907</v>
      </c>
      <c r="E257" s="38">
        <v>225998</v>
      </c>
      <c r="F257" s="38">
        <v>224907</v>
      </c>
      <c r="G257" s="38">
        <v>225998</v>
      </c>
      <c r="H257" s="38">
        <v>185659</v>
      </c>
      <c r="I257" s="38">
        <v>182961</v>
      </c>
      <c r="J257" s="38">
        <v>185659</v>
      </c>
      <c r="K257" s="38">
        <v>182961</v>
      </c>
      <c r="L257" s="38">
        <v>2155</v>
      </c>
      <c r="M257" s="38">
        <v>1664</v>
      </c>
      <c r="N257" s="38">
        <v>957</v>
      </c>
      <c r="O257" s="38">
        <v>1054</v>
      </c>
      <c r="P257" s="39">
        <v>183504</v>
      </c>
      <c r="Q257" s="38">
        <v>181297</v>
      </c>
      <c r="R257" s="39">
        <v>184702</v>
      </c>
      <c r="S257" s="38">
        <v>181907</v>
      </c>
      <c r="T257" s="38">
        <v>67651</v>
      </c>
      <c r="U257" s="34">
        <f t="shared" si="36"/>
        <v>0.36866226349289388</v>
      </c>
      <c r="V257" s="38">
        <v>76515</v>
      </c>
      <c r="W257" s="38">
        <v>55957</v>
      </c>
      <c r="X257" s="34">
        <f t="shared" si="37"/>
        <v>0.30295827874089071</v>
      </c>
      <c r="Y257" s="38">
        <v>67585</v>
      </c>
      <c r="Z257" s="38">
        <v>33125</v>
      </c>
      <c r="AA257" s="34">
        <f t="shared" si="38"/>
        <v>0.1805137762664574</v>
      </c>
      <c r="AB257" s="38">
        <v>33929</v>
      </c>
      <c r="AC257" s="38">
        <v>37079</v>
      </c>
      <c r="AD257" s="34">
        <f t="shared" si="39"/>
        <v>0.2007503979383006</v>
      </c>
      <c r="AE257" s="38">
        <v>32126</v>
      </c>
      <c r="AF257" s="31"/>
      <c r="AG257" s="34">
        <f t="shared" si="40"/>
        <v>0</v>
      </c>
      <c r="AH257" s="38">
        <v>13872</v>
      </c>
      <c r="AI257" s="38">
        <v>12220</v>
      </c>
      <c r="AJ257" s="34">
        <f t="shared" si="41"/>
        <v>6.616062630615803E-2</v>
      </c>
      <c r="AK257" s="38">
        <v>15764</v>
      </c>
      <c r="AL257" s="38">
        <v>19414</v>
      </c>
      <c r="AM257" s="34">
        <f t="shared" si="42"/>
        <v>0.10579605894149446</v>
      </c>
      <c r="AN257" s="38">
        <v>14592</v>
      </c>
      <c r="AO257" s="38">
        <v>19230</v>
      </c>
      <c r="AP257" s="34">
        <f t="shared" si="43"/>
        <v>0.10411365334430596</v>
      </c>
      <c r="AQ257" s="38">
        <v>18813</v>
      </c>
      <c r="AR257" s="38">
        <v>7522</v>
      </c>
      <c r="AS257" s="34">
        <f t="shared" si="44"/>
        <v>4.0990932077774871E-2</v>
      </c>
      <c r="AT257" s="38">
        <v>10130</v>
      </c>
      <c r="AU257" s="38">
        <v>7027</v>
      </c>
      <c r="AV257" s="34">
        <f t="shared" si="45"/>
        <v>3.8045067189310347E-2</v>
      </c>
      <c r="AW257" s="38">
        <v>12931</v>
      </c>
      <c r="AX257" s="38">
        <v>36295</v>
      </c>
      <c r="AY257" s="34">
        <f t="shared" si="46"/>
        <v>0.19778860406312668</v>
      </c>
      <c r="AZ257" s="38">
        <v>25359</v>
      </c>
      <c r="BA257" s="38">
        <v>35634</v>
      </c>
      <c r="BB257" s="34">
        <f t="shared" si="47"/>
        <v>0.19292698508949552</v>
      </c>
      <c r="BC257" s="38">
        <v>23719</v>
      </c>
      <c r="BD257" s="31"/>
    </row>
    <row r="258" spans="1:56" ht="20.25" customHeight="1">
      <c r="A258" s="37">
        <v>252</v>
      </c>
      <c r="B258" s="29" t="s">
        <v>267</v>
      </c>
      <c r="C258" s="38">
        <v>9</v>
      </c>
      <c r="D258" s="38">
        <v>207543</v>
      </c>
      <c r="E258" s="38">
        <v>210528</v>
      </c>
      <c r="F258" s="38">
        <v>207543</v>
      </c>
      <c r="G258" s="38">
        <v>210528</v>
      </c>
      <c r="H258" s="38">
        <v>153315</v>
      </c>
      <c r="I258" s="38">
        <v>153228</v>
      </c>
      <c r="J258" s="38">
        <v>153315</v>
      </c>
      <c r="K258" s="38">
        <v>153228</v>
      </c>
      <c r="L258" s="38">
        <v>1004</v>
      </c>
      <c r="M258" s="38">
        <v>1586</v>
      </c>
      <c r="N258" s="38">
        <v>855</v>
      </c>
      <c r="O258" s="38">
        <v>1174</v>
      </c>
      <c r="P258" s="39">
        <v>152311</v>
      </c>
      <c r="Q258" s="38">
        <v>151642</v>
      </c>
      <c r="R258" s="39">
        <v>152460</v>
      </c>
      <c r="S258" s="38">
        <v>152054</v>
      </c>
      <c r="T258" s="38">
        <v>42780</v>
      </c>
      <c r="U258" s="34">
        <f t="shared" si="36"/>
        <v>0.28087268811838934</v>
      </c>
      <c r="V258" s="38">
        <v>52769</v>
      </c>
      <c r="W258" s="38">
        <v>38653</v>
      </c>
      <c r="X258" s="34">
        <f t="shared" si="37"/>
        <v>0.25352879443788534</v>
      </c>
      <c r="Y258" s="38">
        <v>48420</v>
      </c>
      <c r="Z258" s="38">
        <v>27453</v>
      </c>
      <c r="AA258" s="34">
        <f t="shared" si="38"/>
        <v>0.18024305532758633</v>
      </c>
      <c r="AB258" s="38">
        <v>29285</v>
      </c>
      <c r="AC258" s="38">
        <v>29200</v>
      </c>
      <c r="AD258" s="34">
        <f t="shared" si="39"/>
        <v>0.19152564607110062</v>
      </c>
      <c r="AE258" s="38">
        <v>24112</v>
      </c>
      <c r="AF258" s="38">
        <v>13431</v>
      </c>
      <c r="AG258" s="34">
        <f t="shared" si="40"/>
        <v>8.8181418282330226E-2</v>
      </c>
      <c r="AH258" s="38">
        <v>20170</v>
      </c>
      <c r="AI258" s="38">
        <v>13888</v>
      </c>
      <c r="AJ258" s="34">
        <f t="shared" si="41"/>
        <v>9.109274563820019E-2</v>
      </c>
      <c r="AK258" s="38">
        <v>21015</v>
      </c>
      <c r="AL258" s="38">
        <v>12880</v>
      </c>
      <c r="AM258" s="34">
        <f t="shared" si="42"/>
        <v>8.4563820078654858E-2</v>
      </c>
      <c r="AN258" s="38">
        <v>9191</v>
      </c>
      <c r="AO258" s="38">
        <v>16969</v>
      </c>
      <c r="AP258" s="34">
        <f t="shared" si="43"/>
        <v>0.11130132493768857</v>
      </c>
      <c r="AQ258" s="38">
        <v>15149</v>
      </c>
      <c r="AR258" s="38">
        <v>7168</v>
      </c>
      <c r="AS258" s="34">
        <f t="shared" si="44"/>
        <v>4.7061604217686182E-2</v>
      </c>
      <c r="AT258" s="38">
        <v>12850</v>
      </c>
      <c r="AU258" s="38">
        <v>6952</v>
      </c>
      <c r="AV258" s="34">
        <f t="shared" si="45"/>
        <v>4.5598845598845597E-2</v>
      </c>
      <c r="AW258" s="38">
        <v>13649</v>
      </c>
      <c r="AX258" s="38">
        <v>31347</v>
      </c>
      <c r="AY258" s="34">
        <f t="shared" si="46"/>
        <v>0.20580916677062064</v>
      </c>
      <c r="AZ258" s="38">
        <v>21062</v>
      </c>
      <c r="BA258" s="38">
        <v>28971</v>
      </c>
      <c r="BB258" s="34">
        <f t="shared" si="47"/>
        <v>0.19002361275088547</v>
      </c>
      <c r="BC258" s="38">
        <v>18782</v>
      </c>
      <c r="BD258" s="31"/>
    </row>
    <row r="259" spans="1:56" ht="20.25" customHeight="1">
      <c r="A259" s="37">
        <v>253</v>
      </c>
      <c r="B259" s="29" t="s">
        <v>268</v>
      </c>
      <c r="C259" s="38">
        <v>9</v>
      </c>
      <c r="D259" s="38">
        <v>249372</v>
      </c>
      <c r="E259" s="38">
        <v>245699</v>
      </c>
      <c r="F259" s="38">
        <v>249372</v>
      </c>
      <c r="G259" s="38">
        <v>245699</v>
      </c>
      <c r="H259" s="38">
        <v>204737</v>
      </c>
      <c r="I259" s="38">
        <v>196554</v>
      </c>
      <c r="J259" s="38">
        <v>204737</v>
      </c>
      <c r="K259" s="38">
        <v>196554</v>
      </c>
      <c r="L259" s="38">
        <v>1650</v>
      </c>
      <c r="M259" s="38">
        <v>1792</v>
      </c>
      <c r="N259" s="38">
        <v>1070</v>
      </c>
      <c r="O259" s="38">
        <v>1213</v>
      </c>
      <c r="P259" s="39">
        <v>203087</v>
      </c>
      <c r="Q259" s="38">
        <v>194762</v>
      </c>
      <c r="R259" s="39">
        <v>203667</v>
      </c>
      <c r="S259" s="38">
        <v>195341</v>
      </c>
      <c r="T259" s="38">
        <v>82423</v>
      </c>
      <c r="U259" s="34">
        <f t="shared" si="36"/>
        <v>0.4058506945299305</v>
      </c>
      <c r="V259" s="38">
        <v>92942</v>
      </c>
      <c r="W259" s="38">
        <v>67883</v>
      </c>
      <c r="X259" s="34">
        <f t="shared" si="37"/>
        <v>0.33330387347974882</v>
      </c>
      <c r="Y259" s="38">
        <v>80669</v>
      </c>
      <c r="Z259" s="38">
        <v>29435</v>
      </c>
      <c r="AA259" s="34">
        <f t="shared" si="38"/>
        <v>0.14493788376410111</v>
      </c>
      <c r="AB259" s="38">
        <v>27551</v>
      </c>
      <c r="AC259" s="38">
        <v>33405</v>
      </c>
      <c r="AD259" s="34">
        <f t="shared" si="39"/>
        <v>0.16401773483185789</v>
      </c>
      <c r="AE259" s="38">
        <v>24980</v>
      </c>
      <c r="AF259" s="38">
        <v>19660</v>
      </c>
      <c r="AG259" s="34">
        <f t="shared" si="40"/>
        <v>9.6805802439348651E-2</v>
      </c>
      <c r="AH259" s="38">
        <v>24056</v>
      </c>
      <c r="AI259" s="38">
        <v>19481</v>
      </c>
      <c r="AJ259" s="34">
        <f t="shared" si="41"/>
        <v>9.5651234613363972E-2</v>
      </c>
      <c r="AK259" s="38">
        <v>26741</v>
      </c>
      <c r="AL259" s="38">
        <v>16032</v>
      </c>
      <c r="AM259" s="34">
        <f t="shared" si="42"/>
        <v>7.8941537370683504E-2</v>
      </c>
      <c r="AN259" s="38">
        <v>11864</v>
      </c>
      <c r="AO259" s="38">
        <v>22301</v>
      </c>
      <c r="AP259" s="34">
        <f t="shared" si="43"/>
        <v>0.10949736579809198</v>
      </c>
      <c r="AQ259" s="38">
        <v>20373</v>
      </c>
      <c r="AR259" s="38">
        <v>3573</v>
      </c>
      <c r="AS259" s="34">
        <f t="shared" si="44"/>
        <v>1.7593445173743272E-2</v>
      </c>
      <c r="AT259" s="38">
        <v>7165</v>
      </c>
      <c r="AU259" s="38">
        <v>4176</v>
      </c>
      <c r="AV259" s="34">
        <f t="shared" si="45"/>
        <v>2.050405809483127E-2</v>
      </c>
      <c r="AW259" s="38">
        <v>9623</v>
      </c>
      <c r="AX259" s="38">
        <v>24806</v>
      </c>
      <c r="AY259" s="34">
        <f t="shared" si="46"/>
        <v>0.12214469660785772</v>
      </c>
      <c r="AZ259" s="38">
        <v>14638</v>
      </c>
      <c r="BA259" s="38">
        <v>26207</v>
      </c>
      <c r="BB259" s="34">
        <f t="shared" si="47"/>
        <v>0.12867573048161951</v>
      </c>
      <c r="BC259" s="38">
        <v>17250</v>
      </c>
      <c r="BD259" s="31"/>
    </row>
    <row r="260" spans="1:56" ht="20.25" customHeight="1">
      <c r="A260" s="37">
        <v>254</v>
      </c>
      <c r="B260" s="29" t="s">
        <v>269</v>
      </c>
      <c r="C260" s="38">
        <v>9</v>
      </c>
      <c r="D260" s="38">
        <v>195774</v>
      </c>
      <c r="E260" s="38">
        <v>193895</v>
      </c>
      <c r="F260" s="38">
        <v>195774</v>
      </c>
      <c r="G260" s="38">
        <v>193895</v>
      </c>
      <c r="H260" s="38">
        <v>157033</v>
      </c>
      <c r="I260" s="38">
        <v>150348</v>
      </c>
      <c r="J260" s="38">
        <v>157033</v>
      </c>
      <c r="K260" s="38">
        <v>150348</v>
      </c>
      <c r="L260" s="38">
        <v>1109</v>
      </c>
      <c r="M260" s="38">
        <v>1391</v>
      </c>
      <c r="N260" s="38">
        <v>818</v>
      </c>
      <c r="O260" s="38">
        <v>1018</v>
      </c>
      <c r="P260" s="39">
        <v>155924</v>
      </c>
      <c r="Q260" s="38">
        <v>148957</v>
      </c>
      <c r="R260" s="39">
        <v>156215</v>
      </c>
      <c r="S260" s="38">
        <v>149330</v>
      </c>
      <c r="T260" s="38">
        <v>64045</v>
      </c>
      <c r="U260" s="34">
        <f t="shared" si="36"/>
        <v>0.41074497832277262</v>
      </c>
      <c r="V260" s="38">
        <v>70080</v>
      </c>
      <c r="W260" s="38">
        <v>54929</v>
      </c>
      <c r="X260" s="34">
        <f t="shared" si="37"/>
        <v>0.35162436385750406</v>
      </c>
      <c r="Y260" s="38">
        <v>64800</v>
      </c>
      <c r="Z260" s="38">
        <v>29872</v>
      </c>
      <c r="AA260" s="34">
        <f t="shared" si="38"/>
        <v>0.1915805135835407</v>
      </c>
      <c r="AB260" s="38">
        <v>26824</v>
      </c>
      <c r="AC260" s="38">
        <v>25784</v>
      </c>
      <c r="AD260" s="34">
        <f t="shared" si="39"/>
        <v>0.16505457222417821</v>
      </c>
      <c r="AE260" s="38">
        <v>20549</v>
      </c>
      <c r="AF260" s="38">
        <v>15723</v>
      </c>
      <c r="AG260" s="34">
        <f t="shared" si="40"/>
        <v>0.10083758754264899</v>
      </c>
      <c r="AH260" s="38">
        <v>19022</v>
      </c>
      <c r="AI260" s="38">
        <v>17135</v>
      </c>
      <c r="AJ260" s="34">
        <f t="shared" si="41"/>
        <v>0.1096885702397337</v>
      </c>
      <c r="AK260" s="38">
        <v>21889</v>
      </c>
      <c r="AL260" s="38">
        <v>9915</v>
      </c>
      <c r="AM260" s="34">
        <f t="shared" si="42"/>
        <v>6.3588671404017347E-2</v>
      </c>
      <c r="AN260" s="38">
        <v>7433</v>
      </c>
      <c r="AO260" s="38">
        <v>15593</v>
      </c>
      <c r="AP260" s="34">
        <f t="shared" si="43"/>
        <v>9.9817559133245845E-2</v>
      </c>
      <c r="AQ260" s="38">
        <v>13632</v>
      </c>
      <c r="AR260" s="38">
        <v>3048</v>
      </c>
      <c r="AS260" s="34">
        <f t="shared" si="44"/>
        <v>1.9547984915728175E-2</v>
      </c>
      <c r="AT260" s="38">
        <v>6264</v>
      </c>
      <c r="AU260" s="38">
        <v>2855</v>
      </c>
      <c r="AV260" s="34">
        <f t="shared" si="45"/>
        <v>1.8276093845021286E-2</v>
      </c>
      <c r="AW260" s="38">
        <v>6801</v>
      </c>
      <c r="AX260" s="38">
        <v>11076</v>
      </c>
      <c r="AY260" s="34">
        <f t="shared" si="46"/>
        <v>7.1034606603216949E-2</v>
      </c>
      <c r="AZ260" s="38">
        <v>9607</v>
      </c>
      <c r="BA260" s="38">
        <v>14911</v>
      </c>
      <c r="BB260" s="34">
        <f t="shared" si="47"/>
        <v>9.5451781198988575E-2</v>
      </c>
      <c r="BC260" s="38">
        <v>10299</v>
      </c>
      <c r="BD260" s="31"/>
    </row>
    <row r="261" spans="1:56" ht="20.25" customHeight="1">
      <c r="A261" s="37">
        <v>255</v>
      </c>
      <c r="B261" s="29" t="s">
        <v>270</v>
      </c>
      <c r="C261" s="38">
        <v>9</v>
      </c>
      <c r="D261" s="38">
        <v>241919</v>
      </c>
      <c r="E261" s="38">
        <v>239647</v>
      </c>
      <c r="F261" s="38">
        <v>241919</v>
      </c>
      <c r="G261" s="38">
        <v>239647</v>
      </c>
      <c r="H261" s="38">
        <v>188813</v>
      </c>
      <c r="I261" s="38">
        <v>182045</v>
      </c>
      <c r="J261" s="38">
        <v>188813</v>
      </c>
      <c r="K261" s="38">
        <v>182045</v>
      </c>
      <c r="L261" s="38">
        <v>1479</v>
      </c>
      <c r="M261" s="38">
        <v>1669</v>
      </c>
      <c r="N261" s="38">
        <v>1099</v>
      </c>
      <c r="O261" s="38">
        <v>1270</v>
      </c>
      <c r="P261" s="39">
        <v>187334</v>
      </c>
      <c r="Q261" s="38">
        <v>180376</v>
      </c>
      <c r="R261" s="39">
        <v>187714</v>
      </c>
      <c r="S261" s="38">
        <v>180775</v>
      </c>
      <c r="T261" s="38">
        <v>69676</v>
      </c>
      <c r="U261" s="34">
        <f t="shared" si="36"/>
        <v>0.37193461944975287</v>
      </c>
      <c r="V261" s="38">
        <v>80503</v>
      </c>
      <c r="W261" s="38">
        <v>59028</v>
      </c>
      <c r="X261" s="34">
        <f t="shared" si="37"/>
        <v>0.31445709963028862</v>
      </c>
      <c r="Y261" s="38">
        <v>72104</v>
      </c>
      <c r="Z261" s="38">
        <v>29960</v>
      </c>
      <c r="AA261" s="34">
        <f t="shared" si="38"/>
        <v>0.15992825648307302</v>
      </c>
      <c r="AB261" s="38">
        <v>26419</v>
      </c>
      <c r="AC261" s="38">
        <v>31900</v>
      </c>
      <c r="AD261" s="34">
        <f t="shared" si="39"/>
        <v>0.16993937585901958</v>
      </c>
      <c r="AE261" s="38">
        <v>24828</v>
      </c>
      <c r="AF261" s="38">
        <v>22517</v>
      </c>
      <c r="AG261" s="34">
        <f t="shared" si="40"/>
        <v>0.1201970811491774</v>
      </c>
      <c r="AH261" s="38">
        <v>24612</v>
      </c>
      <c r="AI261" s="38">
        <v>22293</v>
      </c>
      <c r="AJ261" s="34">
        <f t="shared" si="41"/>
        <v>0.11876045473432989</v>
      </c>
      <c r="AK261" s="38">
        <v>27327</v>
      </c>
      <c r="AL261" s="38">
        <v>14542</v>
      </c>
      <c r="AM261" s="34">
        <f t="shared" si="42"/>
        <v>7.762605827025526E-2</v>
      </c>
      <c r="AN261" s="38">
        <v>10780</v>
      </c>
      <c r="AO261" s="38">
        <v>22019</v>
      </c>
      <c r="AP261" s="34">
        <f t="shared" si="43"/>
        <v>0.1173007873680173</v>
      </c>
      <c r="AQ261" s="38">
        <v>18627</v>
      </c>
      <c r="AR261" s="38">
        <v>3466</v>
      </c>
      <c r="AS261" s="34">
        <f t="shared" si="44"/>
        <v>1.8501713517033749E-2</v>
      </c>
      <c r="AT261" s="38">
        <v>7855</v>
      </c>
      <c r="AU261" s="38">
        <v>4410</v>
      </c>
      <c r="AV261" s="34">
        <f t="shared" si="45"/>
        <v>2.3493186443206155E-2</v>
      </c>
      <c r="AW261" s="38">
        <v>9274</v>
      </c>
      <c r="AX261" s="38">
        <v>20621</v>
      </c>
      <c r="AY261" s="34">
        <f t="shared" si="46"/>
        <v>0.11007612072554902</v>
      </c>
      <c r="AZ261" s="38">
        <v>16519</v>
      </c>
      <c r="BA261" s="38">
        <v>20764</v>
      </c>
      <c r="BB261" s="34">
        <f t="shared" si="47"/>
        <v>0.11061508465005274</v>
      </c>
      <c r="BC261" s="38">
        <v>14898</v>
      </c>
      <c r="BD261" s="31"/>
    </row>
    <row r="262" spans="1:56" ht="20.25" customHeight="1">
      <c r="A262" s="37">
        <v>256</v>
      </c>
      <c r="B262" s="29" t="s">
        <v>271</v>
      </c>
      <c r="C262" s="38">
        <v>9</v>
      </c>
      <c r="D262" s="38">
        <v>228803</v>
      </c>
      <c r="E262" s="38">
        <v>226604</v>
      </c>
      <c r="F262" s="38">
        <v>228803</v>
      </c>
      <c r="G262" s="38">
        <v>226604</v>
      </c>
      <c r="H262" s="38">
        <v>181755</v>
      </c>
      <c r="I262" s="38">
        <v>176437</v>
      </c>
      <c r="J262" s="38">
        <v>181755</v>
      </c>
      <c r="K262" s="38">
        <v>176437</v>
      </c>
      <c r="L262" s="38">
        <v>1617</v>
      </c>
      <c r="M262" s="38">
        <v>1240</v>
      </c>
      <c r="N262" s="38">
        <v>1014</v>
      </c>
      <c r="O262" s="38">
        <v>1092</v>
      </c>
      <c r="P262" s="39">
        <v>180138</v>
      </c>
      <c r="Q262" s="38">
        <v>175197</v>
      </c>
      <c r="R262" s="39">
        <v>180741</v>
      </c>
      <c r="S262" s="38">
        <v>175345</v>
      </c>
      <c r="T262" s="38">
        <v>53566</v>
      </c>
      <c r="U262" s="34">
        <f t="shared" si="36"/>
        <v>0.29736091218954358</v>
      </c>
      <c r="V262" s="38">
        <v>88357</v>
      </c>
      <c r="W262" s="38">
        <v>55017</v>
      </c>
      <c r="X262" s="34">
        <f t="shared" si="37"/>
        <v>0.30439689943067705</v>
      </c>
      <c r="Y262" s="38">
        <v>72855</v>
      </c>
      <c r="Z262" s="38">
        <v>28401</v>
      </c>
      <c r="AA262" s="34">
        <f t="shared" si="38"/>
        <v>0.15766245878160076</v>
      </c>
      <c r="AB262" s="38">
        <v>21451</v>
      </c>
      <c r="AC262" s="38">
        <v>29910</v>
      </c>
      <c r="AD262" s="34">
        <f t="shared" si="39"/>
        <v>0.16548541836108022</v>
      </c>
      <c r="AE262" s="38">
        <v>21725</v>
      </c>
      <c r="AF262" s="38">
        <v>14473</v>
      </c>
      <c r="AG262" s="34">
        <f t="shared" si="40"/>
        <v>8.0343958520689693E-2</v>
      </c>
      <c r="AH262" s="38">
        <v>16825</v>
      </c>
      <c r="AI262" s="38">
        <v>14350</v>
      </c>
      <c r="AJ262" s="34">
        <f t="shared" si="41"/>
        <v>7.9395377916466101E-2</v>
      </c>
      <c r="AK262" s="38">
        <v>18529</v>
      </c>
      <c r="AL262" s="38">
        <v>23604</v>
      </c>
      <c r="AM262" s="34">
        <f t="shared" si="42"/>
        <v>0.13103287479598974</v>
      </c>
      <c r="AN262" s="38">
        <v>12262</v>
      </c>
      <c r="AO262" s="38">
        <v>20953</v>
      </c>
      <c r="AP262" s="34">
        <f t="shared" si="43"/>
        <v>0.11592831731593828</v>
      </c>
      <c r="AQ262" s="38">
        <v>18935</v>
      </c>
      <c r="AR262" s="38">
        <v>4911</v>
      </c>
      <c r="AS262" s="34">
        <f t="shared" si="44"/>
        <v>2.7262432135362887E-2</v>
      </c>
      <c r="AT262" s="38">
        <v>8264</v>
      </c>
      <c r="AU262" s="38">
        <v>5043</v>
      </c>
      <c r="AV262" s="34">
        <f t="shared" si="45"/>
        <v>2.790180423921523E-2</v>
      </c>
      <c r="AW262" s="38">
        <v>10130</v>
      </c>
      <c r="AX262" s="38">
        <v>27817</v>
      </c>
      <c r="AY262" s="34">
        <f t="shared" si="46"/>
        <v>0.15442049983901232</v>
      </c>
      <c r="AZ262" s="38">
        <v>16162</v>
      </c>
      <c r="BA262" s="38">
        <v>27393</v>
      </c>
      <c r="BB262" s="34">
        <f t="shared" si="47"/>
        <v>0.15155941374674259</v>
      </c>
      <c r="BC262" s="38">
        <v>19792</v>
      </c>
      <c r="BD262" s="31"/>
    </row>
    <row r="263" spans="1:56" ht="20.25" customHeight="1">
      <c r="A263" s="37">
        <v>257</v>
      </c>
      <c r="B263" s="29" t="s">
        <v>272</v>
      </c>
      <c r="C263" s="38">
        <v>9</v>
      </c>
      <c r="D263" s="38">
        <v>250575</v>
      </c>
      <c r="E263" s="38">
        <v>247539</v>
      </c>
      <c r="F263" s="38">
        <v>250575</v>
      </c>
      <c r="G263" s="38">
        <v>247539</v>
      </c>
      <c r="H263" s="38">
        <v>198667</v>
      </c>
      <c r="I263" s="38">
        <v>191581</v>
      </c>
      <c r="J263" s="38">
        <v>198667</v>
      </c>
      <c r="K263" s="38">
        <v>191581</v>
      </c>
      <c r="L263" s="38">
        <v>1542</v>
      </c>
      <c r="M263" s="38">
        <v>1692</v>
      </c>
      <c r="N263" s="38">
        <v>1024</v>
      </c>
      <c r="O263" s="38">
        <v>1412</v>
      </c>
      <c r="P263" s="39">
        <v>197125</v>
      </c>
      <c r="Q263" s="38">
        <v>189889</v>
      </c>
      <c r="R263" s="39">
        <v>197643</v>
      </c>
      <c r="S263" s="38">
        <v>190169</v>
      </c>
      <c r="T263" s="38">
        <v>76399</v>
      </c>
      <c r="U263" s="34">
        <f t="shared" ref="U263:U305" si="48">T263/P263</f>
        <v>0.38756626506024094</v>
      </c>
      <c r="V263" s="38">
        <v>93430</v>
      </c>
      <c r="W263" s="38">
        <v>62635</v>
      </c>
      <c r="X263" s="34">
        <f t="shared" ref="X263:X305" si="49">W263/R263</f>
        <v>0.31690978177825674</v>
      </c>
      <c r="Y263" s="38">
        <v>79932</v>
      </c>
      <c r="Z263" s="38">
        <v>24288</v>
      </c>
      <c r="AA263" s="34">
        <f t="shared" ref="AA263:AA305" si="50">Z263/P263</f>
        <v>0.12321116043119848</v>
      </c>
      <c r="AB263" s="38">
        <v>21610</v>
      </c>
      <c r="AC263" s="38">
        <v>30914</v>
      </c>
      <c r="AD263" s="34">
        <f t="shared" ref="AD263:AD305" si="51">AC263/R263</f>
        <v>0.15641333110709715</v>
      </c>
      <c r="AE263" s="38">
        <v>23044</v>
      </c>
      <c r="AF263" s="38">
        <v>20021</v>
      </c>
      <c r="AG263" s="34">
        <f t="shared" ref="AG263:AG305" si="52">AF263/P263</f>
        <v>0.10156499682942295</v>
      </c>
      <c r="AH263" s="38">
        <v>24018</v>
      </c>
      <c r="AI263" s="38">
        <v>19779</v>
      </c>
      <c r="AJ263" s="34">
        <f t="shared" ref="AJ263:AJ305" si="53">AI263/R263</f>
        <v>0.10007437652737512</v>
      </c>
      <c r="AK263" s="38">
        <v>25384</v>
      </c>
      <c r="AL263" s="38">
        <v>14258</v>
      </c>
      <c r="AM263" s="34">
        <f t="shared" ref="AM263:AM305" si="54">AL263/P263</f>
        <v>7.2329740012682303E-2</v>
      </c>
      <c r="AN263" s="38">
        <v>10627</v>
      </c>
      <c r="AO263" s="38">
        <v>21561</v>
      </c>
      <c r="AP263" s="34">
        <f t="shared" ref="AP263:AP305" si="55">AO263/R263</f>
        <v>0.10909063311121568</v>
      </c>
      <c r="AQ263" s="38">
        <v>19898</v>
      </c>
      <c r="AR263" s="38">
        <v>6667</v>
      </c>
      <c r="AS263" s="34">
        <f t="shared" ref="AS263:AS305" si="56">AR263/P263</f>
        <v>3.3821179454660746E-2</v>
      </c>
      <c r="AT263" s="38">
        <v>10153</v>
      </c>
      <c r="AU263" s="38">
        <v>5007</v>
      </c>
      <c r="AV263" s="34">
        <f t="shared" ref="AV263:AV305" si="57">AU263/R263</f>
        <v>2.5333555956952688E-2</v>
      </c>
      <c r="AW263" s="38">
        <v>10387</v>
      </c>
      <c r="AX263" s="38">
        <v>24128</v>
      </c>
      <c r="AY263" s="34">
        <f t="shared" ref="AY263:AY305" si="58">AX263/P263</f>
        <v>0.12239949270767279</v>
      </c>
      <c r="AZ263" s="38">
        <v>16537</v>
      </c>
      <c r="BA263" s="38">
        <v>23712</v>
      </c>
      <c r="BB263" s="34">
        <f t="shared" ref="BB263:BB301" si="59">BA263/R263</f>
        <v>0.11997389232100301</v>
      </c>
      <c r="BC263" s="38">
        <v>16214</v>
      </c>
      <c r="BD263" s="31"/>
    </row>
    <row r="264" spans="1:56" ht="20.25" customHeight="1">
      <c r="A264" s="37">
        <v>258</v>
      </c>
      <c r="B264" s="29" t="s">
        <v>273</v>
      </c>
      <c r="C264" s="38">
        <v>8</v>
      </c>
      <c r="D264" s="38">
        <v>191811</v>
      </c>
      <c r="E264" s="38">
        <v>194368</v>
      </c>
      <c r="F264" s="38">
        <v>191811</v>
      </c>
      <c r="G264" s="38">
        <v>194368</v>
      </c>
      <c r="H264" s="38">
        <v>157514</v>
      </c>
      <c r="I264" s="38">
        <v>160834</v>
      </c>
      <c r="J264" s="38">
        <v>157514</v>
      </c>
      <c r="K264" s="38">
        <v>160834</v>
      </c>
      <c r="L264" s="38">
        <v>832</v>
      </c>
      <c r="M264" s="38">
        <v>1157</v>
      </c>
      <c r="N264" s="38">
        <v>676</v>
      </c>
      <c r="O264" s="38">
        <v>849</v>
      </c>
      <c r="P264" s="39">
        <v>156682</v>
      </c>
      <c r="Q264" s="38">
        <v>159677</v>
      </c>
      <c r="R264" s="39">
        <v>156838</v>
      </c>
      <c r="S264" s="38">
        <v>159985</v>
      </c>
      <c r="T264" s="38">
        <v>36605</v>
      </c>
      <c r="U264" s="34">
        <f t="shared" si="48"/>
        <v>0.23362607063989482</v>
      </c>
      <c r="V264" s="38">
        <v>51118</v>
      </c>
      <c r="W264" s="38">
        <v>31536</v>
      </c>
      <c r="X264" s="34">
        <f t="shared" si="49"/>
        <v>0.20107371937923207</v>
      </c>
      <c r="Y264" s="38">
        <v>46243</v>
      </c>
      <c r="Z264" s="38">
        <v>20012</v>
      </c>
      <c r="AA264" s="34">
        <f t="shared" si="50"/>
        <v>0.12772366959829465</v>
      </c>
      <c r="AB264" s="38">
        <v>20512</v>
      </c>
      <c r="AC264" s="38">
        <v>31003</v>
      </c>
      <c r="AD264" s="34">
        <f t="shared" si="51"/>
        <v>0.19767530827988114</v>
      </c>
      <c r="AE264" s="38">
        <v>23350</v>
      </c>
      <c r="AF264" s="38">
        <v>6295</v>
      </c>
      <c r="AG264" s="34">
        <f t="shared" si="52"/>
        <v>4.0176918854750387E-2</v>
      </c>
      <c r="AH264" s="38">
        <v>10646</v>
      </c>
      <c r="AI264" s="38">
        <v>6591</v>
      </c>
      <c r="AJ264" s="34">
        <f t="shared" si="53"/>
        <v>4.2024254326119947E-2</v>
      </c>
      <c r="AK264" s="38">
        <v>11455</v>
      </c>
      <c r="AL264" s="38">
        <v>16504</v>
      </c>
      <c r="AM264" s="34">
        <f t="shared" si="54"/>
        <v>0.10533437152959498</v>
      </c>
      <c r="AN264" s="38">
        <v>13399</v>
      </c>
      <c r="AO264" s="38">
        <v>26036</v>
      </c>
      <c r="AP264" s="34">
        <f t="shared" si="55"/>
        <v>0.16600568739718691</v>
      </c>
      <c r="AQ264" s="38">
        <v>26203</v>
      </c>
      <c r="AR264" s="38">
        <v>6447</v>
      </c>
      <c r="AS264" s="34">
        <f t="shared" si="56"/>
        <v>4.1147036673006475E-2</v>
      </c>
      <c r="AT264" s="38">
        <v>10409</v>
      </c>
      <c r="AU264" s="38">
        <v>8127</v>
      </c>
      <c r="AV264" s="34">
        <f t="shared" si="57"/>
        <v>5.1817799257832926E-2</v>
      </c>
      <c r="AW264" s="38">
        <v>14830</v>
      </c>
      <c r="AX264" s="38">
        <v>62594</v>
      </c>
      <c r="AY264" s="34">
        <f t="shared" si="58"/>
        <v>0.39949707049948302</v>
      </c>
      <c r="AZ264" s="38">
        <v>47430</v>
      </c>
      <c r="BA264" s="38">
        <v>44559</v>
      </c>
      <c r="BB264" s="34">
        <f t="shared" si="59"/>
        <v>0.28410844310690009</v>
      </c>
      <c r="BC264" s="38">
        <v>31283</v>
      </c>
      <c r="BD264" s="31"/>
    </row>
    <row r="265" spans="1:56" ht="20.25" customHeight="1">
      <c r="A265" s="37">
        <v>259</v>
      </c>
      <c r="B265" s="29" t="s">
        <v>274</v>
      </c>
      <c r="C265" s="38">
        <v>8</v>
      </c>
      <c r="D265" s="38">
        <v>178958</v>
      </c>
      <c r="E265" s="38">
        <v>182501</v>
      </c>
      <c r="F265" s="38">
        <v>178958</v>
      </c>
      <c r="G265" s="38">
        <v>182501</v>
      </c>
      <c r="H265" s="38">
        <v>133588</v>
      </c>
      <c r="I265" s="38">
        <v>139180</v>
      </c>
      <c r="J265" s="38">
        <v>133588</v>
      </c>
      <c r="K265" s="38">
        <v>139180</v>
      </c>
      <c r="L265" s="38">
        <v>1124</v>
      </c>
      <c r="M265" s="38">
        <v>1343</v>
      </c>
      <c r="N265" s="38">
        <v>892</v>
      </c>
      <c r="O265" s="38">
        <v>1153</v>
      </c>
      <c r="P265" s="39">
        <v>132464</v>
      </c>
      <c r="Q265" s="38">
        <v>137837</v>
      </c>
      <c r="R265" s="39">
        <v>132696</v>
      </c>
      <c r="S265" s="38">
        <v>138027</v>
      </c>
      <c r="T265" s="38">
        <v>34312</v>
      </c>
      <c r="U265" s="34">
        <f t="shared" si="48"/>
        <v>0.25902886822079962</v>
      </c>
      <c r="V265" s="38">
        <v>46166</v>
      </c>
      <c r="W265" s="38">
        <v>28403</v>
      </c>
      <c r="X265" s="34">
        <f t="shared" si="49"/>
        <v>0.21404563815035871</v>
      </c>
      <c r="Y265" s="38">
        <v>40109</v>
      </c>
      <c r="Z265" s="38">
        <v>27224</v>
      </c>
      <c r="AA265" s="34">
        <f t="shared" si="50"/>
        <v>0.20551999033699722</v>
      </c>
      <c r="AB265" s="38">
        <v>25469</v>
      </c>
      <c r="AC265" s="38">
        <v>30198</v>
      </c>
      <c r="AD265" s="34">
        <f t="shared" si="51"/>
        <v>0.22757279797431723</v>
      </c>
      <c r="AE265" s="38">
        <v>23458</v>
      </c>
      <c r="AF265" s="38">
        <v>9603</v>
      </c>
      <c r="AG265" s="34">
        <f t="shared" si="52"/>
        <v>7.2495168498610943E-2</v>
      </c>
      <c r="AH265" s="38">
        <v>14345</v>
      </c>
      <c r="AI265" s="38">
        <v>9541</v>
      </c>
      <c r="AJ265" s="34">
        <f t="shared" si="53"/>
        <v>7.1901187677096523E-2</v>
      </c>
      <c r="AK265" s="38">
        <v>14899</v>
      </c>
      <c r="AL265" s="38">
        <v>14678</v>
      </c>
      <c r="AM265" s="34">
        <f t="shared" si="54"/>
        <v>0.1108074646696461</v>
      </c>
      <c r="AN265" s="38">
        <v>11903</v>
      </c>
      <c r="AO265" s="38">
        <v>20273</v>
      </c>
      <c r="AP265" s="34">
        <f t="shared" si="55"/>
        <v>0.15277777777777779</v>
      </c>
      <c r="AQ265" s="38">
        <v>19210</v>
      </c>
      <c r="AR265" s="38">
        <v>6294</v>
      </c>
      <c r="AS265" s="34">
        <f t="shared" si="56"/>
        <v>4.7514796473003988E-2</v>
      </c>
      <c r="AT265" s="38">
        <v>12321</v>
      </c>
      <c r="AU265" s="38">
        <v>6739</v>
      </c>
      <c r="AV265" s="34">
        <f t="shared" si="57"/>
        <v>5.0785253511786338E-2</v>
      </c>
      <c r="AW265" s="38">
        <v>12553</v>
      </c>
      <c r="AX265" s="38">
        <v>31446</v>
      </c>
      <c r="AY265" s="34">
        <f t="shared" si="58"/>
        <v>0.23739280106293031</v>
      </c>
      <c r="AZ265" s="38">
        <v>21850</v>
      </c>
      <c r="BA265" s="38">
        <v>28221</v>
      </c>
      <c r="BB265" s="34">
        <f t="shared" si="59"/>
        <v>0.21267408211249775</v>
      </c>
      <c r="BC265" s="38">
        <v>21071</v>
      </c>
      <c r="BD265" s="31"/>
    </row>
    <row r="266" spans="1:56" ht="20.25" customHeight="1">
      <c r="A266" s="37">
        <v>260</v>
      </c>
      <c r="B266" s="29" t="s">
        <v>275</v>
      </c>
      <c r="C266" s="38">
        <v>8</v>
      </c>
      <c r="D266" s="38">
        <v>245553</v>
      </c>
      <c r="E266" s="38">
        <v>245678</v>
      </c>
      <c r="F266" s="38">
        <v>245553</v>
      </c>
      <c r="G266" s="38">
        <v>245678</v>
      </c>
      <c r="H266" s="38">
        <v>195335</v>
      </c>
      <c r="I266" s="38">
        <v>196557</v>
      </c>
      <c r="J266" s="38">
        <v>195335</v>
      </c>
      <c r="K266" s="38">
        <v>196557</v>
      </c>
      <c r="L266" s="38">
        <v>1541</v>
      </c>
      <c r="M266" s="38">
        <v>2271</v>
      </c>
      <c r="N266" s="38">
        <v>1221</v>
      </c>
      <c r="O266" s="38">
        <v>1657</v>
      </c>
      <c r="P266" s="39">
        <v>193794</v>
      </c>
      <c r="Q266" s="38">
        <v>194286</v>
      </c>
      <c r="R266" s="39">
        <v>194114</v>
      </c>
      <c r="S266" s="38">
        <v>194900</v>
      </c>
      <c r="T266" s="38">
        <v>57504</v>
      </c>
      <c r="U266" s="34">
        <f t="shared" si="48"/>
        <v>0.29672745286231772</v>
      </c>
      <c r="V266" s="38">
        <v>75323</v>
      </c>
      <c r="W266" s="38">
        <v>50675</v>
      </c>
      <c r="X266" s="34">
        <f t="shared" si="49"/>
        <v>0.26105793502787022</v>
      </c>
      <c r="Y266" s="38">
        <v>68991</v>
      </c>
      <c r="Z266" s="38">
        <v>40844</v>
      </c>
      <c r="AA266" s="34">
        <f t="shared" si="50"/>
        <v>0.21075987904682292</v>
      </c>
      <c r="AB266" s="38">
        <v>38053</v>
      </c>
      <c r="AC266" s="38">
        <v>39955</v>
      </c>
      <c r="AD266" s="34">
        <f t="shared" si="51"/>
        <v>0.20583265503776133</v>
      </c>
      <c r="AE266" s="38">
        <v>30296</v>
      </c>
      <c r="AF266" s="38">
        <v>16175</v>
      </c>
      <c r="AG266" s="34">
        <f t="shared" si="52"/>
        <v>8.3464916354479501E-2</v>
      </c>
      <c r="AH266" s="38">
        <v>21842</v>
      </c>
      <c r="AI266" s="38">
        <v>16810</v>
      </c>
      <c r="AJ266" s="34">
        <f t="shared" si="53"/>
        <v>8.6598596700907721E-2</v>
      </c>
      <c r="AK266" s="38">
        <v>22874</v>
      </c>
      <c r="AL266" s="38">
        <v>32184</v>
      </c>
      <c r="AM266" s="34">
        <f t="shared" si="54"/>
        <v>0.16607325304188983</v>
      </c>
      <c r="AN266" s="38">
        <v>24867</v>
      </c>
      <c r="AO266" s="38">
        <v>35082</v>
      </c>
      <c r="AP266" s="34">
        <f t="shared" si="55"/>
        <v>0.18072885005718289</v>
      </c>
      <c r="AQ266" s="38">
        <v>29510</v>
      </c>
      <c r="AR266" s="38">
        <v>4548</v>
      </c>
      <c r="AS266" s="34">
        <f t="shared" si="56"/>
        <v>2.3468218830304345E-2</v>
      </c>
      <c r="AT266" s="38">
        <v>9715</v>
      </c>
      <c r="AU266" s="38">
        <v>5141</v>
      </c>
      <c r="AV266" s="34">
        <f t="shared" si="57"/>
        <v>2.6484436980331146E-2</v>
      </c>
      <c r="AW266" s="38">
        <v>10434</v>
      </c>
      <c r="AX266" s="38">
        <v>30211</v>
      </c>
      <c r="AY266" s="34">
        <f t="shared" si="58"/>
        <v>0.15589233928811005</v>
      </c>
      <c r="AZ266" s="38">
        <v>23206</v>
      </c>
      <c r="BA266" s="38">
        <v>32594</v>
      </c>
      <c r="BB266" s="34">
        <f t="shared" si="59"/>
        <v>0.16791163955201582</v>
      </c>
      <c r="BC266" s="38">
        <v>24746</v>
      </c>
      <c r="BD266" s="31"/>
    </row>
    <row r="267" spans="1:56" ht="20.25" customHeight="1">
      <c r="A267" s="37">
        <v>261</v>
      </c>
      <c r="B267" s="29" t="s">
        <v>276</v>
      </c>
      <c r="C267" s="38">
        <v>8</v>
      </c>
      <c r="D267" s="38">
        <v>166628</v>
      </c>
      <c r="E267" s="38">
        <v>168715</v>
      </c>
      <c r="F267" s="38">
        <v>166628</v>
      </c>
      <c r="G267" s="38">
        <v>168715</v>
      </c>
      <c r="H267" s="38">
        <v>131888</v>
      </c>
      <c r="I267" s="38">
        <v>135479</v>
      </c>
      <c r="J267" s="38">
        <v>131888</v>
      </c>
      <c r="K267" s="38">
        <v>135479</v>
      </c>
      <c r="L267" s="38">
        <v>868</v>
      </c>
      <c r="M267" s="38">
        <v>1361</v>
      </c>
      <c r="N267" s="38">
        <v>767</v>
      </c>
      <c r="O267" s="38">
        <v>1094</v>
      </c>
      <c r="P267" s="39">
        <v>131020</v>
      </c>
      <c r="Q267" s="38">
        <v>134118</v>
      </c>
      <c r="R267" s="39">
        <v>131121</v>
      </c>
      <c r="S267" s="38">
        <v>134385</v>
      </c>
      <c r="T267" s="38">
        <v>41976</v>
      </c>
      <c r="U267" s="34">
        <f t="shared" si="48"/>
        <v>0.32037856815753318</v>
      </c>
      <c r="V267" s="38">
        <v>53665</v>
      </c>
      <c r="W267" s="38">
        <v>33175</v>
      </c>
      <c r="X267" s="34">
        <f t="shared" si="49"/>
        <v>0.25301057801572591</v>
      </c>
      <c r="Y267" s="38">
        <v>44748</v>
      </c>
      <c r="Z267" s="38">
        <v>28501</v>
      </c>
      <c r="AA267" s="34">
        <f t="shared" si="50"/>
        <v>0.21753167455350328</v>
      </c>
      <c r="AB267" s="38">
        <v>25697</v>
      </c>
      <c r="AC267" s="38">
        <v>29852</v>
      </c>
      <c r="AD267" s="34">
        <f t="shared" si="51"/>
        <v>0.22766757422533385</v>
      </c>
      <c r="AE267" s="38">
        <v>22579</v>
      </c>
      <c r="AF267" s="38">
        <v>9123</v>
      </c>
      <c r="AG267" s="34">
        <f t="shared" si="52"/>
        <v>6.9630590749503896E-2</v>
      </c>
      <c r="AH267" s="38">
        <v>14390</v>
      </c>
      <c r="AI267" s="38">
        <v>9733</v>
      </c>
      <c r="AJ267" s="34">
        <f t="shared" si="53"/>
        <v>7.4229147123649142E-2</v>
      </c>
      <c r="AK267" s="38">
        <v>14692</v>
      </c>
      <c r="AL267" s="38">
        <v>16011</v>
      </c>
      <c r="AM267" s="34">
        <f t="shared" si="54"/>
        <v>0.12220271714242101</v>
      </c>
      <c r="AN267" s="38">
        <v>11657</v>
      </c>
      <c r="AO267" s="38">
        <v>20901</v>
      </c>
      <c r="AP267" s="34">
        <f t="shared" si="55"/>
        <v>0.15940238405747365</v>
      </c>
      <c r="AQ267" s="38">
        <v>18512</v>
      </c>
      <c r="AR267" s="38">
        <v>3477</v>
      </c>
      <c r="AS267" s="34">
        <f t="shared" si="56"/>
        <v>2.6537933139978629E-2</v>
      </c>
      <c r="AT267" s="38">
        <v>7853</v>
      </c>
      <c r="AU267" s="38">
        <v>4063</v>
      </c>
      <c r="AV267" s="34">
        <f t="shared" si="57"/>
        <v>3.098664592246856E-2</v>
      </c>
      <c r="AW267" s="38">
        <v>8361</v>
      </c>
      <c r="AX267" s="38">
        <v>24058</v>
      </c>
      <c r="AY267" s="34">
        <f t="shared" si="58"/>
        <v>0.18362082124866433</v>
      </c>
      <c r="AZ267" s="38">
        <v>20501</v>
      </c>
      <c r="BA267" s="38">
        <v>23902</v>
      </c>
      <c r="BB267" s="34">
        <f t="shared" si="59"/>
        <v>0.18228964086607027</v>
      </c>
      <c r="BC267" s="38">
        <v>19565</v>
      </c>
      <c r="BD267" s="31"/>
    </row>
    <row r="268" spans="1:56" ht="20.25" customHeight="1">
      <c r="A268" s="37">
        <v>262</v>
      </c>
      <c r="B268" s="29" t="s">
        <v>277</v>
      </c>
      <c r="C268" s="38">
        <v>8</v>
      </c>
      <c r="D268" s="38">
        <v>205967</v>
      </c>
      <c r="E268" s="38">
        <v>207044</v>
      </c>
      <c r="F268" s="38">
        <v>205967</v>
      </c>
      <c r="G268" s="38">
        <v>207044</v>
      </c>
      <c r="H268" s="38">
        <v>165777</v>
      </c>
      <c r="I268" s="38">
        <v>168052</v>
      </c>
      <c r="J268" s="38">
        <v>165777</v>
      </c>
      <c r="K268" s="38">
        <v>168052</v>
      </c>
      <c r="L268" s="38">
        <v>1302</v>
      </c>
      <c r="M268" s="38">
        <v>1765</v>
      </c>
      <c r="N268" s="38">
        <v>1207</v>
      </c>
      <c r="O268" s="38">
        <v>1443</v>
      </c>
      <c r="P268" s="39">
        <v>164475</v>
      </c>
      <c r="Q268" s="38">
        <v>166287</v>
      </c>
      <c r="R268" s="39">
        <v>164570</v>
      </c>
      <c r="S268" s="38">
        <v>166609</v>
      </c>
      <c r="T268" s="38">
        <v>49506</v>
      </c>
      <c r="U268" s="34">
        <f t="shared" si="48"/>
        <v>0.30099407204742362</v>
      </c>
      <c r="V268" s="38">
        <v>65566</v>
      </c>
      <c r="W268" s="38">
        <v>42826</v>
      </c>
      <c r="X268" s="34">
        <f t="shared" si="49"/>
        <v>0.26022968949383241</v>
      </c>
      <c r="Y268" s="38">
        <v>56105</v>
      </c>
      <c r="Z268" s="38">
        <v>34617</v>
      </c>
      <c r="AA268" s="34">
        <f t="shared" si="50"/>
        <v>0.21046967624259005</v>
      </c>
      <c r="AB268" s="38">
        <v>31655</v>
      </c>
      <c r="AC268" s="38">
        <v>33995</v>
      </c>
      <c r="AD268" s="34">
        <f t="shared" si="51"/>
        <v>0.20656863340827611</v>
      </c>
      <c r="AE268" s="38">
        <v>25190</v>
      </c>
      <c r="AF268" s="38">
        <v>13597</v>
      </c>
      <c r="AG268" s="34">
        <f t="shared" si="52"/>
        <v>8.2669098647210823E-2</v>
      </c>
      <c r="AH268" s="38">
        <v>19833</v>
      </c>
      <c r="AI268" s="38">
        <v>14327</v>
      </c>
      <c r="AJ268" s="34">
        <f t="shared" si="53"/>
        <v>8.7057179315792668E-2</v>
      </c>
      <c r="AK268" s="38">
        <v>20544</v>
      </c>
      <c r="AL268" s="38">
        <v>22765</v>
      </c>
      <c r="AM268" s="34">
        <f t="shared" si="54"/>
        <v>0.13841009271925825</v>
      </c>
      <c r="AN268" s="38">
        <v>16390</v>
      </c>
      <c r="AO268" s="38">
        <v>28807</v>
      </c>
      <c r="AP268" s="34">
        <f t="shared" si="55"/>
        <v>0.17504405420185939</v>
      </c>
      <c r="AQ268" s="38">
        <v>24922</v>
      </c>
      <c r="AR268" s="38">
        <v>3970</v>
      </c>
      <c r="AS268" s="34">
        <f t="shared" si="56"/>
        <v>2.4137406900744795E-2</v>
      </c>
      <c r="AT268" s="38">
        <v>7978</v>
      </c>
      <c r="AU268" s="38">
        <v>4357</v>
      </c>
      <c r="AV268" s="34">
        <f t="shared" si="57"/>
        <v>2.6475056207085131E-2</v>
      </c>
      <c r="AW268" s="38">
        <v>9132</v>
      </c>
      <c r="AX268" s="38">
        <v>29619</v>
      </c>
      <c r="AY268" s="34">
        <f t="shared" si="58"/>
        <v>0.18008207934336526</v>
      </c>
      <c r="AZ268" s="38">
        <v>24540</v>
      </c>
      <c r="BA268" s="38">
        <v>27702</v>
      </c>
      <c r="BB268" s="34">
        <f t="shared" si="59"/>
        <v>0.16832958619432462</v>
      </c>
      <c r="BC268" s="38">
        <v>23673</v>
      </c>
      <c r="BD268" s="31"/>
    </row>
    <row r="269" spans="1:56" ht="20.25" customHeight="1">
      <c r="A269" s="37">
        <v>263</v>
      </c>
      <c r="B269" s="29" t="s">
        <v>278</v>
      </c>
      <c r="C269" s="38">
        <v>8</v>
      </c>
      <c r="D269" s="38">
        <v>177107</v>
      </c>
      <c r="E269" s="38">
        <v>178409</v>
      </c>
      <c r="F269" s="38">
        <v>177107</v>
      </c>
      <c r="G269" s="38">
        <v>178409</v>
      </c>
      <c r="H269" s="38">
        <v>135606</v>
      </c>
      <c r="I269" s="38">
        <v>137585</v>
      </c>
      <c r="J269" s="38">
        <v>135606</v>
      </c>
      <c r="K269" s="38">
        <v>137585</v>
      </c>
      <c r="L269" s="38">
        <v>1599</v>
      </c>
      <c r="M269" s="38">
        <v>2115</v>
      </c>
      <c r="N269" s="38">
        <v>1183</v>
      </c>
      <c r="O269" s="38">
        <v>1637</v>
      </c>
      <c r="P269" s="39">
        <v>134007</v>
      </c>
      <c r="Q269" s="38">
        <v>135470</v>
      </c>
      <c r="R269" s="39">
        <v>134423</v>
      </c>
      <c r="S269" s="38">
        <v>135948</v>
      </c>
      <c r="T269" s="38">
        <v>41558</v>
      </c>
      <c r="U269" s="34">
        <f t="shared" si="48"/>
        <v>0.3101181281574843</v>
      </c>
      <c r="V269" s="38">
        <v>50892</v>
      </c>
      <c r="W269" s="38">
        <v>35079</v>
      </c>
      <c r="X269" s="34">
        <f t="shared" si="49"/>
        <v>0.26095980598558283</v>
      </c>
      <c r="Y269" s="38">
        <v>45290</v>
      </c>
      <c r="Z269" s="38">
        <v>31824</v>
      </c>
      <c r="AA269" s="34">
        <f t="shared" si="50"/>
        <v>0.2374801316349146</v>
      </c>
      <c r="AB269" s="38">
        <v>29730</v>
      </c>
      <c r="AC269" s="38">
        <v>31422</v>
      </c>
      <c r="AD269" s="34">
        <f t="shared" si="51"/>
        <v>0.23375464020294145</v>
      </c>
      <c r="AE269" s="38">
        <v>23924</v>
      </c>
      <c r="AF269" s="38">
        <v>15818</v>
      </c>
      <c r="AG269" s="34">
        <f t="shared" si="52"/>
        <v>0.11803860992336221</v>
      </c>
      <c r="AH269" s="38">
        <v>19588</v>
      </c>
      <c r="AI269" s="38">
        <v>15412</v>
      </c>
      <c r="AJ269" s="34">
        <f t="shared" si="53"/>
        <v>0.11465299837081452</v>
      </c>
      <c r="AK269" s="38">
        <v>19956</v>
      </c>
      <c r="AL269" s="38">
        <v>16481</v>
      </c>
      <c r="AM269" s="34">
        <f t="shared" si="54"/>
        <v>0.12298611266575626</v>
      </c>
      <c r="AN269" s="38">
        <v>12492</v>
      </c>
      <c r="AO269" s="38">
        <v>21723</v>
      </c>
      <c r="AP269" s="34">
        <f t="shared" si="55"/>
        <v>0.16160180921419698</v>
      </c>
      <c r="AQ269" s="38">
        <v>17188</v>
      </c>
      <c r="AR269" s="38">
        <v>2958</v>
      </c>
      <c r="AS269" s="34">
        <f t="shared" si="56"/>
        <v>2.2073473773758089E-2</v>
      </c>
      <c r="AT269" s="38">
        <v>5994</v>
      </c>
      <c r="AU269" s="38">
        <v>3338</v>
      </c>
      <c r="AV269" s="34">
        <f t="shared" si="57"/>
        <v>2.4832059989733899E-2</v>
      </c>
      <c r="AW269" s="38">
        <v>6882</v>
      </c>
      <c r="AX269" s="38">
        <v>15932</v>
      </c>
      <c r="AY269" s="34">
        <f t="shared" si="58"/>
        <v>0.11888931175237115</v>
      </c>
      <c r="AZ269" s="38">
        <v>16420</v>
      </c>
      <c r="BA269" s="38">
        <v>16916</v>
      </c>
      <c r="BB269" s="34">
        <f t="shared" si="59"/>
        <v>0.12584155985210865</v>
      </c>
      <c r="BC269" s="38">
        <v>16749</v>
      </c>
      <c r="BD269" s="31"/>
    </row>
    <row r="270" spans="1:56" ht="20.25" customHeight="1">
      <c r="A270" s="37">
        <v>264</v>
      </c>
      <c r="B270" s="29" t="s">
        <v>279</v>
      </c>
      <c r="C270" s="38">
        <v>8</v>
      </c>
      <c r="D270" s="38">
        <v>221775</v>
      </c>
      <c r="E270" s="38">
        <v>222891</v>
      </c>
      <c r="F270" s="38">
        <v>221775</v>
      </c>
      <c r="G270" s="38">
        <v>222891</v>
      </c>
      <c r="H270" s="38">
        <v>175841</v>
      </c>
      <c r="I270" s="38">
        <v>178340</v>
      </c>
      <c r="J270" s="38">
        <v>175841</v>
      </c>
      <c r="K270" s="38">
        <v>178340</v>
      </c>
      <c r="L270" s="38">
        <v>1434</v>
      </c>
      <c r="M270" s="38">
        <v>1933</v>
      </c>
      <c r="N270" s="38">
        <v>1092</v>
      </c>
      <c r="O270" s="38">
        <v>1447</v>
      </c>
      <c r="P270" s="39">
        <v>174407</v>
      </c>
      <c r="Q270" s="38">
        <v>176407</v>
      </c>
      <c r="R270" s="39">
        <v>174749</v>
      </c>
      <c r="S270" s="38">
        <v>176893</v>
      </c>
      <c r="T270" s="38">
        <v>50566</v>
      </c>
      <c r="U270" s="34">
        <f t="shared" si="48"/>
        <v>0.2899310234107576</v>
      </c>
      <c r="V270" s="38">
        <v>64958</v>
      </c>
      <c r="W270" s="38">
        <v>44987</v>
      </c>
      <c r="X270" s="34">
        <f t="shared" si="49"/>
        <v>0.25743781080292305</v>
      </c>
      <c r="Y270" s="38">
        <v>58372</v>
      </c>
      <c r="Z270" s="38">
        <v>39642</v>
      </c>
      <c r="AA270" s="34">
        <f t="shared" si="50"/>
        <v>0.22729592275539398</v>
      </c>
      <c r="AB270" s="38">
        <v>33898</v>
      </c>
      <c r="AC270" s="38">
        <v>37753</v>
      </c>
      <c r="AD270" s="34">
        <f t="shared" si="51"/>
        <v>0.21604129351240922</v>
      </c>
      <c r="AE270" s="38">
        <v>28146</v>
      </c>
      <c r="AF270" s="38">
        <v>15196</v>
      </c>
      <c r="AG270" s="34">
        <f t="shared" si="52"/>
        <v>8.7129530351419376E-2</v>
      </c>
      <c r="AH270" s="38">
        <v>21863</v>
      </c>
      <c r="AI270" s="38">
        <v>15474</v>
      </c>
      <c r="AJ270" s="34">
        <f t="shared" si="53"/>
        <v>8.8549862946282948E-2</v>
      </c>
      <c r="AK270" s="38">
        <v>22870</v>
      </c>
      <c r="AL270" s="38">
        <v>27123</v>
      </c>
      <c r="AM270" s="34">
        <f t="shared" si="54"/>
        <v>0.15551554696772493</v>
      </c>
      <c r="AN270" s="38">
        <v>23568</v>
      </c>
      <c r="AO270" s="38">
        <v>30999</v>
      </c>
      <c r="AP270" s="34">
        <f t="shared" si="55"/>
        <v>0.17739157305621206</v>
      </c>
      <c r="AQ270" s="38">
        <v>28617</v>
      </c>
      <c r="AR270" s="38">
        <v>4464</v>
      </c>
      <c r="AS270" s="34">
        <f t="shared" si="56"/>
        <v>2.559530294082233E-2</v>
      </c>
      <c r="AT270" s="38">
        <v>8626</v>
      </c>
      <c r="AU270" s="38">
        <v>5001</v>
      </c>
      <c r="AV270" s="34">
        <f t="shared" si="57"/>
        <v>2.8618189517536582E-2</v>
      </c>
      <c r="AW270" s="38">
        <v>9881</v>
      </c>
      <c r="AX270" s="38">
        <v>26224</v>
      </c>
      <c r="AY270" s="34">
        <f t="shared" si="58"/>
        <v>0.1503609373476982</v>
      </c>
      <c r="AZ270" s="38">
        <v>21542</v>
      </c>
      <c r="BA270" s="38">
        <v>27098</v>
      </c>
      <c r="BB270" s="34">
        <f t="shared" si="59"/>
        <v>0.15506812628398445</v>
      </c>
      <c r="BC270" s="38">
        <v>21539</v>
      </c>
      <c r="BD270" s="31"/>
    </row>
    <row r="271" spans="1:56" ht="20.25" customHeight="1">
      <c r="A271" s="37">
        <v>265</v>
      </c>
      <c r="B271" s="29" t="s">
        <v>280</v>
      </c>
      <c r="C271" s="38">
        <v>8</v>
      </c>
      <c r="D271" s="38">
        <v>215312</v>
      </c>
      <c r="E271" s="38">
        <v>218074</v>
      </c>
      <c r="F271" s="38">
        <v>215312</v>
      </c>
      <c r="G271" s="38">
        <v>218074</v>
      </c>
      <c r="H271" s="38">
        <v>171843</v>
      </c>
      <c r="I271" s="38">
        <v>175304</v>
      </c>
      <c r="J271" s="38">
        <v>171843</v>
      </c>
      <c r="K271" s="38">
        <v>175304</v>
      </c>
      <c r="L271" s="38">
        <v>1300</v>
      </c>
      <c r="M271" s="38">
        <v>1769</v>
      </c>
      <c r="N271" s="38">
        <v>1001</v>
      </c>
      <c r="O271" s="38">
        <v>1317</v>
      </c>
      <c r="P271" s="39">
        <v>170543</v>
      </c>
      <c r="Q271" s="38">
        <v>173535</v>
      </c>
      <c r="R271" s="39">
        <v>170842</v>
      </c>
      <c r="S271" s="38">
        <v>173987</v>
      </c>
      <c r="T271" s="38">
        <v>50297</v>
      </c>
      <c r="U271" s="34">
        <f t="shared" si="48"/>
        <v>0.29492268811971173</v>
      </c>
      <c r="V271" s="38">
        <v>66430</v>
      </c>
      <c r="W271" s="38">
        <v>42297</v>
      </c>
      <c r="X271" s="34">
        <f t="shared" si="49"/>
        <v>0.24757963498437152</v>
      </c>
      <c r="Y271" s="38">
        <v>58003</v>
      </c>
      <c r="Z271" s="38">
        <v>31409</v>
      </c>
      <c r="AA271" s="34">
        <f t="shared" si="50"/>
        <v>0.18417056109016494</v>
      </c>
      <c r="AB271" s="38">
        <v>30971</v>
      </c>
      <c r="AC271" s="38">
        <v>37284</v>
      </c>
      <c r="AD271" s="34">
        <f t="shared" si="51"/>
        <v>0.21823673335596633</v>
      </c>
      <c r="AE271" s="38">
        <v>28547</v>
      </c>
      <c r="AF271" s="38">
        <v>14392</v>
      </c>
      <c r="AG271" s="34">
        <f t="shared" si="52"/>
        <v>8.4389274259277725E-2</v>
      </c>
      <c r="AH271" s="38">
        <v>20157</v>
      </c>
      <c r="AI271" s="38">
        <v>14313</v>
      </c>
      <c r="AJ271" s="34">
        <f t="shared" si="53"/>
        <v>8.3779164374100046E-2</v>
      </c>
      <c r="AK271" s="38">
        <v>19780</v>
      </c>
      <c r="AL271" s="38">
        <v>23891</v>
      </c>
      <c r="AM271" s="34">
        <f t="shared" si="54"/>
        <v>0.14008783708507533</v>
      </c>
      <c r="AN271" s="38">
        <v>17691</v>
      </c>
      <c r="AO271" s="38">
        <v>27611</v>
      </c>
      <c r="AP271" s="34">
        <f t="shared" si="55"/>
        <v>0.16161716673885812</v>
      </c>
      <c r="AQ271" s="38">
        <v>25538</v>
      </c>
      <c r="AR271" s="38">
        <v>4886</v>
      </c>
      <c r="AS271" s="34">
        <f t="shared" si="56"/>
        <v>2.8649666066622493E-2</v>
      </c>
      <c r="AT271" s="38">
        <v>9487</v>
      </c>
      <c r="AU271" s="38">
        <v>5275</v>
      </c>
      <c r="AV271" s="34">
        <f t="shared" si="57"/>
        <v>3.0876482363821543E-2</v>
      </c>
      <c r="AW271" s="38">
        <v>10451</v>
      </c>
      <c r="AX271" s="38">
        <v>34663</v>
      </c>
      <c r="AY271" s="34">
        <f t="shared" si="58"/>
        <v>0.20325079305512392</v>
      </c>
      <c r="AZ271" s="38">
        <v>24702</v>
      </c>
      <c r="BA271" s="38">
        <v>31433</v>
      </c>
      <c r="BB271" s="34">
        <f t="shared" si="59"/>
        <v>0.18398871471886305</v>
      </c>
      <c r="BC271" s="38">
        <v>24000</v>
      </c>
      <c r="BD271" s="31"/>
    </row>
    <row r="272" spans="1:56" ht="20.25" customHeight="1">
      <c r="A272" s="37">
        <v>266</v>
      </c>
      <c r="B272" s="29" t="s">
        <v>281</v>
      </c>
      <c r="C272" s="38">
        <v>8</v>
      </c>
      <c r="D272" s="38">
        <v>230738</v>
      </c>
      <c r="E272" s="38">
        <v>229280</v>
      </c>
      <c r="F272" s="38">
        <v>230738</v>
      </c>
      <c r="G272" s="38">
        <v>229280</v>
      </c>
      <c r="H272" s="38">
        <v>186673</v>
      </c>
      <c r="I272" s="38">
        <v>186362</v>
      </c>
      <c r="J272" s="38">
        <v>186673</v>
      </c>
      <c r="K272" s="38">
        <v>186362</v>
      </c>
      <c r="L272" s="38">
        <v>1622</v>
      </c>
      <c r="M272" s="38">
        <v>1980</v>
      </c>
      <c r="N272" s="38">
        <v>1237</v>
      </c>
      <c r="O272" s="38">
        <v>1525</v>
      </c>
      <c r="P272" s="39">
        <v>185051</v>
      </c>
      <c r="Q272" s="38">
        <v>184382</v>
      </c>
      <c r="R272" s="39">
        <v>185436</v>
      </c>
      <c r="S272" s="38">
        <v>184837</v>
      </c>
      <c r="T272" s="38">
        <v>56249</v>
      </c>
      <c r="U272" s="34">
        <f t="shared" si="48"/>
        <v>0.30396485293243486</v>
      </c>
      <c r="V272" s="38">
        <v>73689</v>
      </c>
      <c r="W272" s="38">
        <v>46315</v>
      </c>
      <c r="X272" s="34">
        <f t="shared" si="49"/>
        <v>0.24976272137017624</v>
      </c>
      <c r="Y272" s="38">
        <v>60898</v>
      </c>
      <c r="Z272" s="38">
        <v>41708</v>
      </c>
      <c r="AA272" s="34">
        <f t="shared" si="50"/>
        <v>0.22538651506881888</v>
      </c>
      <c r="AB272" s="38">
        <v>36327</v>
      </c>
      <c r="AC272" s="38">
        <v>41369</v>
      </c>
      <c r="AD272" s="34">
        <f t="shared" si="51"/>
        <v>0.22309044629953192</v>
      </c>
      <c r="AE272" s="38">
        <v>30472</v>
      </c>
      <c r="AF272" s="38">
        <v>18478</v>
      </c>
      <c r="AG272" s="34">
        <f t="shared" si="52"/>
        <v>9.9853553885145177E-2</v>
      </c>
      <c r="AH272" s="38">
        <v>23215</v>
      </c>
      <c r="AI272" s="38">
        <v>18702</v>
      </c>
      <c r="AJ272" s="34">
        <f t="shared" si="53"/>
        <v>0.10085420306736556</v>
      </c>
      <c r="AK272" s="38">
        <v>24212</v>
      </c>
      <c r="AL272" s="38">
        <v>22792</v>
      </c>
      <c r="AM272" s="34">
        <f t="shared" si="54"/>
        <v>0.12316604611701638</v>
      </c>
      <c r="AN272" s="38">
        <v>16191</v>
      </c>
      <c r="AO272" s="38">
        <v>30783</v>
      </c>
      <c r="AP272" s="34">
        <f t="shared" si="55"/>
        <v>0.16600336504238658</v>
      </c>
      <c r="AQ272" s="38">
        <v>27145</v>
      </c>
      <c r="AR272" s="38">
        <v>4357</v>
      </c>
      <c r="AS272" s="34">
        <f t="shared" si="56"/>
        <v>2.3544860605995106E-2</v>
      </c>
      <c r="AT272" s="38">
        <v>8453</v>
      </c>
      <c r="AU272" s="38">
        <v>4851</v>
      </c>
      <c r="AV272" s="34">
        <f t="shared" si="57"/>
        <v>2.6159968938070276E-2</v>
      </c>
      <c r="AW272" s="38">
        <v>9719</v>
      </c>
      <c r="AX272" s="38">
        <v>29015</v>
      </c>
      <c r="AY272" s="34">
        <f t="shared" si="58"/>
        <v>0.15679461337685285</v>
      </c>
      <c r="AZ272" s="38">
        <v>23092</v>
      </c>
      <c r="BA272" s="38">
        <v>29048</v>
      </c>
      <c r="BB272" s="34">
        <f t="shared" si="59"/>
        <v>0.15664703725274487</v>
      </c>
      <c r="BC272" s="38">
        <v>24282</v>
      </c>
      <c r="BD272" s="31"/>
    </row>
    <row r="273" spans="1:56" ht="20.25" customHeight="1">
      <c r="A273" s="37">
        <v>267</v>
      </c>
      <c r="B273" s="29" t="s">
        <v>282</v>
      </c>
      <c r="C273" s="38">
        <v>8</v>
      </c>
      <c r="D273" s="38">
        <v>240951</v>
      </c>
      <c r="E273" s="38">
        <v>242553</v>
      </c>
      <c r="F273" s="38">
        <v>240951</v>
      </c>
      <c r="G273" s="38">
        <v>242553</v>
      </c>
      <c r="H273" s="38">
        <v>182804</v>
      </c>
      <c r="I273" s="38">
        <v>185705</v>
      </c>
      <c r="J273" s="38">
        <v>182804</v>
      </c>
      <c r="K273" s="38">
        <v>185705</v>
      </c>
      <c r="L273" s="38">
        <v>1863</v>
      </c>
      <c r="M273" s="38">
        <v>2595</v>
      </c>
      <c r="N273" s="38">
        <v>1749</v>
      </c>
      <c r="O273" s="38">
        <v>2419</v>
      </c>
      <c r="P273" s="39">
        <v>180941</v>
      </c>
      <c r="Q273" s="38">
        <v>183110</v>
      </c>
      <c r="R273" s="39">
        <v>181055</v>
      </c>
      <c r="S273" s="38">
        <v>183286</v>
      </c>
      <c r="T273" s="38">
        <v>50299</v>
      </c>
      <c r="U273" s="34">
        <f t="shared" si="48"/>
        <v>0.27798564172851925</v>
      </c>
      <c r="V273" s="38">
        <v>64591</v>
      </c>
      <c r="W273" s="38">
        <v>43325</v>
      </c>
      <c r="X273" s="34">
        <f t="shared" si="49"/>
        <v>0.23929192786722267</v>
      </c>
      <c r="Y273" s="38">
        <v>58755</v>
      </c>
      <c r="Z273" s="38">
        <v>43887</v>
      </c>
      <c r="AA273" s="34">
        <f t="shared" si="50"/>
        <v>0.24254867608778552</v>
      </c>
      <c r="AB273" s="38">
        <v>42455</v>
      </c>
      <c r="AC273" s="38">
        <v>40961</v>
      </c>
      <c r="AD273" s="34">
        <f t="shared" si="51"/>
        <v>0.22623512192427717</v>
      </c>
      <c r="AE273" s="38">
        <v>32489</v>
      </c>
      <c r="AF273" s="38">
        <v>23093</v>
      </c>
      <c r="AG273" s="34">
        <f t="shared" si="52"/>
        <v>0.12762723760783901</v>
      </c>
      <c r="AH273" s="38">
        <v>28575</v>
      </c>
      <c r="AI273" s="38">
        <v>23828</v>
      </c>
      <c r="AJ273" s="34">
        <f t="shared" si="53"/>
        <v>0.13160641793930022</v>
      </c>
      <c r="AK273" s="38">
        <v>30089</v>
      </c>
      <c r="AL273" s="38">
        <v>24748</v>
      </c>
      <c r="AM273" s="34">
        <f t="shared" si="54"/>
        <v>0.13677386551417312</v>
      </c>
      <c r="AN273" s="38">
        <v>17566</v>
      </c>
      <c r="AO273" s="38">
        <v>29386</v>
      </c>
      <c r="AP273" s="34">
        <f t="shared" si="55"/>
        <v>0.162304272182486</v>
      </c>
      <c r="AQ273" s="38">
        <v>23872</v>
      </c>
      <c r="AR273" s="38">
        <v>4237</v>
      </c>
      <c r="AS273" s="34">
        <f t="shared" si="56"/>
        <v>2.341647277289282E-2</v>
      </c>
      <c r="AT273" s="38">
        <v>8448</v>
      </c>
      <c r="AU273" s="38">
        <v>5137</v>
      </c>
      <c r="AV273" s="34">
        <f t="shared" si="57"/>
        <v>2.8372593963160365E-2</v>
      </c>
      <c r="AW273" s="38">
        <v>10520</v>
      </c>
      <c r="AX273" s="38">
        <v>23018</v>
      </c>
      <c r="AY273" s="34">
        <f t="shared" si="58"/>
        <v>0.12721273785377554</v>
      </c>
      <c r="AZ273" s="38">
        <v>14920</v>
      </c>
      <c r="BA273" s="38">
        <v>23476</v>
      </c>
      <c r="BB273" s="34">
        <f t="shared" si="59"/>
        <v>0.12966225732512221</v>
      </c>
      <c r="BC273" s="38">
        <v>19016</v>
      </c>
      <c r="BD273" s="31"/>
    </row>
    <row r="274" spans="1:56" ht="20.25" customHeight="1">
      <c r="A274" s="37">
        <v>268</v>
      </c>
      <c r="B274" s="29" t="s">
        <v>283</v>
      </c>
      <c r="C274" s="38">
        <v>8</v>
      </c>
      <c r="D274" s="38">
        <v>225874</v>
      </c>
      <c r="E274" s="38">
        <v>225785</v>
      </c>
      <c r="F274" s="38">
        <v>225874</v>
      </c>
      <c r="G274" s="38">
        <v>225785</v>
      </c>
      <c r="H274" s="38">
        <v>172687</v>
      </c>
      <c r="I274" s="38">
        <v>171760</v>
      </c>
      <c r="J274" s="38">
        <v>172687</v>
      </c>
      <c r="K274" s="38">
        <v>171760</v>
      </c>
      <c r="L274" s="38">
        <v>1561</v>
      </c>
      <c r="M274" s="38">
        <v>1900</v>
      </c>
      <c r="N274" s="38">
        <v>1457</v>
      </c>
      <c r="O274" s="38">
        <v>1965</v>
      </c>
      <c r="P274" s="39">
        <v>171126</v>
      </c>
      <c r="Q274" s="38">
        <v>169860</v>
      </c>
      <c r="R274" s="39">
        <v>171230</v>
      </c>
      <c r="S274" s="38">
        <v>169795</v>
      </c>
      <c r="T274" s="38">
        <v>54894</v>
      </c>
      <c r="U274" s="34">
        <f t="shared" si="48"/>
        <v>0.32078117878054768</v>
      </c>
      <c r="V274" s="38">
        <v>68717</v>
      </c>
      <c r="W274" s="38">
        <v>41947</v>
      </c>
      <c r="X274" s="34">
        <f t="shared" si="49"/>
        <v>0.24497459557320564</v>
      </c>
      <c r="Y274" s="38">
        <v>58215</v>
      </c>
      <c r="Z274" s="38">
        <v>33568</v>
      </c>
      <c r="AA274" s="34">
        <f t="shared" si="50"/>
        <v>0.19615955494781623</v>
      </c>
      <c r="AB274" s="38">
        <v>31406</v>
      </c>
      <c r="AC274" s="38">
        <v>37272</v>
      </c>
      <c r="AD274" s="34">
        <f t="shared" si="51"/>
        <v>0.21767213689189979</v>
      </c>
      <c r="AE274" s="38">
        <v>27472</v>
      </c>
      <c r="AF274" s="38">
        <v>20579</v>
      </c>
      <c r="AG274" s="34">
        <f t="shared" si="52"/>
        <v>0.12025641924663698</v>
      </c>
      <c r="AH274" s="38">
        <v>22894</v>
      </c>
      <c r="AI274" s="38">
        <v>21787</v>
      </c>
      <c r="AJ274" s="34">
        <f t="shared" si="53"/>
        <v>0.12723821760205573</v>
      </c>
      <c r="AK274" s="38">
        <v>24827</v>
      </c>
      <c r="AL274" s="38">
        <v>19941</v>
      </c>
      <c r="AM274" s="34">
        <f t="shared" si="54"/>
        <v>0.11652817222397531</v>
      </c>
      <c r="AN274" s="38">
        <v>14252</v>
      </c>
      <c r="AO274" s="38">
        <v>27850</v>
      </c>
      <c r="AP274" s="34">
        <f t="shared" si="55"/>
        <v>0.16264673246510541</v>
      </c>
      <c r="AQ274" s="38">
        <v>21629</v>
      </c>
      <c r="AR274" s="38">
        <v>4090</v>
      </c>
      <c r="AS274" s="34">
        <f t="shared" si="56"/>
        <v>2.3900517747157065E-2</v>
      </c>
      <c r="AT274" s="38">
        <v>7314</v>
      </c>
      <c r="AU274" s="38">
        <v>4980</v>
      </c>
      <c r="AV274" s="34">
        <f t="shared" si="57"/>
        <v>2.9083688605968581E-2</v>
      </c>
      <c r="AW274" s="38">
        <v>9594</v>
      </c>
      <c r="AX274" s="38">
        <v>25825</v>
      </c>
      <c r="AY274" s="34">
        <f t="shared" si="58"/>
        <v>0.15091219335460421</v>
      </c>
      <c r="AZ274" s="38">
        <v>21468</v>
      </c>
      <c r="BA274" s="38">
        <v>22734</v>
      </c>
      <c r="BB274" s="34">
        <f t="shared" si="59"/>
        <v>0.13276879051568066</v>
      </c>
      <c r="BC274" s="38">
        <v>20512</v>
      </c>
      <c r="BD274" s="31"/>
    </row>
    <row r="275" spans="1:56" ht="20.25" customHeight="1">
      <c r="A275" s="37">
        <v>269</v>
      </c>
      <c r="B275" s="29" t="s">
        <v>284</v>
      </c>
      <c r="C275" s="38">
        <v>8</v>
      </c>
      <c r="D275" s="38">
        <v>177062</v>
      </c>
      <c r="E275" s="38">
        <v>176968</v>
      </c>
      <c r="F275" s="38">
        <v>177062</v>
      </c>
      <c r="G275" s="38">
        <v>176968</v>
      </c>
      <c r="H275" s="38">
        <v>136436</v>
      </c>
      <c r="I275" s="38">
        <v>136717</v>
      </c>
      <c r="J275" s="38">
        <v>136436</v>
      </c>
      <c r="K275" s="38">
        <v>136717</v>
      </c>
      <c r="L275" s="38">
        <v>1435</v>
      </c>
      <c r="M275" s="38">
        <v>1916</v>
      </c>
      <c r="N275" s="38">
        <v>1012</v>
      </c>
      <c r="O275" s="38">
        <v>1406</v>
      </c>
      <c r="P275" s="39">
        <v>135001</v>
      </c>
      <c r="Q275" s="38">
        <v>134801</v>
      </c>
      <c r="R275" s="39">
        <v>135424</v>
      </c>
      <c r="S275" s="38">
        <v>135311</v>
      </c>
      <c r="T275" s="38">
        <v>41176</v>
      </c>
      <c r="U275" s="34">
        <f t="shared" si="48"/>
        <v>0.305005148110014</v>
      </c>
      <c r="V275" s="38">
        <v>55595</v>
      </c>
      <c r="W275" s="38">
        <v>34991</v>
      </c>
      <c r="X275" s="34">
        <f t="shared" si="49"/>
        <v>0.25838108459357279</v>
      </c>
      <c r="Y275" s="38">
        <v>47588</v>
      </c>
      <c r="Z275" s="38">
        <v>32904</v>
      </c>
      <c r="AA275" s="34">
        <f t="shared" si="50"/>
        <v>0.24373152791460803</v>
      </c>
      <c r="AB275" s="38">
        <v>26971</v>
      </c>
      <c r="AC275" s="38">
        <v>29341</v>
      </c>
      <c r="AD275" s="34">
        <f t="shared" si="51"/>
        <v>0.21666026701323252</v>
      </c>
      <c r="AE275" s="38">
        <v>22298</v>
      </c>
      <c r="AF275" s="38">
        <v>15802</v>
      </c>
      <c r="AG275" s="34">
        <f t="shared" si="52"/>
        <v>0.11705098480751995</v>
      </c>
      <c r="AH275" s="38">
        <v>17788</v>
      </c>
      <c r="AI275" s="38">
        <v>15979</v>
      </c>
      <c r="AJ275" s="34">
        <f t="shared" si="53"/>
        <v>0.11799237948960302</v>
      </c>
      <c r="AK275" s="38">
        <v>19438</v>
      </c>
      <c r="AL275" s="38">
        <v>16198</v>
      </c>
      <c r="AM275" s="34">
        <f t="shared" si="54"/>
        <v>0.11998429641261917</v>
      </c>
      <c r="AN275" s="38">
        <v>10882</v>
      </c>
      <c r="AO275" s="38">
        <v>21397</v>
      </c>
      <c r="AP275" s="34">
        <f t="shared" si="55"/>
        <v>0.158000059073724</v>
      </c>
      <c r="AQ275" s="38">
        <v>16717</v>
      </c>
      <c r="AR275" s="38">
        <v>3929</v>
      </c>
      <c r="AS275" s="34">
        <f t="shared" si="56"/>
        <v>2.9103488122310204E-2</v>
      </c>
      <c r="AT275" s="38">
        <v>7581</v>
      </c>
      <c r="AU275" s="38">
        <v>3927</v>
      </c>
      <c r="AV275" s="34">
        <f t="shared" si="57"/>
        <v>2.8997814272211719E-2</v>
      </c>
      <c r="AW275" s="38">
        <v>7999</v>
      </c>
      <c r="AX275" s="38">
        <v>15587</v>
      </c>
      <c r="AY275" s="34">
        <f t="shared" si="58"/>
        <v>0.11545840401182214</v>
      </c>
      <c r="AZ275" s="38">
        <v>15216</v>
      </c>
      <c r="BA275" s="38">
        <v>18579</v>
      </c>
      <c r="BB275" s="34">
        <f t="shared" si="59"/>
        <v>0.1371913397920605</v>
      </c>
      <c r="BC275" s="38">
        <v>15482</v>
      </c>
      <c r="BD275" s="31"/>
    </row>
    <row r="276" spans="1:56" ht="20.25" customHeight="1">
      <c r="A276" s="37">
        <v>270</v>
      </c>
      <c r="B276" s="29" t="s">
        <v>285</v>
      </c>
      <c r="C276" s="38">
        <v>8</v>
      </c>
      <c r="D276" s="38">
        <v>220686</v>
      </c>
      <c r="E276" s="38">
        <v>221853</v>
      </c>
      <c r="F276" s="38">
        <v>220686</v>
      </c>
      <c r="G276" s="38">
        <v>221853</v>
      </c>
      <c r="H276" s="38">
        <v>168655</v>
      </c>
      <c r="I276" s="38">
        <v>170191</v>
      </c>
      <c r="J276" s="38">
        <v>168655</v>
      </c>
      <c r="K276" s="38">
        <v>170191</v>
      </c>
      <c r="L276" s="38">
        <v>1722</v>
      </c>
      <c r="M276" s="38">
        <v>2605</v>
      </c>
      <c r="N276" s="38">
        <v>1410</v>
      </c>
      <c r="O276" s="38">
        <v>1975</v>
      </c>
      <c r="P276" s="39">
        <v>166933</v>
      </c>
      <c r="Q276" s="38">
        <v>167586</v>
      </c>
      <c r="R276" s="39">
        <v>167245</v>
      </c>
      <c r="S276" s="38">
        <v>168216</v>
      </c>
      <c r="T276" s="38">
        <v>61832</v>
      </c>
      <c r="U276" s="34">
        <f t="shared" si="48"/>
        <v>0.37040010063917861</v>
      </c>
      <c r="V276" s="38">
        <v>77752</v>
      </c>
      <c r="W276" s="38">
        <v>45852</v>
      </c>
      <c r="X276" s="34">
        <f t="shared" si="49"/>
        <v>0.27416066250112109</v>
      </c>
      <c r="Y276" s="38">
        <v>64217</v>
      </c>
      <c r="Z276" s="38">
        <v>36501</v>
      </c>
      <c r="AA276" s="34">
        <f t="shared" si="50"/>
        <v>0.21865658677433461</v>
      </c>
      <c r="AB276" s="38">
        <v>35164</v>
      </c>
      <c r="AC276" s="38">
        <v>39468</v>
      </c>
      <c r="AD276" s="34">
        <f t="shared" si="51"/>
        <v>0.23598911776136805</v>
      </c>
      <c r="AE276" s="38">
        <v>31341</v>
      </c>
      <c r="AF276" s="38">
        <v>16988</v>
      </c>
      <c r="AG276" s="34">
        <f t="shared" si="52"/>
        <v>0.10176537892447868</v>
      </c>
      <c r="AH276" s="38">
        <v>18447</v>
      </c>
      <c r="AI276" s="38">
        <v>17937</v>
      </c>
      <c r="AJ276" s="34">
        <f t="shared" si="53"/>
        <v>0.10724984304463511</v>
      </c>
      <c r="AK276" s="38">
        <v>20616</v>
      </c>
      <c r="AL276" s="38">
        <v>15708</v>
      </c>
      <c r="AM276" s="34">
        <f t="shared" si="54"/>
        <v>9.4097631984089422E-2</v>
      </c>
      <c r="AN276" s="38">
        <v>10218</v>
      </c>
      <c r="AO276" s="38">
        <v>24562</v>
      </c>
      <c r="AP276" s="34">
        <f t="shared" si="55"/>
        <v>0.14686238751532182</v>
      </c>
      <c r="AQ276" s="38">
        <v>17707</v>
      </c>
      <c r="AR276" s="38">
        <v>3905</v>
      </c>
      <c r="AS276" s="34">
        <f t="shared" si="56"/>
        <v>2.3392618595484416E-2</v>
      </c>
      <c r="AT276" s="38">
        <v>8678</v>
      </c>
      <c r="AU276" s="38">
        <v>4538</v>
      </c>
      <c r="AV276" s="34">
        <f t="shared" si="57"/>
        <v>2.7133845555920955E-2</v>
      </c>
      <c r="AW276" s="38">
        <v>9233</v>
      </c>
      <c r="AX276" s="38">
        <v>20364</v>
      </c>
      <c r="AY276" s="34">
        <f t="shared" si="58"/>
        <v>0.12198906147975536</v>
      </c>
      <c r="AZ276" s="38">
        <v>16123</v>
      </c>
      <c r="BA276" s="38">
        <v>21226</v>
      </c>
      <c r="BB276" s="34">
        <f t="shared" si="59"/>
        <v>0.12691560285808245</v>
      </c>
      <c r="BC276" s="38">
        <v>18427</v>
      </c>
      <c r="BD276" s="31"/>
    </row>
    <row r="277" spans="1:56" ht="20.25" customHeight="1">
      <c r="A277" s="37">
        <v>271</v>
      </c>
      <c r="B277" s="29" t="s">
        <v>286</v>
      </c>
      <c r="C277" s="38">
        <v>8</v>
      </c>
      <c r="D277" s="38">
        <v>205608</v>
      </c>
      <c r="E277" s="38">
        <v>208868</v>
      </c>
      <c r="F277" s="38">
        <v>205608</v>
      </c>
      <c r="G277" s="38">
        <v>208868</v>
      </c>
      <c r="H277" s="38">
        <v>159591</v>
      </c>
      <c r="I277" s="38">
        <v>162139</v>
      </c>
      <c r="J277" s="38">
        <v>159591</v>
      </c>
      <c r="K277" s="38">
        <v>162139</v>
      </c>
      <c r="L277" s="38">
        <v>1350</v>
      </c>
      <c r="M277" s="38">
        <v>1633</v>
      </c>
      <c r="N277" s="38">
        <v>1123</v>
      </c>
      <c r="O277" s="38">
        <v>1228</v>
      </c>
      <c r="P277" s="39">
        <v>158241</v>
      </c>
      <c r="Q277" s="38">
        <v>160506</v>
      </c>
      <c r="R277" s="39">
        <v>158468</v>
      </c>
      <c r="S277" s="38">
        <v>160911</v>
      </c>
      <c r="T277" s="38">
        <v>30921</v>
      </c>
      <c r="U277" s="34">
        <f t="shared" si="48"/>
        <v>0.19540447797979033</v>
      </c>
      <c r="V277" s="38">
        <v>45821</v>
      </c>
      <c r="W277" s="38">
        <v>27998</v>
      </c>
      <c r="X277" s="34">
        <f t="shared" si="49"/>
        <v>0.17667920337228968</v>
      </c>
      <c r="Y277" s="38">
        <v>44776</v>
      </c>
      <c r="Z277" s="38">
        <v>33630</v>
      </c>
      <c r="AA277" s="34">
        <f t="shared" si="50"/>
        <v>0.21252393501052191</v>
      </c>
      <c r="AB277" s="38">
        <v>37924</v>
      </c>
      <c r="AC277" s="38">
        <v>33828</v>
      </c>
      <c r="AD277" s="34">
        <f t="shared" si="51"/>
        <v>0.21346896534316076</v>
      </c>
      <c r="AE277" s="38">
        <v>27044</v>
      </c>
      <c r="AF277" s="38">
        <v>10811</v>
      </c>
      <c r="AG277" s="34">
        <f t="shared" si="52"/>
        <v>6.83198412547949E-2</v>
      </c>
      <c r="AH277" s="38">
        <v>16073</v>
      </c>
      <c r="AI277" s="38">
        <v>10774</v>
      </c>
      <c r="AJ277" s="34">
        <f t="shared" si="53"/>
        <v>6.7988489789736734E-2</v>
      </c>
      <c r="AK277" s="38">
        <v>16741</v>
      </c>
      <c r="AL277" s="38">
        <v>15793</v>
      </c>
      <c r="AM277" s="34">
        <f t="shared" si="54"/>
        <v>9.9803464336044381E-2</v>
      </c>
      <c r="AN277" s="38">
        <v>13829</v>
      </c>
      <c r="AO277" s="38">
        <v>20615</v>
      </c>
      <c r="AP277" s="34">
        <f t="shared" si="55"/>
        <v>0.13008935557967538</v>
      </c>
      <c r="AQ277" s="38">
        <v>19251</v>
      </c>
      <c r="AR277" s="38">
        <v>7956</v>
      </c>
      <c r="AS277" s="34">
        <f t="shared" si="56"/>
        <v>5.0277740914175216E-2</v>
      </c>
      <c r="AT277" s="38">
        <v>12155</v>
      </c>
      <c r="AU277" s="38">
        <v>8910</v>
      </c>
      <c r="AV277" s="34">
        <f t="shared" si="57"/>
        <v>5.6225862634727515E-2</v>
      </c>
      <c r="AW277" s="38">
        <v>15452</v>
      </c>
      <c r="AX277" s="38">
        <v>47473</v>
      </c>
      <c r="AY277" s="34">
        <f t="shared" si="58"/>
        <v>0.30000442363230767</v>
      </c>
      <c r="AZ277" s="38">
        <v>28268</v>
      </c>
      <c r="BA277" s="38">
        <v>44011</v>
      </c>
      <c r="BB277" s="34">
        <f t="shared" si="59"/>
        <v>0.27772799555746269</v>
      </c>
      <c r="BC277" s="38">
        <v>29408</v>
      </c>
      <c r="BD277" s="31"/>
    </row>
    <row r="278" spans="1:56" ht="20.25" customHeight="1">
      <c r="A278" s="37">
        <v>272</v>
      </c>
      <c r="B278" s="29" t="s">
        <v>287</v>
      </c>
      <c r="C278" s="38">
        <v>8</v>
      </c>
      <c r="D278" s="38">
        <v>209147</v>
      </c>
      <c r="E278" s="38">
        <v>209741</v>
      </c>
      <c r="F278" s="38">
        <v>209147</v>
      </c>
      <c r="G278" s="38">
        <v>209741</v>
      </c>
      <c r="H278" s="38">
        <v>167946</v>
      </c>
      <c r="I278" s="38">
        <v>168801</v>
      </c>
      <c r="J278" s="38">
        <v>167946</v>
      </c>
      <c r="K278" s="38">
        <v>168801</v>
      </c>
      <c r="L278" s="38">
        <v>1687</v>
      </c>
      <c r="M278" s="38">
        <v>2061</v>
      </c>
      <c r="N278" s="38">
        <v>1313</v>
      </c>
      <c r="O278" s="38">
        <v>1675</v>
      </c>
      <c r="P278" s="39">
        <v>166259</v>
      </c>
      <c r="Q278" s="38">
        <v>166740</v>
      </c>
      <c r="R278" s="39">
        <v>166633</v>
      </c>
      <c r="S278" s="38">
        <v>167126</v>
      </c>
      <c r="T278" s="38">
        <v>50581</v>
      </c>
      <c r="U278" s="34">
        <f t="shared" si="48"/>
        <v>0.3042301469394138</v>
      </c>
      <c r="V278" s="38">
        <v>67396</v>
      </c>
      <c r="W278" s="38">
        <v>42831</v>
      </c>
      <c r="X278" s="34">
        <f t="shared" si="49"/>
        <v>0.25703792166017536</v>
      </c>
      <c r="Y278" s="38">
        <v>59137</v>
      </c>
      <c r="Z278" s="38">
        <v>37948</v>
      </c>
      <c r="AA278" s="34">
        <f t="shared" si="50"/>
        <v>0.22824629042638292</v>
      </c>
      <c r="AB278" s="38">
        <v>32886</v>
      </c>
      <c r="AC278" s="38">
        <v>38474</v>
      </c>
      <c r="AD278" s="34">
        <f t="shared" si="51"/>
        <v>0.23089063990926167</v>
      </c>
      <c r="AE278" s="38">
        <v>28591</v>
      </c>
      <c r="AF278" s="38">
        <v>14963</v>
      </c>
      <c r="AG278" s="34">
        <f t="shared" si="52"/>
        <v>8.9998135439284491E-2</v>
      </c>
      <c r="AH278" s="38">
        <v>19512</v>
      </c>
      <c r="AI278" s="38">
        <v>15869</v>
      </c>
      <c r="AJ278" s="34">
        <f t="shared" si="53"/>
        <v>9.5233237113897001E-2</v>
      </c>
      <c r="AK278" s="38">
        <v>20887</v>
      </c>
      <c r="AL278" s="38">
        <v>19066</v>
      </c>
      <c r="AM278" s="34">
        <f t="shared" si="54"/>
        <v>0.11467649871585898</v>
      </c>
      <c r="AN278" s="38">
        <v>15138</v>
      </c>
      <c r="AO278" s="38">
        <v>24660</v>
      </c>
      <c r="AP278" s="34">
        <f t="shared" si="55"/>
        <v>0.14798989395857964</v>
      </c>
      <c r="AQ278" s="38">
        <v>21441</v>
      </c>
      <c r="AR278" s="38">
        <v>4040</v>
      </c>
      <c r="AS278" s="34">
        <f t="shared" si="56"/>
        <v>2.4299436421486957E-2</v>
      </c>
      <c r="AT278" s="38">
        <v>7627</v>
      </c>
      <c r="AU278" s="38">
        <v>4483</v>
      </c>
      <c r="AV278" s="34">
        <f t="shared" si="57"/>
        <v>2.6903434493767742E-2</v>
      </c>
      <c r="AW278" s="38">
        <v>9119</v>
      </c>
      <c r="AX278" s="38">
        <v>27755</v>
      </c>
      <c r="AY278" s="34">
        <f t="shared" si="58"/>
        <v>0.16693833115801249</v>
      </c>
      <c r="AZ278" s="38">
        <v>19076</v>
      </c>
      <c r="BA278" s="38">
        <v>26969</v>
      </c>
      <c r="BB278" s="34">
        <f t="shared" si="59"/>
        <v>0.16184669303199245</v>
      </c>
      <c r="BC278" s="38">
        <v>20489</v>
      </c>
      <c r="BD278" s="31"/>
    </row>
    <row r="279" spans="1:56" ht="20.25" customHeight="1">
      <c r="A279" s="37">
        <v>273</v>
      </c>
      <c r="B279" s="29" t="s">
        <v>288</v>
      </c>
      <c r="C279" s="38">
        <v>8</v>
      </c>
      <c r="D279" s="38">
        <v>204890</v>
      </c>
      <c r="E279" s="38">
        <v>206484</v>
      </c>
      <c r="F279" s="38">
        <v>204890</v>
      </c>
      <c r="G279" s="38">
        <v>206484</v>
      </c>
      <c r="H279" s="38">
        <v>155331</v>
      </c>
      <c r="I279" s="38">
        <v>157208</v>
      </c>
      <c r="J279" s="38">
        <v>155331</v>
      </c>
      <c r="K279" s="38">
        <v>157208</v>
      </c>
      <c r="L279" s="38">
        <v>1736</v>
      </c>
      <c r="M279" s="38">
        <v>2318</v>
      </c>
      <c r="N279" s="38">
        <v>1531</v>
      </c>
      <c r="O279" s="38">
        <v>1960</v>
      </c>
      <c r="P279" s="39">
        <v>153595</v>
      </c>
      <c r="Q279" s="38">
        <v>154890</v>
      </c>
      <c r="R279" s="39">
        <v>153800</v>
      </c>
      <c r="S279" s="38">
        <v>155248</v>
      </c>
      <c r="T279" s="38">
        <v>50988</v>
      </c>
      <c r="U279" s="34">
        <f t="shared" si="48"/>
        <v>0.3319639311175494</v>
      </c>
      <c r="V279" s="38">
        <v>68259</v>
      </c>
      <c r="W279" s="38">
        <v>41495</v>
      </c>
      <c r="X279" s="34">
        <f t="shared" si="49"/>
        <v>0.26979843953185956</v>
      </c>
      <c r="Y279" s="38">
        <v>58798</v>
      </c>
      <c r="Z279" s="38">
        <v>34847</v>
      </c>
      <c r="AA279" s="34">
        <f t="shared" si="50"/>
        <v>0.22687587486571828</v>
      </c>
      <c r="AB279" s="38">
        <v>29486</v>
      </c>
      <c r="AC279" s="38">
        <v>36442</v>
      </c>
      <c r="AD279" s="34">
        <f t="shared" si="51"/>
        <v>0.23694408322496749</v>
      </c>
      <c r="AE279" s="38">
        <v>26374</v>
      </c>
      <c r="AF279" s="38">
        <v>16455</v>
      </c>
      <c r="AG279" s="34">
        <f t="shared" si="52"/>
        <v>0.10713239363260522</v>
      </c>
      <c r="AH279" s="38">
        <v>18849</v>
      </c>
      <c r="AI279" s="38">
        <v>16333</v>
      </c>
      <c r="AJ279" s="34">
        <f t="shared" si="53"/>
        <v>0.1061963589076723</v>
      </c>
      <c r="AK279" s="38">
        <v>19701</v>
      </c>
      <c r="AL279" s="38">
        <v>17764</v>
      </c>
      <c r="AM279" s="34">
        <f t="shared" si="54"/>
        <v>0.11565480647156483</v>
      </c>
      <c r="AN279" s="38">
        <v>11150</v>
      </c>
      <c r="AO279" s="38">
        <v>21250</v>
      </c>
      <c r="AP279" s="34">
        <f t="shared" si="55"/>
        <v>0.13816644993498051</v>
      </c>
      <c r="AQ279" s="38">
        <v>17847</v>
      </c>
      <c r="AR279" s="38">
        <v>4212</v>
      </c>
      <c r="AS279" s="34">
        <f t="shared" si="56"/>
        <v>2.7422767668218367E-2</v>
      </c>
      <c r="AT279" s="38">
        <v>7123</v>
      </c>
      <c r="AU279" s="38">
        <v>4280</v>
      </c>
      <c r="AV279" s="34">
        <f t="shared" si="57"/>
        <v>2.7828348504551365E-2</v>
      </c>
      <c r="AW279" s="38">
        <v>8369</v>
      </c>
      <c r="AX279" s="38">
        <v>19962</v>
      </c>
      <c r="AY279" s="34">
        <f t="shared" si="58"/>
        <v>0.12996516813698364</v>
      </c>
      <c r="AZ279" s="38">
        <v>16954</v>
      </c>
      <c r="BA279" s="38">
        <v>21926</v>
      </c>
      <c r="BB279" s="34">
        <f t="shared" si="59"/>
        <v>0.14256176853055916</v>
      </c>
      <c r="BC279" s="38">
        <v>17766</v>
      </c>
      <c r="BD279" s="31"/>
    </row>
    <row r="280" spans="1:56" ht="20.25" customHeight="1">
      <c r="A280" s="37">
        <v>274</v>
      </c>
      <c r="B280" s="29" t="s">
        <v>289</v>
      </c>
      <c r="C280" s="38">
        <v>8</v>
      </c>
      <c r="D280" s="38">
        <v>218431</v>
      </c>
      <c r="E280" s="38">
        <v>217934</v>
      </c>
      <c r="F280" s="38">
        <v>218431</v>
      </c>
      <c r="G280" s="38">
        <v>217934</v>
      </c>
      <c r="H280" s="38">
        <v>177868</v>
      </c>
      <c r="I280" s="38">
        <v>179138</v>
      </c>
      <c r="J280" s="38">
        <v>177868</v>
      </c>
      <c r="K280" s="38">
        <v>179138</v>
      </c>
      <c r="L280" s="38">
        <v>1231</v>
      </c>
      <c r="M280" s="38">
        <v>1568</v>
      </c>
      <c r="N280" s="38">
        <v>1064</v>
      </c>
      <c r="O280" s="38">
        <v>1306</v>
      </c>
      <c r="P280" s="39">
        <v>176637</v>
      </c>
      <c r="Q280" s="38">
        <v>177570</v>
      </c>
      <c r="R280" s="39">
        <v>176804</v>
      </c>
      <c r="S280" s="38">
        <v>177832</v>
      </c>
      <c r="T280" s="38">
        <v>42582</v>
      </c>
      <c r="U280" s="34">
        <f t="shared" si="48"/>
        <v>0.24107067035785254</v>
      </c>
      <c r="V280" s="38">
        <v>58019</v>
      </c>
      <c r="W280" s="38">
        <v>36783</v>
      </c>
      <c r="X280" s="34">
        <f t="shared" si="49"/>
        <v>0.20804393565756432</v>
      </c>
      <c r="Y280" s="38">
        <v>53138</v>
      </c>
      <c r="Z280" s="38">
        <v>35602</v>
      </c>
      <c r="AA280" s="34">
        <f t="shared" si="50"/>
        <v>0.20155460067822709</v>
      </c>
      <c r="AB280" s="38">
        <v>46219</v>
      </c>
      <c r="AC280" s="38">
        <v>40275</v>
      </c>
      <c r="AD280" s="34">
        <f t="shared" si="51"/>
        <v>0.227794620031221</v>
      </c>
      <c r="AE280" s="38">
        <v>32806</v>
      </c>
      <c r="AF280" s="38">
        <v>10823</v>
      </c>
      <c r="AG280" s="34">
        <f t="shared" si="52"/>
        <v>6.1272553315556762E-2</v>
      </c>
      <c r="AH280" s="38">
        <v>15803</v>
      </c>
      <c r="AI280" s="38">
        <v>10821</v>
      </c>
      <c r="AJ280" s="34">
        <f t="shared" si="53"/>
        <v>6.1203366439673314E-2</v>
      </c>
      <c r="AK280" s="38">
        <v>16850</v>
      </c>
      <c r="AL280" s="38">
        <v>15906</v>
      </c>
      <c r="AM280" s="34">
        <f t="shared" si="54"/>
        <v>9.0049083714057648E-2</v>
      </c>
      <c r="AN280" s="38">
        <v>11769</v>
      </c>
      <c r="AO280" s="38">
        <v>23240</v>
      </c>
      <c r="AP280" s="34">
        <f t="shared" si="55"/>
        <v>0.13144498993235448</v>
      </c>
      <c r="AQ280" s="38">
        <v>22556</v>
      </c>
      <c r="AR280" s="38">
        <v>6987</v>
      </c>
      <c r="AS280" s="34">
        <f t="shared" si="56"/>
        <v>3.9555698975865757E-2</v>
      </c>
      <c r="AT280" s="38">
        <v>10751</v>
      </c>
      <c r="AU280" s="38">
        <v>8624</v>
      </c>
      <c r="AV280" s="34">
        <f t="shared" si="57"/>
        <v>4.8777176986945996E-2</v>
      </c>
      <c r="AW280" s="38">
        <v>14812</v>
      </c>
      <c r="AX280" s="38">
        <v>53288</v>
      </c>
      <c r="AY280" s="34">
        <f t="shared" si="58"/>
        <v>0.30168084829339264</v>
      </c>
      <c r="AZ280" s="38">
        <v>29664</v>
      </c>
      <c r="BA280" s="38">
        <v>45314</v>
      </c>
      <c r="BB280" s="34">
        <f t="shared" si="59"/>
        <v>0.25629510644555553</v>
      </c>
      <c r="BC280" s="38">
        <v>30491</v>
      </c>
      <c r="BD280" s="31"/>
    </row>
    <row r="281" spans="1:56" ht="20.25" customHeight="1">
      <c r="A281" s="37">
        <v>275</v>
      </c>
      <c r="B281" s="29" t="s">
        <v>290</v>
      </c>
      <c r="C281" s="38">
        <v>8</v>
      </c>
      <c r="D281" s="38">
        <v>196863</v>
      </c>
      <c r="E281" s="38">
        <v>197289</v>
      </c>
      <c r="F281" s="38">
        <v>196863</v>
      </c>
      <c r="G281" s="38">
        <v>197289</v>
      </c>
      <c r="H281" s="38">
        <v>142132</v>
      </c>
      <c r="I281" s="38">
        <v>144078</v>
      </c>
      <c r="J281" s="38">
        <v>142132</v>
      </c>
      <c r="K281" s="38">
        <v>144078</v>
      </c>
      <c r="L281" s="38">
        <v>1350</v>
      </c>
      <c r="M281" s="38">
        <v>1504</v>
      </c>
      <c r="N281" s="38">
        <v>1165</v>
      </c>
      <c r="O281" s="38">
        <v>1355</v>
      </c>
      <c r="P281" s="39">
        <v>140782</v>
      </c>
      <c r="Q281" s="38">
        <v>142574</v>
      </c>
      <c r="R281" s="39">
        <v>140967</v>
      </c>
      <c r="S281" s="38">
        <v>142723</v>
      </c>
      <c r="T281" s="38">
        <v>27986</v>
      </c>
      <c r="U281" s="34">
        <f t="shared" si="48"/>
        <v>0.19878961799093633</v>
      </c>
      <c r="V281" s="38">
        <v>41812</v>
      </c>
      <c r="W281" s="38">
        <v>25682</v>
      </c>
      <c r="X281" s="34">
        <f t="shared" si="49"/>
        <v>0.18218448289315939</v>
      </c>
      <c r="Y281" s="38">
        <v>38746</v>
      </c>
      <c r="Z281" s="38">
        <v>37102</v>
      </c>
      <c r="AA281" s="34">
        <f t="shared" si="50"/>
        <v>0.26354221420352036</v>
      </c>
      <c r="AB281" s="38">
        <v>39795</v>
      </c>
      <c r="AC281" s="38">
        <v>35651</v>
      </c>
      <c r="AD281" s="34">
        <f t="shared" si="51"/>
        <v>0.25290316173288785</v>
      </c>
      <c r="AE281" s="38">
        <v>30309</v>
      </c>
      <c r="AF281" s="38">
        <v>13773</v>
      </c>
      <c r="AG281" s="34">
        <f t="shared" si="52"/>
        <v>9.7832109218508045E-2</v>
      </c>
      <c r="AH281" s="38">
        <v>17833</v>
      </c>
      <c r="AI281" s="38">
        <v>12846</v>
      </c>
      <c r="AJ281" s="34">
        <f t="shared" si="53"/>
        <v>9.1127710740811677E-2</v>
      </c>
      <c r="AK281" s="38">
        <v>18309</v>
      </c>
      <c r="AL281" s="38">
        <v>14879</v>
      </c>
      <c r="AM281" s="34">
        <f t="shared" si="54"/>
        <v>0.10568822718813485</v>
      </c>
      <c r="AN281" s="38">
        <v>9835</v>
      </c>
      <c r="AO281" s="38">
        <v>18515</v>
      </c>
      <c r="AP281" s="34">
        <f t="shared" si="55"/>
        <v>0.13134279654103442</v>
      </c>
      <c r="AQ281" s="38">
        <v>16050</v>
      </c>
      <c r="AR281" s="38">
        <v>6811</v>
      </c>
      <c r="AS281" s="34">
        <f t="shared" si="56"/>
        <v>4.837976445852453E-2</v>
      </c>
      <c r="AT281" s="38">
        <v>10493</v>
      </c>
      <c r="AU281" s="38">
        <v>7066</v>
      </c>
      <c r="AV281" s="34">
        <f t="shared" si="57"/>
        <v>5.0125206608638902E-2</v>
      </c>
      <c r="AW281" s="38">
        <v>12989</v>
      </c>
      <c r="AX281" s="38">
        <v>31723</v>
      </c>
      <c r="AY281" s="34">
        <f t="shared" si="58"/>
        <v>0.22533420465684534</v>
      </c>
      <c r="AZ281" s="38">
        <v>18739</v>
      </c>
      <c r="BA281" s="38">
        <v>29814</v>
      </c>
      <c r="BB281" s="34">
        <f t="shared" si="59"/>
        <v>0.21149630764647045</v>
      </c>
      <c r="BC281" s="38">
        <v>18803</v>
      </c>
      <c r="BD281" s="31"/>
    </row>
    <row r="282" spans="1:56" ht="20.25" customHeight="1">
      <c r="A282" s="37">
        <v>276</v>
      </c>
      <c r="B282" s="29" t="s">
        <v>291</v>
      </c>
      <c r="C282" s="38">
        <v>8</v>
      </c>
      <c r="D282" s="38">
        <v>209418</v>
      </c>
      <c r="E282" s="38">
        <v>210876</v>
      </c>
      <c r="F282" s="38">
        <v>209418</v>
      </c>
      <c r="G282" s="38">
        <v>210876</v>
      </c>
      <c r="H282" s="38">
        <v>162058</v>
      </c>
      <c r="I282" s="38">
        <v>163339</v>
      </c>
      <c r="J282" s="38">
        <v>162058</v>
      </c>
      <c r="K282" s="38">
        <v>163339</v>
      </c>
      <c r="L282" s="38">
        <v>1806</v>
      </c>
      <c r="M282" s="38">
        <v>2116</v>
      </c>
      <c r="N282" s="38">
        <v>1564</v>
      </c>
      <c r="O282" s="38">
        <v>2114</v>
      </c>
      <c r="P282" s="39">
        <v>160252</v>
      </c>
      <c r="Q282" s="38">
        <v>161223</v>
      </c>
      <c r="R282" s="39">
        <v>160494</v>
      </c>
      <c r="S282" s="38">
        <v>161225</v>
      </c>
      <c r="T282" s="38">
        <v>57391</v>
      </c>
      <c r="U282" s="34">
        <f t="shared" si="48"/>
        <v>0.35812969572922648</v>
      </c>
      <c r="V282" s="38">
        <v>75531</v>
      </c>
      <c r="W282" s="38">
        <v>48866</v>
      </c>
      <c r="X282" s="34">
        <f t="shared" si="49"/>
        <v>0.30447244133737089</v>
      </c>
      <c r="Y282" s="38">
        <v>64208</v>
      </c>
      <c r="Z282" s="38">
        <v>33083</v>
      </c>
      <c r="AA282" s="34">
        <f t="shared" si="50"/>
        <v>0.20644360132790854</v>
      </c>
      <c r="AB282" s="38">
        <v>30849</v>
      </c>
      <c r="AC282" s="38">
        <v>35578</v>
      </c>
      <c r="AD282" s="34">
        <f t="shared" si="51"/>
        <v>0.22167806896207959</v>
      </c>
      <c r="AE282" s="38">
        <v>27175</v>
      </c>
      <c r="AF282" s="38">
        <v>19374</v>
      </c>
      <c r="AG282" s="34">
        <f t="shared" si="52"/>
        <v>0.12089708708783665</v>
      </c>
      <c r="AH282" s="38">
        <v>21849</v>
      </c>
      <c r="AI282" s="38">
        <v>19208</v>
      </c>
      <c r="AJ282" s="34">
        <f t="shared" si="53"/>
        <v>0.11968048649793762</v>
      </c>
      <c r="AK282" s="38">
        <v>22289</v>
      </c>
      <c r="AL282" s="38">
        <v>15549</v>
      </c>
      <c r="AM282" s="34">
        <f t="shared" si="54"/>
        <v>9.7028430222399722E-2</v>
      </c>
      <c r="AN282" s="38">
        <v>11419</v>
      </c>
      <c r="AO282" s="38">
        <v>20943</v>
      </c>
      <c r="AP282" s="34">
        <f t="shared" si="55"/>
        <v>0.13049085947138211</v>
      </c>
      <c r="AQ282" s="38">
        <v>17564</v>
      </c>
      <c r="AR282" s="38">
        <v>3722</v>
      </c>
      <c r="AS282" s="34">
        <f t="shared" si="56"/>
        <v>2.3225919177295759E-2</v>
      </c>
      <c r="AT282" s="38">
        <v>8422</v>
      </c>
      <c r="AU282" s="38">
        <v>4084</v>
      </c>
      <c r="AV282" s="34">
        <f t="shared" si="57"/>
        <v>2.5446434134609393E-2</v>
      </c>
      <c r="AW282" s="38">
        <v>8907</v>
      </c>
      <c r="AX282" s="38">
        <v>17695</v>
      </c>
      <c r="AY282" s="34">
        <f t="shared" si="58"/>
        <v>0.11041983875396251</v>
      </c>
      <c r="AZ282" s="38">
        <v>11090</v>
      </c>
      <c r="BA282" s="38">
        <v>17748</v>
      </c>
      <c r="BB282" s="34">
        <f t="shared" si="59"/>
        <v>0.11058357321769038</v>
      </c>
      <c r="BC282" s="38">
        <v>13642</v>
      </c>
      <c r="BD282" s="31"/>
    </row>
    <row r="283" spans="1:56" ht="20.25" customHeight="1">
      <c r="A283" s="37">
        <v>277</v>
      </c>
      <c r="B283" s="29" t="s">
        <v>292</v>
      </c>
      <c r="C283" s="38">
        <v>8</v>
      </c>
      <c r="D283" s="38">
        <v>196882</v>
      </c>
      <c r="E283" s="38">
        <v>198251</v>
      </c>
      <c r="F283" s="38">
        <v>196882</v>
      </c>
      <c r="G283" s="38">
        <v>198251</v>
      </c>
      <c r="H283" s="38">
        <v>154085</v>
      </c>
      <c r="I283" s="38">
        <v>156402</v>
      </c>
      <c r="J283" s="38">
        <v>154085</v>
      </c>
      <c r="K283" s="38">
        <v>156402</v>
      </c>
      <c r="L283" s="38">
        <v>1588</v>
      </c>
      <c r="M283" s="38">
        <v>1986</v>
      </c>
      <c r="N283" s="38">
        <v>1403</v>
      </c>
      <c r="O283" s="38">
        <v>1748</v>
      </c>
      <c r="P283" s="39">
        <v>152497</v>
      </c>
      <c r="Q283" s="38">
        <v>154416</v>
      </c>
      <c r="R283" s="39">
        <v>152682</v>
      </c>
      <c r="S283" s="38">
        <v>154654</v>
      </c>
      <c r="T283" s="38">
        <v>43487</v>
      </c>
      <c r="U283" s="34">
        <f t="shared" si="48"/>
        <v>0.28516626556587998</v>
      </c>
      <c r="V283" s="38">
        <v>57788</v>
      </c>
      <c r="W283" s="38">
        <v>38871</v>
      </c>
      <c r="X283" s="34">
        <f t="shared" si="49"/>
        <v>0.25458796714740439</v>
      </c>
      <c r="Y283" s="38">
        <v>51797</v>
      </c>
      <c r="Z283" s="38">
        <v>41205</v>
      </c>
      <c r="AA283" s="34">
        <f t="shared" si="50"/>
        <v>0.27020203676137894</v>
      </c>
      <c r="AB283" s="38">
        <v>36886</v>
      </c>
      <c r="AC283" s="38">
        <v>35847</v>
      </c>
      <c r="AD283" s="34">
        <f t="shared" si="51"/>
        <v>0.23478209612135026</v>
      </c>
      <c r="AE283" s="38">
        <v>28486</v>
      </c>
      <c r="AF283" s="38">
        <v>15296</v>
      </c>
      <c r="AG283" s="34">
        <f t="shared" si="52"/>
        <v>0.10030361253008256</v>
      </c>
      <c r="AH283" s="38">
        <v>20177</v>
      </c>
      <c r="AI283" s="38">
        <v>15701</v>
      </c>
      <c r="AJ283" s="34">
        <f t="shared" si="53"/>
        <v>0.10283464979499876</v>
      </c>
      <c r="AK283" s="38">
        <v>20942</v>
      </c>
      <c r="AL283" s="38">
        <v>17769</v>
      </c>
      <c r="AM283" s="34">
        <f t="shared" si="54"/>
        <v>0.1165203249899998</v>
      </c>
      <c r="AN283" s="38">
        <v>12571</v>
      </c>
      <c r="AO283" s="38">
        <v>21941</v>
      </c>
      <c r="AP283" s="34">
        <f t="shared" si="55"/>
        <v>0.14370390746780892</v>
      </c>
      <c r="AQ283" s="38">
        <v>18933</v>
      </c>
      <c r="AR283" s="38">
        <v>4006</v>
      </c>
      <c r="AS283" s="34">
        <f t="shared" si="56"/>
        <v>2.6269369233493118E-2</v>
      </c>
      <c r="AT283" s="38">
        <v>8010</v>
      </c>
      <c r="AU283" s="38">
        <v>4320</v>
      </c>
      <c r="AV283" s="34">
        <f t="shared" si="57"/>
        <v>2.8294101465791647E-2</v>
      </c>
      <c r="AW283" s="38">
        <v>9738</v>
      </c>
      <c r="AX283" s="38">
        <v>22696</v>
      </c>
      <c r="AY283" s="34">
        <f t="shared" si="58"/>
        <v>0.1488291572948976</v>
      </c>
      <c r="AZ283" s="38">
        <v>14792</v>
      </c>
      <c r="BA283" s="38">
        <v>24072</v>
      </c>
      <c r="BB283" s="34">
        <f t="shared" si="59"/>
        <v>0.15766102094549456</v>
      </c>
      <c r="BC283" s="38">
        <v>17687</v>
      </c>
      <c r="BD283" s="31"/>
    </row>
    <row r="284" spans="1:56" ht="20.25" customHeight="1">
      <c r="A284" s="37">
        <v>278</v>
      </c>
      <c r="B284" s="29" t="s">
        <v>293</v>
      </c>
      <c r="C284" s="38">
        <v>8</v>
      </c>
      <c r="D284" s="38">
        <v>195755</v>
      </c>
      <c r="E284" s="38">
        <v>196426</v>
      </c>
      <c r="F284" s="38">
        <v>195755</v>
      </c>
      <c r="G284" s="38">
        <v>196426</v>
      </c>
      <c r="H284" s="38">
        <v>152231</v>
      </c>
      <c r="I284" s="38">
        <v>154622</v>
      </c>
      <c r="J284" s="38">
        <v>152231</v>
      </c>
      <c r="K284" s="38">
        <v>154622</v>
      </c>
      <c r="L284" s="38">
        <v>2028</v>
      </c>
      <c r="M284" s="38">
        <v>2264</v>
      </c>
      <c r="N284" s="38">
        <v>1455</v>
      </c>
      <c r="O284" s="38">
        <v>1932</v>
      </c>
      <c r="P284" s="39">
        <v>150203</v>
      </c>
      <c r="Q284" s="38">
        <v>152358</v>
      </c>
      <c r="R284" s="39">
        <v>150776</v>
      </c>
      <c r="S284" s="38">
        <v>152690</v>
      </c>
      <c r="T284" s="38">
        <v>44465</v>
      </c>
      <c r="U284" s="34">
        <f t="shared" si="48"/>
        <v>0.29603270240940593</v>
      </c>
      <c r="V284" s="38">
        <v>63166</v>
      </c>
      <c r="W284" s="38">
        <v>38866</v>
      </c>
      <c r="X284" s="34">
        <f t="shared" si="49"/>
        <v>0.25777312039051309</v>
      </c>
      <c r="Y284" s="38">
        <v>53147</v>
      </c>
      <c r="Z284" s="38">
        <v>32836</v>
      </c>
      <c r="AA284" s="34">
        <f t="shared" si="50"/>
        <v>0.21861081336591145</v>
      </c>
      <c r="AB284" s="38">
        <v>29684</v>
      </c>
      <c r="AC284" s="38">
        <v>34434</v>
      </c>
      <c r="AD284" s="34">
        <f t="shared" si="51"/>
        <v>0.22837852178065474</v>
      </c>
      <c r="AE284" s="38">
        <v>26560</v>
      </c>
      <c r="AF284" s="38">
        <v>17352</v>
      </c>
      <c r="AG284" s="34">
        <f t="shared" si="52"/>
        <v>0.1155236579828632</v>
      </c>
      <c r="AH284" s="38">
        <v>21960</v>
      </c>
      <c r="AI284" s="38">
        <v>17462</v>
      </c>
      <c r="AJ284" s="34">
        <f t="shared" si="53"/>
        <v>0.11581418793441928</v>
      </c>
      <c r="AK284" s="38">
        <v>22794</v>
      </c>
      <c r="AL284" s="38">
        <v>17635</v>
      </c>
      <c r="AM284" s="34">
        <f t="shared" si="54"/>
        <v>0.11740777481142188</v>
      </c>
      <c r="AN284" s="38">
        <v>10255</v>
      </c>
      <c r="AO284" s="38">
        <v>21978</v>
      </c>
      <c r="AP284" s="34">
        <f t="shared" si="55"/>
        <v>0.14576590438796624</v>
      </c>
      <c r="AQ284" s="38">
        <v>18180</v>
      </c>
      <c r="AR284" s="38">
        <v>3854</v>
      </c>
      <c r="AS284" s="34">
        <f t="shared" si="56"/>
        <v>2.5658608682915786E-2</v>
      </c>
      <c r="AT284" s="38">
        <v>7016</v>
      </c>
      <c r="AU284" s="38">
        <v>4125</v>
      </c>
      <c r="AV284" s="34">
        <f t="shared" si="57"/>
        <v>2.7358465538281956E-2</v>
      </c>
      <c r="AW284" s="38">
        <v>8674</v>
      </c>
      <c r="AX284" s="38">
        <v>22154</v>
      </c>
      <c r="AY284" s="34">
        <f t="shared" si="58"/>
        <v>0.14749372515861867</v>
      </c>
      <c r="AZ284" s="38">
        <v>12641</v>
      </c>
      <c r="BA284" s="38">
        <v>20858</v>
      </c>
      <c r="BB284" s="34">
        <f t="shared" si="59"/>
        <v>0.13833766647211757</v>
      </c>
      <c r="BC284" s="38">
        <v>15500</v>
      </c>
      <c r="BD284" s="31"/>
    </row>
    <row r="285" spans="1:56" ht="20.25" customHeight="1">
      <c r="A285" s="37">
        <v>279</v>
      </c>
      <c r="B285" s="29" t="s">
        <v>294</v>
      </c>
      <c r="C285" s="38">
        <v>8</v>
      </c>
      <c r="D285" s="38">
        <v>217126</v>
      </c>
      <c r="E285" s="38">
        <v>219577</v>
      </c>
      <c r="F285" s="38">
        <v>217126</v>
      </c>
      <c r="G285" s="38">
        <v>219577</v>
      </c>
      <c r="H285" s="38">
        <v>163982</v>
      </c>
      <c r="I285" s="38">
        <v>167977</v>
      </c>
      <c r="J285" s="38">
        <v>163982</v>
      </c>
      <c r="K285" s="38">
        <v>167977</v>
      </c>
      <c r="L285" s="38">
        <v>1441</v>
      </c>
      <c r="M285" s="38">
        <v>2004</v>
      </c>
      <c r="N285" s="38">
        <v>1365</v>
      </c>
      <c r="O285" s="38">
        <v>1897</v>
      </c>
      <c r="P285" s="39">
        <v>162541</v>
      </c>
      <c r="Q285" s="38">
        <v>165973</v>
      </c>
      <c r="R285" s="39">
        <v>162617</v>
      </c>
      <c r="S285" s="38">
        <v>166080</v>
      </c>
      <c r="T285" s="38">
        <v>46291</v>
      </c>
      <c r="U285" s="34">
        <f t="shared" si="48"/>
        <v>0.28479583612750015</v>
      </c>
      <c r="V285" s="38">
        <v>60476</v>
      </c>
      <c r="W285" s="38">
        <v>39324</v>
      </c>
      <c r="X285" s="34">
        <f t="shared" si="49"/>
        <v>0.2418197359439665</v>
      </c>
      <c r="Y285" s="38">
        <v>54364</v>
      </c>
      <c r="Z285" s="38">
        <v>33957</v>
      </c>
      <c r="AA285" s="34">
        <f t="shared" si="50"/>
        <v>0.20891344337736326</v>
      </c>
      <c r="AB285" s="38">
        <v>31611</v>
      </c>
      <c r="AC285" s="38">
        <v>34262</v>
      </c>
      <c r="AD285" s="34">
        <f t="shared" si="51"/>
        <v>0.21069137913010325</v>
      </c>
      <c r="AE285" s="38">
        <v>27101</v>
      </c>
      <c r="AF285" s="38">
        <v>22943</v>
      </c>
      <c r="AG285" s="34">
        <f t="shared" si="52"/>
        <v>0.14115207855248829</v>
      </c>
      <c r="AH285" s="38">
        <v>26172</v>
      </c>
      <c r="AI285" s="38">
        <v>22028</v>
      </c>
      <c r="AJ285" s="34">
        <f t="shared" si="53"/>
        <v>0.13545939231445667</v>
      </c>
      <c r="AK285" s="38">
        <v>27107</v>
      </c>
      <c r="AL285" s="38">
        <v>20632</v>
      </c>
      <c r="AM285" s="34">
        <f t="shared" si="54"/>
        <v>0.12693412738939713</v>
      </c>
      <c r="AN285" s="38">
        <v>19760</v>
      </c>
      <c r="AO285" s="38">
        <v>26504</v>
      </c>
      <c r="AP285" s="34">
        <f t="shared" si="55"/>
        <v>0.16298418984485016</v>
      </c>
      <c r="AQ285" s="38">
        <v>22643</v>
      </c>
      <c r="AR285" s="38">
        <v>3772</v>
      </c>
      <c r="AS285" s="34">
        <f t="shared" si="56"/>
        <v>2.3206452525824255E-2</v>
      </c>
      <c r="AT285" s="38">
        <v>7730</v>
      </c>
      <c r="AU285" s="38">
        <v>4342</v>
      </c>
      <c r="AV285" s="34">
        <f t="shared" si="57"/>
        <v>2.6700775441681989E-2</v>
      </c>
      <c r="AW285" s="38">
        <v>8952</v>
      </c>
      <c r="AX285" s="38">
        <v>20679</v>
      </c>
      <c r="AY285" s="34">
        <f t="shared" si="58"/>
        <v>0.12722328520188753</v>
      </c>
      <c r="AZ285" s="38">
        <v>16016</v>
      </c>
      <c r="BA285" s="38">
        <v>21213</v>
      </c>
      <c r="BB285" s="34">
        <f t="shared" si="59"/>
        <v>0.13044761617789039</v>
      </c>
      <c r="BC285" s="38">
        <v>17869</v>
      </c>
      <c r="BD285" s="31"/>
    </row>
    <row r="286" spans="1:56" ht="20.25" customHeight="1">
      <c r="A286" s="37">
        <v>280</v>
      </c>
      <c r="B286" s="29" t="s">
        <v>295</v>
      </c>
      <c r="C286" s="38">
        <v>8</v>
      </c>
      <c r="D286" s="38">
        <v>199092</v>
      </c>
      <c r="E286" s="38">
        <v>198021</v>
      </c>
      <c r="F286" s="38">
        <v>199092</v>
      </c>
      <c r="G286" s="38">
        <v>198021</v>
      </c>
      <c r="H286" s="38">
        <v>152863</v>
      </c>
      <c r="I286" s="38">
        <v>153463</v>
      </c>
      <c r="J286" s="38">
        <v>152863</v>
      </c>
      <c r="K286" s="38">
        <v>153463</v>
      </c>
      <c r="L286" s="38">
        <v>1350</v>
      </c>
      <c r="M286" s="38">
        <v>1739</v>
      </c>
      <c r="N286" s="38">
        <v>1275</v>
      </c>
      <c r="O286" s="38">
        <v>1858</v>
      </c>
      <c r="P286" s="39">
        <v>151513</v>
      </c>
      <c r="Q286" s="38">
        <v>151724</v>
      </c>
      <c r="R286" s="39">
        <v>151588</v>
      </c>
      <c r="S286" s="38">
        <v>151605</v>
      </c>
      <c r="T286" s="38">
        <v>51208</v>
      </c>
      <c r="U286" s="34">
        <f t="shared" si="48"/>
        <v>0.33797759928190979</v>
      </c>
      <c r="V286" s="38">
        <v>65676</v>
      </c>
      <c r="W286" s="38">
        <v>42841</v>
      </c>
      <c r="X286" s="34">
        <f t="shared" si="49"/>
        <v>0.28261471884318018</v>
      </c>
      <c r="Y286" s="38">
        <v>56330</v>
      </c>
      <c r="Z286" s="38">
        <v>26111</v>
      </c>
      <c r="AA286" s="34">
        <f t="shared" si="50"/>
        <v>0.17233504715766965</v>
      </c>
      <c r="AB286" s="38">
        <v>25601</v>
      </c>
      <c r="AC286" s="38">
        <v>28571</v>
      </c>
      <c r="AD286" s="34">
        <f t="shared" si="51"/>
        <v>0.18847797978731826</v>
      </c>
      <c r="AE286" s="38">
        <v>21832</v>
      </c>
      <c r="AF286" s="38">
        <v>18668</v>
      </c>
      <c r="AG286" s="34">
        <f t="shared" si="52"/>
        <v>0.12321054958980418</v>
      </c>
      <c r="AH286" s="38">
        <v>21431</v>
      </c>
      <c r="AI286" s="38">
        <v>19473</v>
      </c>
      <c r="AJ286" s="34">
        <f t="shared" si="53"/>
        <v>0.12846003641449191</v>
      </c>
      <c r="AK286" s="38">
        <v>22715</v>
      </c>
      <c r="AL286" s="38">
        <v>22685</v>
      </c>
      <c r="AM286" s="34">
        <f t="shared" si="54"/>
        <v>0.14972312606839017</v>
      </c>
      <c r="AN286" s="38">
        <v>14154</v>
      </c>
      <c r="AO286" s="38">
        <v>26770</v>
      </c>
      <c r="AP286" s="34">
        <f t="shared" si="55"/>
        <v>0.17659709211810962</v>
      </c>
      <c r="AQ286" s="38">
        <v>21646</v>
      </c>
      <c r="AR286" s="38">
        <v>2998</v>
      </c>
      <c r="AS286" s="34">
        <f t="shared" si="56"/>
        <v>1.9787080976549867E-2</v>
      </c>
      <c r="AT286" s="38">
        <v>6832</v>
      </c>
      <c r="AU286" s="38">
        <v>3656</v>
      </c>
      <c r="AV286" s="34">
        <f t="shared" si="57"/>
        <v>2.4118004063646198E-2</v>
      </c>
      <c r="AW286" s="38">
        <v>7759</v>
      </c>
      <c r="AX286" s="38">
        <v>17712</v>
      </c>
      <c r="AY286" s="34">
        <f t="shared" si="58"/>
        <v>0.11690085999221189</v>
      </c>
      <c r="AZ286" s="38">
        <v>13284</v>
      </c>
      <c r="BA286" s="38">
        <v>17301</v>
      </c>
      <c r="BB286" s="34">
        <f t="shared" si="59"/>
        <v>0.11413172546639576</v>
      </c>
      <c r="BC286" s="38">
        <v>14989</v>
      </c>
      <c r="BD286" s="31"/>
    </row>
    <row r="287" spans="1:56" ht="20.25" customHeight="1">
      <c r="A287" s="37">
        <v>281</v>
      </c>
      <c r="B287" s="29" t="s">
        <v>296</v>
      </c>
      <c r="C287" s="38">
        <v>8</v>
      </c>
      <c r="D287" s="38">
        <v>224392</v>
      </c>
      <c r="E287" s="38">
        <v>222308</v>
      </c>
      <c r="F287" s="38">
        <v>224392</v>
      </c>
      <c r="G287" s="38">
        <v>222308</v>
      </c>
      <c r="H287" s="38">
        <v>180976</v>
      </c>
      <c r="I287" s="38">
        <v>180854</v>
      </c>
      <c r="J287" s="38">
        <v>180976</v>
      </c>
      <c r="K287" s="38">
        <v>180854</v>
      </c>
      <c r="L287" s="38">
        <v>1207</v>
      </c>
      <c r="M287" s="38">
        <v>1480</v>
      </c>
      <c r="N287" s="38">
        <v>1103</v>
      </c>
      <c r="O287" s="38">
        <v>1319</v>
      </c>
      <c r="P287" s="39">
        <v>179769</v>
      </c>
      <c r="Q287" s="38">
        <v>179374</v>
      </c>
      <c r="R287" s="39">
        <v>179873</v>
      </c>
      <c r="S287" s="38">
        <v>179535</v>
      </c>
      <c r="T287" s="38">
        <v>37111</v>
      </c>
      <c r="U287" s="34">
        <f t="shared" si="48"/>
        <v>0.20643714989792455</v>
      </c>
      <c r="V287" s="38">
        <v>50256</v>
      </c>
      <c r="W287" s="38">
        <v>31296</v>
      </c>
      <c r="X287" s="34">
        <f t="shared" si="49"/>
        <v>0.17398942587269908</v>
      </c>
      <c r="Y287" s="38">
        <v>50423</v>
      </c>
      <c r="Z287" s="38">
        <v>47198</v>
      </c>
      <c r="AA287" s="34">
        <f t="shared" si="50"/>
        <v>0.26254804777241902</v>
      </c>
      <c r="AB287" s="38">
        <v>40647</v>
      </c>
      <c r="AC287" s="38">
        <v>38183</v>
      </c>
      <c r="AD287" s="34">
        <f t="shared" si="51"/>
        <v>0.21227755138347612</v>
      </c>
      <c r="AE287" s="38">
        <v>31452</v>
      </c>
      <c r="AF287" s="38">
        <v>8107</v>
      </c>
      <c r="AG287" s="34">
        <f t="shared" si="52"/>
        <v>4.5096763068159691E-2</v>
      </c>
      <c r="AH287" s="38">
        <v>12984</v>
      </c>
      <c r="AI287" s="38">
        <v>8854</v>
      </c>
      <c r="AJ287" s="34">
        <f t="shared" si="53"/>
        <v>4.9223618886658924E-2</v>
      </c>
      <c r="AK287" s="38">
        <v>14103</v>
      </c>
      <c r="AL287" s="38">
        <v>13835</v>
      </c>
      <c r="AM287" s="34">
        <f t="shared" si="54"/>
        <v>7.6959876285677728E-2</v>
      </c>
      <c r="AN287" s="38">
        <v>9546</v>
      </c>
      <c r="AO287" s="38">
        <v>19145</v>
      </c>
      <c r="AP287" s="34">
        <f t="shared" si="55"/>
        <v>0.10643620776881467</v>
      </c>
      <c r="AQ287" s="38">
        <v>16725</v>
      </c>
      <c r="AR287" s="38">
        <v>9604</v>
      </c>
      <c r="AS287" s="34">
        <f t="shared" si="56"/>
        <v>5.3424116505070396E-2</v>
      </c>
      <c r="AT287" s="38">
        <v>13172</v>
      </c>
      <c r="AU287" s="38">
        <v>12429</v>
      </c>
      <c r="AV287" s="34">
        <f t="shared" si="57"/>
        <v>6.909875300906751E-2</v>
      </c>
      <c r="AW287" s="38">
        <v>20168</v>
      </c>
      <c r="AX287" s="38">
        <v>51777</v>
      </c>
      <c r="AY287" s="34">
        <f t="shared" si="58"/>
        <v>0.28801962518565494</v>
      </c>
      <c r="AZ287" s="38">
        <v>46115</v>
      </c>
      <c r="BA287" s="38">
        <v>56861</v>
      </c>
      <c r="BB287" s="34">
        <f t="shared" si="59"/>
        <v>0.31611748289070624</v>
      </c>
      <c r="BC287" s="38">
        <v>38002</v>
      </c>
      <c r="BD287" s="31"/>
    </row>
    <row r="288" spans="1:56" ht="20.25" customHeight="1">
      <c r="A288" s="37">
        <v>282</v>
      </c>
      <c r="B288" s="29" t="s">
        <v>297</v>
      </c>
      <c r="C288" s="38">
        <v>8</v>
      </c>
      <c r="D288" s="38">
        <v>231076</v>
      </c>
      <c r="E288" s="38">
        <v>232208</v>
      </c>
      <c r="F288" s="38">
        <v>231076</v>
      </c>
      <c r="G288" s="38">
        <v>232208</v>
      </c>
      <c r="H288" s="38">
        <v>174064</v>
      </c>
      <c r="I288" s="38">
        <v>177399</v>
      </c>
      <c r="J288" s="38">
        <v>174064</v>
      </c>
      <c r="K288" s="38">
        <v>177399</v>
      </c>
      <c r="L288" s="38">
        <v>1720</v>
      </c>
      <c r="M288" s="38">
        <v>1882</v>
      </c>
      <c r="N288" s="38">
        <v>1495</v>
      </c>
      <c r="O288" s="38">
        <v>1695</v>
      </c>
      <c r="P288" s="39">
        <v>172344</v>
      </c>
      <c r="Q288" s="38">
        <v>175517</v>
      </c>
      <c r="R288" s="39">
        <v>172569</v>
      </c>
      <c r="S288" s="38">
        <v>175704</v>
      </c>
      <c r="T288" s="38">
        <v>43509</v>
      </c>
      <c r="U288" s="34">
        <f t="shared" si="48"/>
        <v>0.25245439353850441</v>
      </c>
      <c r="V288" s="38">
        <v>69148</v>
      </c>
      <c r="W288" s="38">
        <v>38501</v>
      </c>
      <c r="X288" s="34">
        <f t="shared" si="49"/>
        <v>0.22310496091418505</v>
      </c>
      <c r="Y288" s="38">
        <v>60513</v>
      </c>
      <c r="Z288" s="38">
        <v>37496</v>
      </c>
      <c r="AA288" s="34">
        <f t="shared" si="50"/>
        <v>0.21756487025948104</v>
      </c>
      <c r="AB288" s="38">
        <v>36986</v>
      </c>
      <c r="AC288" s="38">
        <v>41834</v>
      </c>
      <c r="AD288" s="34">
        <f t="shared" si="51"/>
        <v>0.24241897443920982</v>
      </c>
      <c r="AE288" s="38">
        <v>31249</v>
      </c>
      <c r="AF288" s="38">
        <v>13981</v>
      </c>
      <c r="AG288" s="34">
        <f t="shared" si="52"/>
        <v>8.1122638444042147E-2</v>
      </c>
      <c r="AH288" s="38">
        <v>16854</v>
      </c>
      <c r="AI288" s="38">
        <v>14195</v>
      </c>
      <c r="AJ288" s="34">
        <f t="shared" si="53"/>
        <v>8.2256952291547156E-2</v>
      </c>
      <c r="AK288" s="38">
        <v>18459</v>
      </c>
      <c r="AL288" s="38">
        <v>24430</v>
      </c>
      <c r="AM288" s="34">
        <f t="shared" si="54"/>
        <v>0.14175138095901221</v>
      </c>
      <c r="AN288" s="38">
        <v>15271</v>
      </c>
      <c r="AO288" s="38">
        <v>24669</v>
      </c>
      <c r="AP288" s="34">
        <f t="shared" si="55"/>
        <v>0.14295151504615544</v>
      </c>
      <c r="AQ288" s="38">
        <v>19449</v>
      </c>
      <c r="AR288" s="38">
        <v>4580</v>
      </c>
      <c r="AS288" s="34">
        <f t="shared" si="56"/>
        <v>2.6574757461820545E-2</v>
      </c>
      <c r="AT288" s="38">
        <v>8854</v>
      </c>
      <c r="AU288" s="38">
        <v>5532</v>
      </c>
      <c r="AV288" s="34">
        <f t="shared" si="57"/>
        <v>3.2056742520383152E-2</v>
      </c>
      <c r="AW288" s="38">
        <v>10898</v>
      </c>
      <c r="AX288" s="38">
        <v>35558</v>
      </c>
      <c r="AY288" s="34">
        <f t="shared" si="58"/>
        <v>0.20631991830292903</v>
      </c>
      <c r="AZ288" s="38">
        <v>26244</v>
      </c>
      <c r="BA288" s="38">
        <v>32817</v>
      </c>
      <c r="BB288" s="34">
        <f t="shared" si="59"/>
        <v>0.19016741129635104</v>
      </c>
      <c r="BC288" s="38">
        <v>27014</v>
      </c>
      <c r="BD288" s="31"/>
    </row>
    <row r="289" spans="1:56" ht="20.25" customHeight="1">
      <c r="A289" s="37">
        <v>283</v>
      </c>
      <c r="B289" s="29" t="s">
        <v>298</v>
      </c>
      <c r="C289" s="38">
        <v>8</v>
      </c>
      <c r="D289" s="38">
        <v>218872</v>
      </c>
      <c r="E289" s="38">
        <v>218287</v>
      </c>
      <c r="F289" s="38">
        <v>218872</v>
      </c>
      <c r="G289" s="38">
        <v>218287</v>
      </c>
      <c r="H289" s="38">
        <v>168004</v>
      </c>
      <c r="I289" s="38">
        <v>168468</v>
      </c>
      <c r="J289" s="38">
        <v>168004</v>
      </c>
      <c r="K289" s="38">
        <v>168468</v>
      </c>
      <c r="L289" s="38">
        <v>1349</v>
      </c>
      <c r="M289" s="38">
        <v>2112</v>
      </c>
      <c r="N289" s="38">
        <v>1432</v>
      </c>
      <c r="O289" s="38">
        <v>2024</v>
      </c>
      <c r="P289" s="39">
        <v>166655</v>
      </c>
      <c r="Q289" s="38">
        <v>166356</v>
      </c>
      <c r="R289" s="39">
        <v>166572</v>
      </c>
      <c r="S289" s="38">
        <v>166444</v>
      </c>
      <c r="T289" s="38">
        <v>46406</v>
      </c>
      <c r="U289" s="34">
        <f t="shared" si="48"/>
        <v>0.27845549188443192</v>
      </c>
      <c r="V289" s="38">
        <v>62476</v>
      </c>
      <c r="W289" s="38">
        <v>41323</v>
      </c>
      <c r="X289" s="34">
        <f t="shared" si="49"/>
        <v>0.24807890882020989</v>
      </c>
      <c r="Y289" s="38">
        <v>59784</v>
      </c>
      <c r="Z289" s="38">
        <v>46316</v>
      </c>
      <c r="AA289" s="34">
        <f t="shared" si="50"/>
        <v>0.27791545408178575</v>
      </c>
      <c r="AB289" s="38">
        <v>39472</v>
      </c>
      <c r="AC289" s="38">
        <v>39727</v>
      </c>
      <c r="AD289" s="34">
        <f t="shared" si="51"/>
        <v>0.23849746656100665</v>
      </c>
      <c r="AE289" s="38">
        <v>29738</v>
      </c>
      <c r="AF289" s="38">
        <v>14396</v>
      </c>
      <c r="AG289" s="34">
        <f t="shared" si="52"/>
        <v>8.6382046743272031E-2</v>
      </c>
      <c r="AH289" s="38">
        <v>18027</v>
      </c>
      <c r="AI289" s="38">
        <v>14971</v>
      </c>
      <c r="AJ289" s="34">
        <f t="shared" si="53"/>
        <v>8.9877050164493433E-2</v>
      </c>
      <c r="AK289" s="38">
        <v>19139</v>
      </c>
      <c r="AL289" s="38">
        <v>16620</v>
      </c>
      <c r="AM289" s="34">
        <f t="shared" si="54"/>
        <v>9.9726980888662206E-2</v>
      </c>
      <c r="AN289" s="38">
        <v>14275</v>
      </c>
      <c r="AO289" s="38">
        <v>22136</v>
      </c>
      <c r="AP289" s="34">
        <f t="shared" si="55"/>
        <v>0.13289148236198162</v>
      </c>
      <c r="AQ289" s="38">
        <v>17626</v>
      </c>
      <c r="AR289" s="38">
        <v>4921</v>
      </c>
      <c r="AS289" s="34">
        <f t="shared" si="56"/>
        <v>2.9528066964687526E-2</v>
      </c>
      <c r="AT289" s="38">
        <v>8691</v>
      </c>
      <c r="AU289" s="38">
        <v>5209</v>
      </c>
      <c r="AV289" s="34">
        <f t="shared" si="57"/>
        <v>3.1271762361021062E-2</v>
      </c>
      <c r="AW289" s="38">
        <v>9588</v>
      </c>
      <c r="AX289" s="38">
        <v>23345</v>
      </c>
      <c r="AY289" s="34">
        <f t="shared" si="58"/>
        <v>0.14007980558639105</v>
      </c>
      <c r="AZ289" s="38">
        <v>18537</v>
      </c>
      <c r="BA289" s="38">
        <v>28724</v>
      </c>
      <c r="BB289" s="34">
        <f t="shared" si="59"/>
        <v>0.17244194702591073</v>
      </c>
      <c r="BC289" s="38">
        <v>22806</v>
      </c>
      <c r="BD289" s="31"/>
    </row>
    <row r="290" spans="1:56" ht="20.25" customHeight="1">
      <c r="A290" s="37">
        <v>284</v>
      </c>
      <c r="B290" s="29" t="s">
        <v>299</v>
      </c>
      <c r="C290" s="38">
        <v>8</v>
      </c>
      <c r="D290" s="38">
        <v>205893</v>
      </c>
      <c r="E290" s="38">
        <v>205551</v>
      </c>
      <c r="F290" s="38">
        <v>205893</v>
      </c>
      <c r="G290" s="38">
        <v>205551</v>
      </c>
      <c r="H290" s="38">
        <v>156776</v>
      </c>
      <c r="I290" s="38">
        <v>155724</v>
      </c>
      <c r="J290" s="38">
        <v>156776</v>
      </c>
      <c r="K290" s="38">
        <v>155724</v>
      </c>
      <c r="L290" s="38">
        <v>1623</v>
      </c>
      <c r="M290" s="38">
        <v>2118</v>
      </c>
      <c r="N290" s="38">
        <v>1576</v>
      </c>
      <c r="O290" s="38">
        <v>2075</v>
      </c>
      <c r="P290" s="39">
        <v>155153</v>
      </c>
      <c r="Q290" s="38">
        <v>153606</v>
      </c>
      <c r="R290" s="39">
        <v>155200</v>
      </c>
      <c r="S290" s="38">
        <v>153649</v>
      </c>
      <c r="T290" s="38">
        <v>54148</v>
      </c>
      <c r="U290" s="34">
        <f t="shared" si="48"/>
        <v>0.3489974412354257</v>
      </c>
      <c r="V290" s="38">
        <v>73935</v>
      </c>
      <c r="W290" s="38">
        <v>40210</v>
      </c>
      <c r="X290" s="34">
        <f t="shared" si="49"/>
        <v>0.25908505154639178</v>
      </c>
      <c r="Y290" s="38">
        <v>57033</v>
      </c>
      <c r="Z290" s="38">
        <v>29003</v>
      </c>
      <c r="AA290" s="34">
        <f t="shared" si="50"/>
        <v>0.1869316094435815</v>
      </c>
      <c r="AB290" s="38">
        <v>26532</v>
      </c>
      <c r="AC290" s="38">
        <v>33043</v>
      </c>
      <c r="AD290" s="34">
        <f t="shared" si="51"/>
        <v>0.21290592783505155</v>
      </c>
      <c r="AE290" s="38">
        <v>25406</v>
      </c>
      <c r="AF290" s="38">
        <v>13876</v>
      </c>
      <c r="AG290" s="34">
        <f t="shared" si="52"/>
        <v>8.9434300335797565E-2</v>
      </c>
      <c r="AH290" s="38">
        <v>15899</v>
      </c>
      <c r="AI290" s="38">
        <v>15320</v>
      </c>
      <c r="AJ290" s="34">
        <f t="shared" si="53"/>
        <v>9.8711340206185563E-2</v>
      </c>
      <c r="AK290" s="38">
        <v>17800</v>
      </c>
      <c r="AL290" s="38">
        <v>16692</v>
      </c>
      <c r="AM290" s="34">
        <f t="shared" si="54"/>
        <v>0.10758412663628805</v>
      </c>
      <c r="AN290" s="38">
        <v>9593</v>
      </c>
      <c r="AO290" s="38">
        <v>22799</v>
      </c>
      <c r="AP290" s="34">
        <f t="shared" si="55"/>
        <v>0.1469007731958763</v>
      </c>
      <c r="AQ290" s="38">
        <v>16940</v>
      </c>
      <c r="AR290" s="38">
        <v>4254</v>
      </c>
      <c r="AS290" s="34">
        <f t="shared" si="56"/>
        <v>2.7418096975243791E-2</v>
      </c>
      <c r="AT290" s="38">
        <v>8264</v>
      </c>
      <c r="AU290" s="38">
        <v>4423</v>
      </c>
      <c r="AV290" s="34">
        <f t="shared" si="57"/>
        <v>2.8498711340206186E-2</v>
      </c>
      <c r="AW290" s="38">
        <v>8411</v>
      </c>
      <c r="AX290" s="38">
        <v>21717</v>
      </c>
      <c r="AY290" s="34">
        <f t="shared" si="58"/>
        <v>0.13997151199138916</v>
      </c>
      <c r="AZ290" s="38">
        <v>19383</v>
      </c>
      <c r="BA290" s="38">
        <v>23083</v>
      </c>
      <c r="BB290" s="34">
        <f t="shared" si="59"/>
        <v>0.14873067010309279</v>
      </c>
      <c r="BC290" s="38">
        <v>21220</v>
      </c>
      <c r="BD290" s="31"/>
    </row>
    <row r="291" spans="1:56" ht="20.25" customHeight="1">
      <c r="A291" s="37">
        <v>285</v>
      </c>
      <c r="B291" s="29" t="s">
        <v>300</v>
      </c>
      <c r="C291" s="38">
        <v>8</v>
      </c>
      <c r="D291" s="38">
        <v>198182</v>
      </c>
      <c r="E291" s="38">
        <v>199227</v>
      </c>
      <c r="F291" s="38">
        <v>198182</v>
      </c>
      <c r="G291" s="38">
        <v>199227</v>
      </c>
      <c r="H291" s="38">
        <v>149664</v>
      </c>
      <c r="I291" s="38">
        <v>152001</v>
      </c>
      <c r="J291" s="38">
        <v>149664</v>
      </c>
      <c r="K291" s="38">
        <v>152001</v>
      </c>
      <c r="L291" s="38">
        <v>1826</v>
      </c>
      <c r="M291" s="38">
        <v>1971</v>
      </c>
      <c r="N291" s="38">
        <v>1851</v>
      </c>
      <c r="O291" s="38">
        <v>1951</v>
      </c>
      <c r="P291" s="39">
        <v>147838</v>
      </c>
      <c r="Q291" s="38">
        <v>150030</v>
      </c>
      <c r="R291" s="39">
        <v>147813</v>
      </c>
      <c r="S291" s="38">
        <v>150050</v>
      </c>
      <c r="T291" s="38">
        <v>46535</v>
      </c>
      <c r="U291" s="34">
        <f t="shared" si="48"/>
        <v>0.31477022145862366</v>
      </c>
      <c r="V291" s="38">
        <v>64558</v>
      </c>
      <c r="W291" s="38">
        <v>40818</v>
      </c>
      <c r="X291" s="34">
        <f t="shared" si="49"/>
        <v>0.2761462117675712</v>
      </c>
      <c r="Y291" s="38">
        <v>57060</v>
      </c>
      <c r="Z291" s="38">
        <v>23989</v>
      </c>
      <c r="AA291" s="34">
        <f t="shared" si="50"/>
        <v>0.16226545272528037</v>
      </c>
      <c r="AB291" s="38">
        <v>23855</v>
      </c>
      <c r="AC291" s="38">
        <v>27523</v>
      </c>
      <c r="AD291" s="34">
        <f t="shared" si="51"/>
        <v>0.1862014843078755</v>
      </c>
      <c r="AE291" s="38">
        <v>21900</v>
      </c>
      <c r="AF291" s="38">
        <v>20293</v>
      </c>
      <c r="AG291" s="34">
        <f t="shared" si="52"/>
        <v>0.13726511451724185</v>
      </c>
      <c r="AH291" s="38">
        <v>19543</v>
      </c>
      <c r="AI291" s="38">
        <v>19747</v>
      </c>
      <c r="AJ291" s="34">
        <f t="shared" si="53"/>
        <v>0.13359447409903052</v>
      </c>
      <c r="AK291" s="38">
        <v>20942</v>
      </c>
      <c r="AL291" s="38">
        <v>24784</v>
      </c>
      <c r="AM291" s="34">
        <f t="shared" si="54"/>
        <v>0.16764296053788608</v>
      </c>
      <c r="AN291" s="38">
        <v>16255</v>
      </c>
      <c r="AO291" s="38">
        <v>26768</v>
      </c>
      <c r="AP291" s="34">
        <f t="shared" si="55"/>
        <v>0.18109367917571526</v>
      </c>
      <c r="AQ291" s="38">
        <v>20328</v>
      </c>
      <c r="AR291" s="38">
        <v>3177</v>
      </c>
      <c r="AS291" s="34">
        <f t="shared" si="56"/>
        <v>2.1489738768111041E-2</v>
      </c>
      <c r="AT291" s="38">
        <v>5825</v>
      </c>
      <c r="AU291" s="38">
        <v>3320</v>
      </c>
      <c r="AV291" s="34">
        <f t="shared" si="57"/>
        <v>2.2460811971883394E-2</v>
      </c>
      <c r="AW291" s="38">
        <v>7141</v>
      </c>
      <c r="AX291" s="38">
        <v>18184</v>
      </c>
      <c r="AY291" s="34">
        <f t="shared" si="58"/>
        <v>0.12299949945210298</v>
      </c>
      <c r="AZ291" s="38">
        <v>14299</v>
      </c>
      <c r="BA291" s="38">
        <v>16036</v>
      </c>
      <c r="BB291" s="34">
        <f t="shared" si="59"/>
        <v>0.10848842794612111</v>
      </c>
      <c r="BC291" s="38">
        <v>15329</v>
      </c>
      <c r="BD291" s="31"/>
    </row>
    <row r="292" spans="1:56" ht="20.25" customHeight="1">
      <c r="A292" s="37">
        <v>286</v>
      </c>
      <c r="B292" s="29" t="s">
        <v>301</v>
      </c>
      <c r="C292" s="38">
        <v>8</v>
      </c>
      <c r="D292" s="38">
        <v>162800</v>
      </c>
      <c r="E292" s="38">
        <v>165041</v>
      </c>
      <c r="F292" s="38">
        <v>162800</v>
      </c>
      <c r="G292" s="38">
        <v>165041</v>
      </c>
      <c r="H292" s="38">
        <v>122862</v>
      </c>
      <c r="I292" s="38">
        <v>125344</v>
      </c>
      <c r="J292" s="38">
        <v>122862</v>
      </c>
      <c r="K292" s="38">
        <v>125344</v>
      </c>
      <c r="L292" s="38">
        <v>1370</v>
      </c>
      <c r="M292" s="38">
        <v>1654</v>
      </c>
      <c r="N292" s="38">
        <v>1340</v>
      </c>
      <c r="O292" s="38">
        <v>1615</v>
      </c>
      <c r="P292" s="39">
        <v>121492</v>
      </c>
      <c r="Q292" s="38">
        <v>123690</v>
      </c>
      <c r="R292" s="39">
        <v>121522</v>
      </c>
      <c r="S292" s="38">
        <v>123729</v>
      </c>
      <c r="T292" s="38">
        <v>44188</v>
      </c>
      <c r="U292" s="34">
        <f t="shared" si="48"/>
        <v>0.36371119086030357</v>
      </c>
      <c r="V292" s="38">
        <v>58149</v>
      </c>
      <c r="W292" s="38">
        <v>32309</v>
      </c>
      <c r="X292" s="34">
        <f t="shared" si="49"/>
        <v>0.26586955448396177</v>
      </c>
      <c r="Y292" s="38">
        <v>46812</v>
      </c>
      <c r="Z292" s="38">
        <v>21996</v>
      </c>
      <c r="AA292" s="34">
        <f t="shared" si="50"/>
        <v>0.18104895795607942</v>
      </c>
      <c r="AB292" s="38">
        <v>20672</v>
      </c>
      <c r="AC292" s="38">
        <v>25814</v>
      </c>
      <c r="AD292" s="34">
        <f t="shared" si="51"/>
        <v>0.21242244202695809</v>
      </c>
      <c r="AE292" s="38">
        <v>19337</v>
      </c>
      <c r="AF292" s="38">
        <v>12795</v>
      </c>
      <c r="AG292" s="34">
        <f t="shared" si="52"/>
        <v>0.10531557633424422</v>
      </c>
      <c r="AH292" s="38">
        <v>14069</v>
      </c>
      <c r="AI292" s="38">
        <v>13097</v>
      </c>
      <c r="AJ292" s="34">
        <f t="shared" si="53"/>
        <v>0.10777472391830285</v>
      </c>
      <c r="AK292" s="38">
        <v>15350</v>
      </c>
      <c r="AL292" s="38">
        <v>16747</v>
      </c>
      <c r="AM292" s="34">
        <f t="shared" si="54"/>
        <v>0.13784446712540743</v>
      </c>
      <c r="AN292" s="38">
        <v>10438</v>
      </c>
      <c r="AO292" s="38">
        <v>19696</v>
      </c>
      <c r="AP292" s="34">
        <f t="shared" si="55"/>
        <v>0.16207764849163114</v>
      </c>
      <c r="AQ292" s="38">
        <v>15124</v>
      </c>
      <c r="AR292" s="38">
        <v>2757</v>
      </c>
      <c r="AS292" s="34">
        <f t="shared" si="56"/>
        <v>2.2692852204260362E-2</v>
      </c>
      <c r="AT292" s="38">
        <v>5347</v>
      </c>
      <c r="AU292" s="38">
        <v>3062</v>
      </c>
      <c r="AV292" s="34">
        <f t="shared" si="57"/>
        <v>2.5197083655634372E-2</v>
      </c>
      <c r="AW292" s="38">
        <v>6608</v>
      </c>
      <c r="AX292" s="38">
        <v>14692</v>
      </c>
      <c r="AY292" s="34">
        <f t="shared" si="58"/>
        <v>0.1209297731537879</v>
      </c>
      <c r="AZ292" s="38">
        <v>12085</v>
      </c>
      <c r="BA292" s="38">
        <v>16181</v>
      </c>
      <c r="BB292" s="34">
        <f t="shared" si="59"/>
        <v>0.1331528447523905</v>
      </c>
      <c r="BC292" s="38">
        <v>15113</v>
      </c>
      <c r="BD292" s="31"/>
    </row>
    <row r="293" spans="1:56" ht="20.25" customHeight="1">
      <c r="A293" s="37">
        <v>287</v>
      </c>
      <c r="B293" s="29" t="s">
        <v>302</v>
      </c>
      <c r="C293" s="38">
        <v>8</v>
      </c>
      <c r="D293" s="38">
        <v>206009</v>
      </c>
      <c r="E293" s="38">
        <v>205135</v>
      </c>
      <c r="F293" s="38">
        <v>206009</v>
      </c>
      <c r="G293" s="38">
        <v>205135</v>
      </c>
      <c r="H293" s="38">
        <v>157563</v>
      </c>
      <c r="I293" s="38">
        <v>158861</v>
      </c>
      <c r="J293" s="38">
        <v>157563</v>
      </c>
      <c r="K293" s="38">
        <v>158861</v>
      </c>
      <c r="L293" s="38">
        <v>1277</v>
      </c>
      <c r="M293" s="38">
        <v>1752</v>
      </c>
      <c r="N293" s="38">
        <v>1163</v>
      </c>
      <c r="O293" s="38">
        <v>1478</v>
      </c>
      <c r="P293" s="39">
        <v>156286</v>
      </c>
      <c r="Q293" s="38">
        <v>157109</v>
      </c>
      <c r="R293" s="39">
        <v>156400</v>
      </c>
      <c r="S293" s="38">
        <v>157383</v>
      </c>
      <c r="T293" s="38">
        <v>53362</v>
      </c>
      <c r="U293" s="34">
        <f t="shared" si="48"/>
        <v>0.34143813265423645</v>
      </c>
      <c r="V293" s="38">
        <v>70355</v>
      </c>
      <c r="W293" s="38">
        <v>36209</v>
      </c>
      <c r="X293" s="34">
        <f t="shared" si="49"/>
        <v>0.2315153452685422</v>
      </c>
      <c r="Y293" s="38">
        <v>52194</v>
      </c>
      <c r="Z293" s="38">
        <v>31486</v>
      </c>
      <c r="AA293" s="34">
        <f t="shared" si="50"/>
        <v>0.20146398269838628</v>
      </c>
      <c r="AB293" s="38">
        <v>26396</v>
      </c>
      <c r="AC293" s="38">
        <v>32657</v>
      </c>
      <c r="AD293" s="34">
        <f t="shared" si="51"/>
        <v>0.20880434782608695</v>
      </c>
      <c r="AE293" s="38">
        <v>24529</v>
      </c>
      <c r="AF293" s="38">
        <v>13487</v>
      </c>
      <c r="AG293" s="34">
        <f t="shared" si="52"/>
        <v>8.6296917190279362E-2</v>
      </c>
      <c r="AH293" s="38">
        <v>15006</v>
      </c>
      <c r="AI293" s="38">
        <v>13341</v>
      </c>
      <c r="AJ293" s="34">
        <f t="shared" si="53"/>
        <v>8.5300511508951404E-2</v>
      </c>
      <c r="AK293" s="38">
        <v>16215</v>
      </c>
      <c r="AL293" s="38">
        <v>17047</v>
      </c>
      <c r="AM293" s="34">
        <f t="shared" si="54"/>
        <v>0.10907566896587026</v>
      </c>
      <c r="AN293" s="38">
        <v>11425</v>
      </c>
      <c r="AO293" s="38">
        <v>23509</v>
      </c>
      <c r="AP293" s="34">
        <f t="shared" si="55"/>
        <v>0.15031329923273656</v>
      </c>
      <c r="AQ293" s="38">
        <v>20758</v>
      </c>
      <c r="AR293" s="38">
        <v>5591</v>
      </c>
      <c r="AS293" s="34">
        <f t="shared" si="56"/>
        <v>3.5774157634081108E-2</v>
      </c>
      <c r="AT293" s="38">
        <v>11003</v>
      </c>
      <c r="AU293" s="38">
        <v>5804</v>
      </c>
      <c r="AV293" s="34">
        <f t="shared" si="57"/>
        <v>3.7109974424552432E-2</v>
      </c>
      <c r="AW293" s="38">
        <v>11306</v>
      </c>
      <c r="AX293" s="38">
        <v>28142</v>
      </c>
      <c r="AY293" s="34">
        <f t="shared" si="58"/>
        <v>0.18006731249120203</v>
      </c>
      <c r="AZ293" s="38">
        <v>21052</v>
      </c>
      <c r="BA293" s="38">
        <v>32913</v>
      </c>
      <c r="BB293" s="34">
        <f t="shared" si="59"/>
        <v>0.21044117647058824</v>
      </c>
      <c r="BC293" s="38">
        <v>25202</v>
      </c>
      <c r="BD293" s="31"/>
    </row>
    <row r="294" spans="1:56" ht="20.25" customHeight="1">
      <c r="A294" s="37">
        <v>288</v>
      </c>
      <c r="B294" s="29" t="s">
        <v>303</v>
      </c>
      <c r="C294" s="38">
        <v>8</v>
      </c>
      <c r="D294" s="38">
        <v>177275</v>
      </c>
      <c r="E294" s="38">
        <v>177806</v>
      </c>
      <c r="F294" s="38">
        <v>177275</v>
      </c>
      <c r="G294" s="38">
        <v>177806</v>
      </c>
      <c r="H294" s="38">
        <v>136195</v>
      </c>
      <c r="I294" s="38">
        <v>136595</v>
      </c>
      <c r="J294" s="38">
        <v>136195</v>
      </c>
      <c r="K294" s="38">
        <v>136595</v>
      </c>
      <c r="L294" s="38">
        <v>1318</v>
      </c>
      <c r="M294" s="38">
        <v>1536</v>
      </c>
      <c r="N294" s="38">
        <v>1173</v>
      </c>
      <c r="O294" s="38">
        <v>1466</v>
      </c>
      <c r="P294" s="39">
        <v>134877</v>
      </c>
      <c r="Q294" s="38">
        <v>135059</v>
      </c>
      <c r="R294" s="39">
        <v>135022</v>
      </c>
      <c r="S294" s="38">
        <v>135129</v>
      </c>
      <c r="T294" s="38">
        <v>45335</v>
      </c>
      <c r="U294" s="34">
        <f t="shared" si="48"/>
        <v>0.33612105844584322</v>
      </c>
      <c r="V294" s="38">
        <v>56528</v>
      </c>
      <c r="W294" s="38">
        <v>35595</v>
      </c>
      <c r="X294" s="34">
        <f t="shared" si="49"/>
        <v>0.26362370576646771</v>
      </c>
      <c r="Y294" s="38">
        <v>53066</v>
      </c>
      <c r="Z294" s="38">
        <v>34449</v>
      </c>
      <c r="AA294" s="34">
        <f t="shared" si="50"/>
        <v>0.25541048510865455</v>
      </c>
      <c r="AB294" s="38">
        <v>32522</v>
      </c>
      <c r="AC294" s="38">
        <v>30782</v>
      </c>
      <c r="AD294" s="34">
        <f t="shared" si="51"/>
        <v>0.22797766289937937</v>
      </c>
      <c r="AE294" s="38">
        <v>22122</v>
      </c>
      <c r="AF294" s="38">
        <v>11420</v>
      </c>
      <c r="AG294" s="34">
        <f t="shared" si="52"/>
        <v>8.4669736129955445E-2</v>
      </c>
      <c r="AH294" s="38">
        <v>12388</v>
      </c>
      <c r="AI294" s="38">
        <v>11265</v>
      </c>
      <c r="AJ294" s="34">
        <f t="shared" si="53"/>
        <v>8.3430848306201955E-2</v>
      </c>
      <c r="AK294" s="38">
        <v>13299</v>
      </c>
      <c r="AL294" s="38">
        <v>10217</v>
      </c>
      <c r="AM294" s="34">
        <f t="shared" si="54"/>
        <v>7.5750498602430369E-2</v>
      </c>
      <c r="AN294" s="38">
        <v>8402</v>
      </c>
      <c r="AO294" s="38">
        <v>18422</v>
      </c>
      <c r="AP294" s="34">
        <f t="shared" si="55"/>
        <v>0.1364370250773948</v>
      </c>
      <c r="AQ294" s="38">
        <v>14647</v>
      </c>
      <c r="AR294" s="38">
        <v>3606</v>
      </c>
      <c r="AS294" s="34">
        <f t="shared" si="56"/>
        <v>2.6735470094975421E-2</v>
      </c>
      <c r="AT294" s="38">
        <v>6767</v>
      </c>
      <c r="AU294" s="38">
        <v>3895</v>
      </c>
      <c r="AV294" s="34">
        <f t="shared" si="57"/>
        <v>2.8847150834678793E-2</v>
      </c>
      <c r="AW294" s="38">
        <v>7369</v>
      </c>
      <c r="AX294" s="38">
        <v>20679</v>
      </c>
      <c r="AY294" s="34">
        <f t="shared" si="58"/>
        <v>0.15331746702551213</v>
      </c>
      <c r="AZ294" s="38">
        <v>16030</v>
      </c>
      <c r="BA294" s="38">
        <v>23294</v>
      </c>
      <c r="BB294" s="34">
        <f t="shared" si="59"/>
        <v>0.17252003377227415</v>
      </c>
      <c r="BC294" s="38">
        <v>18842</v>
      </c>
      <c r="BD294" s="31"/>
    </row>
    <row r="295" spans="1:56" ht="20.25" customHeight="1">
      <c r="A295" s="37">
        <v>289</v>
      </c>
      <c r="B295" s="29" t="s">
        <v>304</v>
      </c>
      <c r="C295" s="38">
        <v>8</v>
      </c>
      <c r="D295" s="38">
        <v>199189</v>
      </c>
      <c r="E295" s="38">
        <v>199934</v>
      </c>
      <c r="F295" s="38">
        <v>199189</v>
      </c>
      <c r="G295" s="38">
        <v>199934</v>
      </c>
      <c r="H295" s="38">
        <v>153820</v>
      </c>
      <c r="I295" s="38">
        <v>157642</v>
      </c>
      <c r="J295" s="38">
        <v>153820</v>
      </c>
      <c r="K295" s="38">
        <v>157642</v>
      </c>
      <c r="L295" s="38">
        <v>1343</v>
      </c>
      <c r="M295" s="38">
        <v>1839</v>
      </c>
      <c r="N295" s="38">
        <v>1245</v>
      </c>
      <c r="O295" s="38">
        <v>1583</v>
      </c>
      <c r="P295" s="39">
        <v>152477</v>
      </c>
      <c r="Q295" s="38">
        <v>155803</v>
      </c>
      <c r="R295" s="39">
        <v>152575</v>
      </c>
      <c r="S295" s="38">
        <v>156059</v>
      </c>
      <c r="T295" s="38">
        <v>49631</v>
      </c>
      <c r="U295" s="34">
        <f t="shared" si="48"/>
        <v>0.32549827187051161</v>
      </c>
      <c r="V295" s="38">
        <v>63494</v>
      </c>
      <c r="W295" s="38">
        <v>39504</v>
      </c>
      <c r="X295" s="34">
        <f t="shared" si="49"/>
        <v>0.25891528756349336</v>
      </c>
      <c r="Y295" s="38">
        <v>53873</v>
      </c>
      <c r="Z295" s="38">
        <v>27236</v>
      </c>
      <c r="AA295" s="34">
        <f t="shared" si="50"/>
        <v>0.17862366127350354</v>
      </c>
      <c r="AB295" s="38">
        <v>23397</v>
      </c>
      <c r="AC295" s="38">
        <v>31535</v>
      </c>
      <c r="AD295" s="34">
        <f t="shared" si="51"/>
        <v>0.20668523676880224</v>
      </c>
      <c r="AE295" s="38">
        <v>23321</v>
      </c>
      <c r="AF295" s="38">
        <v>15356</v>
      </c>
      <c r="AG295" s="34">
        <f t="shared" si="52"/>
        <v>0.10071027105727422</v>
      </c>
      <c r="AH295" s="38">
        <v>18702</v>
      </c>
      <c r="AI295" s="38">
        <v>15652</v>
      </c>
      <c r="AJ295" s="34">
        <f t="shared" si="53"/>
        <v>0.10258561363263968</v>
      </c>
      <c r="AK295" s="38">
        <v>20171</v>
      </c>
      <c r="AL295" s="38">
        <v>20411</v>
      </c>
      <c r="AM295" s="34">
        <f t="shared" si="54"/>
        <v>0.13386281209625059</v>
      </c>
      <c r="AN295" s="38">
        <v>15533</v>
      </c>
      <c r="AO295" s="38">
        <v>25288</v>
      </c>
      <c r="AP295" s="34">
        <f t="shared" si="55"/>
        <v>0.16574143863673604</v>
      </c>
      <c r="AQ295" s="38">
        <v>21425</v>
      </c>
      <c r="AR295" s="38">
        <v>6169</v>
      </c>
      <c r="AS295" s="34">
        <f t="shared" si="56"/>
        <v>4.0458560963292825E-2</v>
      </c>
      <c r="AT295" s="38">
        <v>9711</v>
      </c>
      <c r="AU295" s="38">
        <v>5081</v>
      </c>
      <c r="AV295" s="34">
        <f t="shared" si="57"/>
        <v>3.3301654923807961E-2</v>
      </c>
      <c r="AW295" s="38">
        <v>9543</v>
      </c>
      <c r="AX295" s="38">
        <v>25399</v>
      </c>
      <c r="AY295" s="34">
        <f t="shared" si="58"/>
        <v>0.16657594260117919</v>
      </c>
      <c r="AZ295" s="38">
        <v>22309</v>
      </c>
      <c r="BA295" s="38">
        <v>24197</v>
      </c>
      <c r="BB295" s="34">
        <f t="shared" si="59"/>
        <v>0.1585908569555956</v>
      </c>
      <c r="BC295" s="38">
        <v>21695</v>
      </c>
      <c r="BD295" s="31"/>
    </row>
    <row r="296" spans="1:56" ht="20.25" customHeight="1">
      <c r="A296" s="37">
        <v>290</v>
      </c>
      <c r="B296" s="29" t="s">
        <v>305</v>
      </c>
      <c r="C296" s="38">
        <v>8</v>
      </c>
      <c r="D296" s="38">
        <v>198791</v>
      </c>
      <c r="E296" s="38">
        <v>196488</v>
      </c>
      <c r="F296" s="38">
        <v>198791</v>
      </c>
      <c r="G296" s="38">
        <v>196488</v>
      </c>
      <c r="H296" s="38">
        <v>160835</v>
      </c>
      <c r="I296" s="38">
        <v>159801</v>
      </c>
      <c r="J296" s="38">
        <v>160835</v>
      </c>
      <c r="K296" s="38">
        <v>159801</v>
      </c>
      <c r="L296" s="38">
        <v>1207</v>
      </c>
      <c r="M296" s="38">
        <v>1615</v>
      </c>
      <c r="N296" s="38">
        <v>1054</v>
      </c>
      <c r="O296" s="38">
        <v>1391</v>
      </c>
      <c r="P296" s="39">
        <v>159628</v>
      </c>
      <c r="Q296" s="38">
        <v>158186</v>
      </c>
      <c r="R296" s="39">
        <v>159781</v>
      </c>
      <c r="S296" s="38">
        <v>158410</v>
      </c>
      <c r="T296" s="38">
        <v>43024</v>
      </c>
      <c r="U296" s="34">
        <f t="shared" si="48"/>
        <v>0.26952664945999449</v>
      </c>
      <c r="V296" s="38">
        <v>56446</v>
      </c>
      <c r="W296" s="38">
        <v>34775</v>
      </c>
      <c r="X296" s="34">
        <f t="shared" si="49"/>
        <v>0.21764164700433719</v>
      </c>
      <c r="Y296" s="38">
        <v>48828</v>
      </c>
      <c r="Z296" s="38">
        <v>28982</v>
      </c>
      <c r="AA296" s="34">
        <f t="shared" si="50"/>
        <v>0.18155962613075399</v>
      </c>
      <c r="AB296" s="38">
        <v>27325</v>
      </c>
      <c r="AC296" s="38">
        <v>32576</v>
      </c>
      <c r="AD296" s="34">
        <f t="shared" si="51"/>
        <v>0.20387905946263948</v>
      </c>
      <c r="AE296" s="38">
        <v>24865</v>
      </c>
      <c r="AF296" s="38">
        <v>12484</v>
      </c>
      <c r="AG296" s="34">
        <f t="shared" si="52"/>
        <v>7.820683088180018E-2</v>
      </c>
      <c r="AH296" s="38">
        <v>13684</v>
      </c>
      <c r="AI296" s="38">
        <v>12548</v>
      </c>
      <c r="AJ296" s="34">
        <f t="shared" si="53"/>
        <v>7.853249134753193E-2</v>
      </c>
      <c r="AK296" s="38">
        <v>15887</v>
      </c>
      <c r="AL296" s="38">
        <v>15059</v>
      </c>
      <c r="AM296" s="34">
        <f t="shared" si="54"/>
        <v>9.4338086050066411E-2</v>
      </c>
      <c r="AN296" s="38">
        <v>12504</v>
      </c>
      <c r="AO296" s="38">
        <v>22678</v>
      </c>
      <c r="AP296" s="34">
        <f t="shared" si="55"/>
        <v>0.1419317691089679</v>
      </c>
      <c r="AQ296" s="38">
        <v>18718</v>
      </c>
      <c r="AR296" s="38">
        <v>7526</v>
      </c>
      <c r="AS296" s="34">
        <f t="shared" si="56"/>
        <v>4.714711704713459E-2</v>
      </c>
      <c r="AT296" s="38">
        <v>13862</v>
      </c>
      <c r="AU296" s="38">
        <v>8231</v>
      </c>
      <c r="AV296" s="34">
        <f t="shared" si="57"/>
        <v>5.1514260143571515E-2</v>
      </c>
      <c r="AW296" s="38">
        <v>15096</v>
      </c>
      <c r="AX296" s="38">
        <v>40978</v>
      </c>
      <c r="AY296" s="34">
        <f t="shared" si="58"/>
        <v>0.25670934923697597</v>
      </c>
      <c r="AZ296" s="38">
        <v>30197</v>
      </c>
      <c r="BA296" s="38">
        <v>37424</v>
      </c>
      <c r="BB296" s="34">
        <f t="shared" si="59"/>
        <v>0.23422058943178475</v>
      </c>
      <c r="BC296" s="38">
        <v>28521</v>
      </c>
      <c r="BD296" s="31"/>
    </row>
    <row r="297" spans="1:56" ht="20.25" customHeight="1">
      <c r="A297" s="37">
        <v>291</v>
      </c>
      <c r="B297" s="29" t="s">
        <v>306</v>
      </c>
      <c r="C297" s="38">
        <v>8</v>
      </c>
      <c r="D297" s="38">
        <v>223376</v>
      </c>
      <c r="E297" s="38">
        <v>222673</v>
      </c>
      <c r="F297" s="38">
        <v>223376</v>
      </c>
      <c r="G297" s="38">
        <v>222673</v>
      </c>
      <c r="H297" s="38">
        <v>177537</v>
      </c>
      <c r="I297" s="38">
        <v>177460</v>
      </c>
      <c r="J297" s="38">
        <v>177537</v>
      </c>
      <c r="K297" s="38">
        <v>177460</v>
      </c>
      <c r="L297" s="38">
        <v>1539</v>
      </c>
      <c r="M297" s="38">
        <v>2016</v>
      </c>
      <c r="N297" s="38">
        <v>1372</v>
      </c>
      <c r="O297" s="38">
        <v>1597</v>
      </c>
      <c r="P297" s="39">
        <v>175998</v>
      </c>
      <c r="Q297" s="38">
        <v>175444</v>
      </c>
      <c r="R297" s="39">
        <v>176165</v>
      </c>
      <c r="S297" s="38">
        <v>175863</v>
      </c>
      <c r="T297" s="38">
        <v>57608</v>
      </c>
      <c r="U297" s="34">
        <f t="shared" si="48"/>
        <v>0.32732190138524303</v>
      </c>
      <c r="V297" s="38">
        <v>74849</v>
      </c>
      <c r="W297" s="38">
        <v>46805</v>
      </c>
      <c r="X297" s="34">
        <f t="shared" si="49"/>
        <v>0.26568841710896035</v>
      </c>
      <c r="Y297" s="38">
        <v>64988</v>
      </c>
      <c r="Z297" s="38">
        <v>32176</v>
      </c>
      <c r="AA297" s="34">
        <f t="shared" si="50"/>
        <v>0.18282025932112864</v>
      </c>
      <c r="AB297" s="38">
        <v>35456</v>
      </c>
      <c r="AC297" s="38">
        <v>36418</v>
      </c>
      <c r="AD297" s="34">
        <f t="shared" si="51"/>
        <v>0.20672664831266144</v>
      </c>
      <c r="AE297" s="38">
        <v>27889</v>
      </c>
      <c r="AF297" s="38">
        <v>15932</v>
      </c>
      <c r="AG297" s="34">
        <f t="shared" si="52"/>
        <v>9.0523755951772172E-2</v>
      </c>
      <c r="AH297" s="38">
        <v>18734</v>
      </c>
      <c r="AI297" s="38">
        <v>16046</v>
      </c>
      <c r="AJ297" s="34">
        <f t="shared" si="53"/>
        <v>9.1085062299548714E-2</v>
      </c>
      <c r="AK297" s="38">
        <v>20432</v>
      </c>
      <c r="AL297" s="38">
        <v>19745</v>
      </c>
      <c r="AM297" s="34">
        <f t="shared" si="54"/>
        <v>0.11218877487244173</v>
      </c>
      <c r="AN297" s="38">
        <v>14173</v>
      </c>
      <c r="AO297" s="38">
        <v>25389</v>
      </c>
      <c r="AP297" s="34">
        <f t="shared" si="55"/>
        <v>0.14412056878494592</v>
      </c>
      <c r="AQ297" s="38">
        <v>20277</v>
      </c>
      <c r="AR297" s="38">
        <v>4604</v>
      </c>
      <c r="AS297" s="34">
        <f t="shared" si="56"/>
        <v>2.6159388174865624E-2</v>
      </c>
      <c r="AT297" s="38">
        <v>8105</v>
      </c>
      <c r="AU297" s="38">
        <v>5377</v>
      </c>
      <c r="AV297" s="34">
        <f t="shared" si="57"/>
        <v>3.0522521499730365E-2</v>
      </c>
      <c r="AW297" s="38">
        <v>9976</v>
      </c>
      <c r="AX297" s="38">
        <v>33012</v>
      </c>
      <c r="AY297" s="34">
        <f t="shared" si="58"/>
        <v>0.18757031329901477</v>
      </c>
      <c r="AZ297" s="38">
        <v>20990</v>
      </c>
      <c r="BA297" s="38">
        <v>31238</v>
      </c>
      <c r="BB297" s="34">
        <f t="shared" si="59"/>
        <v>0.1773223966168081</v>
      </c>
      <c r="BC297" s="38">
        <v>24160</v>
      </c>
      <c r="BD297" s="31"/>
    </row>
    <row r="298" spans="1:56" ht="20.25" customHeight="1">
      <c r="A298" s="37">
        <v>292</v>
      </c>
      <c r="B298" s="29" t="s">
        <v>307</v>
      </c>
      <c r="C298" s="38">
        <v>8</v>
      </c>
      <c r="D298" s="38">
        <v>169147</v>
      </c>
      <c r="E298" s="38">
        <v>167025</v>
      </c>
      <c r="F298" s="38">
        <v>169147</v>
      </c>
      <c r="G298" s="38">
        <v>167025</v>
      </c>
      <c r="H298" s="38">
        <v>133345</v>
      </c>
      <c r="I298" s="38">
        <v>131693</v>
      </c>
      <c r="J298" s="38">
        <v>133345</v>
      </c>
      <c r="K298" s="38">
        <v>131693</v>
      </c>
      <c r="L298" s="38">
        <v>1174</v>
      </c>
      <c r="M298" s="38">
        <v>1611</v>
      </c>
      <c r="N298" s="38">
        <v>1115</v>
      </c>
      <c r="O298" s="38">
        <v>1418</v>
      </c>
      <c r="P298" s="39">
        <v>132171</v>
      </c>
      <c r="Q298" s="38">
        <v>130082</v>
      </c>
      <c r="R298" s="39">
        <v>132230</v>
      </c>
      <c r="S298" s="38">
        <v>130275</v>
      </c>
      <c r="T298" s="38">
        <v>46458</v>
      </c>
      <c r="U298" s="34">
        <f t="shared" si="48"/>
        <v>0.35149919422566223</v>
      </c>
      <c r="V298" s="38">
        <v>57837</v>
      </c>
      <c r="W298" s="38">
        <v>40472</v>
      </c>
      <c r="X298" s="34">
        <f t="shared" si="49"/>
        <v>0.30607275202299022</v>
      </c>
      <c r="Y298" s="38">
        <v>56162</v>
      </c>
      <c r="Z298" s="38">
        <v>24567</v>
      </c>
      <c r="AA298" s="34">
        <f t="shared" si="50"/>
        <v>0.18587284653970992</v>
      </c>
      <c r="AB298" s="38">
        <v>22034</v>
      </c>
      <c r="AC298" s="38">
        <v>23152</v>
      </c>
      <c r="AD298" s="34">
        <f t="shared" si="51"/>
        <v>0.17508886031914089</v>
      </c>
      <c r="AE298" s="38">
        <v>16557</v>
      </c>
      <c r="AF298" s="38">
        <v>13469</v>
      </c>
      <c r="AG298" s="34">
        <f t="shared" si="52"/>
        <v>0.10190586437266874</v>
      </c>
      <c r="AH298" s="38">
        <v>14640</v>
      </c>
      <c r="AI298" s="38">
        <v>14308</v>
      </c>
      <c r="AJ298" s="34">
        <f t="shared" si="53"/>
        <v>0.10820539968237163</v>
      </c>
      <c r="AK298" s="38">
        <v>16236</v>
      </c>
      <c r="AL298" s="38">
        <v>13045</v>
      </c>
      <c r="AM298" s="34">
        <f t="shared" si="54"/>
        <v>9.8697898933956765E-2</v>
      </c>
      <c r="AN298" s="38">
        <v>9775</v>
      </c>
      <c r="AO298" s="38">
        <v>19163</v>
      </c>
      <c r="AP298" s="34">
        <f t="shared" si="55"/>
        <v>0.14492172729335248</v>
      </c>
      <c r="AQ298" s="38">
        <v>14321</v>
      </c>
      <c r="AR298" s="38">
        <v>2064</v>
      </c>
      <c r="AS298" s="34">
        <f t="shared" si="56"/>
        <v>1.5616133645050729E-2</v>
      </c>
      <c r="AT298" s="38">
        <v>4907</v>
      </c>
      <c r="AU298" s="38">
        <v>2967</v>
      </c>
      <c r="AV298" s="34">
        <f t="shared" si="57"/>
        <v>2.2438175905618998E-2</v>
      </c>
      <c r="AW298" s="38">
        <v>5997</v>
      </c>
      <c r="AX298" s="38">
        <v>17912</v>
      </c>
      <c r="AY298" s="34">
        <f t="shared" si="58"/>
        <v>0.13552140787313405</v>
      </c>
      <c r="AZ298" s="38">
        <v>17589</v>
      </c>
      <c r="BA298" s="38">
        <v>18070</v>
      </c>
      <c r="BB298" s="34">
        <f t="shared" si="59"/>
        <v>0.13665582696816153</v>
      </c>
      <c r="BC298" s="38">
        <v>14729</v>
      </c>
      <c r="BD298" s="31"/>
    </row>
    <row r="299" spans="1:56" ht="20.25" customHeight="1">
      <c r="A299" s="37">
        <v>293</v>
      </c>
      <c r="B299" s="29" t="s">
        <v>308</v>
      </c>
      <c r="C299" s="38">
        <v>8</v>
      </c>
      <c r="D299" s="38">
        <v>174430</v>
      </c>
      <c r="E299" s="38">
        <v>172782</v>
      </c>
      <c r="F299" s="38">
        <v>174430</v>
      </c>
      <c r="G299" s="38">
        <v>172782</v>
      </c>
      <c r="H299" s="38">
        <v>137838</v>
      </c>
      <c r="I299" s="38">
        <v>137146</v>
      </c>
      <c r="J299" s="38">
        <v>137838</v>
      </c>
      <c r="K299" s="38">
        <v>137146</v>
      </c>
      <c r="L299" s="38">
        <v>1083</v>
      </c>
      <c r="M299" s="38">
        <v>1352</v>
      </c>
      <c r="N299" s="38">
        <v>990</v>
      </c>
      <c r="O299" s="38">
        <v>1195</v>
      </c>
      <c r="P299" s="39">
        <v>136755</v>
      </c>
      <c r="Q299" s="38">
        <v>135794</v>
      </c>
      <c r="R299" s="39">
        <v>136848</v>
      </c>
      <c r="S299" s="38">
        <v>135951</v>
      </c>
      <c r="T299" s="38">
        <v>41624</v>
      </c>
      <c r="U299" s="34">
        <f t="shared" si="48"/>
        <v>0.30436912727139775</v>
      </c>
      <c r="V299" s="38">
        <v>56165</v>
      </c>
      <c r="W299" s="38">
        <v>36571</v>
      </c>
      <c r="X299" s="34">
        <f t="shared" si="49"/>
        <v>0.26723810358938382</v>
      </c>
      <c r="Y299" s="38">
        <v>50428</v>
      </c>
      <c r="Z299" s="38">
        <v>28501</v>
      </c>
      <c r="AA299" s="34">
        <f t="shared" si="50"/>
        <v>0.20840919893239734</v>
      </c>
      <c r="AB299" s="38">
        <v>24451</v>
      </c>
      <c r="AC299" s="38">
        <v>26989</v>
      </c>
      <c r="AD299" s="34">
        <f t="shared" si="51"/>
        <v>0.197218812112709</v>
      </c>
      <c r="AE299" s="38">
        <v>19321</v>
      </c>
      <c r="AF299" s="38">
        <v>12584</v>
      </c>
      <c r="AG299" s="34">
        <f t="shared" si="52"/>
        <v>9.2018573361120251E-2</v>
      </c>
      <c r="AH299" s="38">
        <v>14079</v>
      </c>
      <c r="AI299" s="38">
        <v>11916</v>
      </c>
      <c r="AJ299" s="34">
        <f t="shared" si="53"/>
        <v>8.7074710627849883E-2</v>
      </c>
      <c r="AK299" s="38">
        <v>14164</v>
      </c>
      <c r="AL299" s="38">
        <v>16751</v>
      </c>
      <c r="AM299" s="34">
        <f t="shared" si="54"/>
        <v>0.12248912288398961</v>
      </c>
      <c r="AN299" s="38">
        <v>11999</v>
      </c>
      <c r="AO299" s="38">
        <v>21611</v>
      </c>
      <c r="AP299" s="34">
        <f t="shared" si="55"/>
        <v>0.15791973576522858</v>
      </c>
      <c r="AQ299" s="38">
        <v>17954</v>
      </c>
      <c r="AR299" s="38">
        <v>3705</v>
      </c>
      <c r="AS299" s="34">
        <f t="shared" si="56"/>
        <v>2.709224525611495E-2</v>
      </c>
      <c r="AT299" s="38">
        <v>7185</v>
      </c>
      <c r="AU299" s="38">
        <v>3905</v>
      </c>
      <c r="AV299" s="34">
        <f t="shared" si="57"/>
        <v>2.8535309248217001E-2</v>
      </c>
      <c r="AW299" s="38">
        <v>8316</v>
      </c>
      <c r="AX299" s="38">
        <v>23385</v>
      </c>
      <c r="AY299" s="34">
        <f t="shared" si="58"/>
        <v>0.17099923220357574</v>
      </c>
      <c r="AZ299" s="38">
        <v>18811</v>
      </c>
      <c r="BA299" s="38">
        <v>23635</v>
      </c>
      <c r="BB299" s="34">
        <f t="shared" si="59"/>
        <v>0.17270986788261428</v>
      </c>
      <c r="BC299" s="38">
        <v>20015</v>
      </c>
      <c r="BD299" s="31"/>
    </row>
    <row r="300" spans="1:56" ht="20.25" customHeight="1">
      <c r="A300" s="37">
        <v>294</v>
      </c>
      <c r="B300" s="29" t="s">
        <v>309</v>
      </c>
      <c r="C300" s="38">
        <v>8</v>
      </c>
      <c r="D300" s="38">
        <v>187817</v>
      </c>
      <c r="E300" s="38">
        <v>186958</v>
      </c>
      <c r="F300" s="38">
        <v>187817</v>
      </c>
      <c r="G300" s="38">
        <v>186958</v>
      </c>
      <c r="H300" s="38">
        <v>147020</v>
      </c>
      <c r="I300" s="38">
        <v>146174</v>
      </c>
      <c r="J300" s="38">
        <v>147020</v>
      </c>
      <c r="K300" s="38">
        <v>146174</v>
      </c>
      <c r="L300" s="38">
        <v>1080</v>
      </c>
      <c r="M300" s="38">
        <v>1517</v>
      </c>
      <c r="N300" s="38">
        <v>1042</v>
      </c>
      <c r="O300" s="38">
        <v>1387</v>
      </c>
      <c r="P300" s="39">
        <v>145940</v>
      </c>
      <c r="Q300" s="38">
        <v>144657</v>
      </c>
      <c r="R300" s="39">
        <v>145978</v>
      </c>
      <c r="S300" s="38">
        <v>144787</v>
      </c>
      <c r="T300" s="38">
        <v>44597</v>
      </c>
      <c r="U300" s="34">
        <f t="shared" si="48"/>
        <v>0.30558448677538713</v>
      </c>
      <c r="V300" s="38">
        <v>55758</v>
      </c>
      <c r="W300" s="38">
        <v>38927</v>
      </c>
      <c r="X300" s="34">
        <f t="shared" si="49"/>
        <v>0.26666346983792077</v>
      </c>
      <c r="Y300" s="38">
        <v>56264</v>
      </c>
      <c r="Z300" s="38">
        <v>20128</v>
      </c>
      <c r="AA300" s="34">
        <f t="shared" si="50"/>
        <v>0.13791969302453064</v>
      </c>
      <c r="AB300" s="38">
        <v>17958</v>
      </c>
      <c r="AC300" s="38">
        <v>27750</v>
      </c>
      <c r="AD300" s="34">
        <f t="shared" si="51"/>
        <v>0.1900971379248928</v>
      </c>
      <c r="AE300" s="38">
        <v>19398</v>
      </c>
      <c r="AF300" s="38">
        <v>11727</v>
      </c>
      <c r="AG300" s="34">
        <f t="shared" si="52"/>
        <v>8.0354940386460183E-2</v>
      </c>
      <c r="AH300" s="38">
        <v>13668</v>
      </c>
      <c r="AI300" s="38">
        <v>12650</v>
      </c>
      <c r="AJ300" s="34">
        <f t="shared" si="53"/>
        <v>8.6656893504500676E-2</v>
      </c>
      <c r="AK300" s="38">
        <v>14901</v>
      </c>
      <c r="AL300" s="38">
        <v>20934</v>
      </c>
      <c r="AM300" s="34">
        <f t="shared" si="54"/>
        <v>0.14344251062080307</v>
      </c>
      <c r="AN300" s="38">
        <v>14672</v>
      </c>
      <c r="AO300" s="38">
        <v>21740</v>
      </c>
      <c r="AP300" s="34">
        <f t="shared" si="55"/>
        <v>0.1489265505761142</v>
      </c>
      <c r="AQ300" s="38">
        <v>16441</v>
      </c>
      <c r="AR300" s="38">
        <v>4365</v>
      </c>
      <c r="AS300" s="34">
        <f t="shared" si="56"/>
        <v>2.9909551870631768E-2</v>
      </c>
      <c r="AT300" s="38">
        <v>7860</v>
      </c>
      <c r="AU300" s="38">
        <v>4735</v>
      </c>
      <c r="AV300" s="34">
        <f t="shared" si="57"/>
        <v>3.243639452520243E-2</v>
      </c>
      <c r="AW300" s="38">
        <v>8889</v>
      </c>
      <c r="AX300" s="38">
        <v>30743</v>
      </c>
      <c r="AY300" s="34">
        <f t="shared" si="58"/>
        <v>0.21065506372481843</v>
      </c>
      <c r="AZ300" s="38">
        <v>29216</v>
      </c>
      <c r="BA300" s="38">
        <v>25536</v>
      </c>
      <c r="BB300" s="34">
        <f t="shared" si="59"/>
        <v>0.17493046897477701</v>
      </c>
      <c r="BC300" s="38">
        <v>21770</v>
      </c>
      <c r="BD300" s="31"/>
    </row>
    <row r="301" spans="1:56" ht="20.25" customHeight="1">
      <c r="A301" s="37">
        <v>295</v>
      </c>
      <c r="B301" s="29" t="s">
        <v>310</v>
      </c>
      <c r="C301" s="38">
        <v>8</v>
      </c>
      <c r="D301" s="38">
        <v>182648</v>
      </c>
      <c r="E301" s="38">
        <v>183588</v>
      </c>
      <c r="F301" s="38">
        <v>182648</v>
      </c>
      <c r="G301" s="38">
        <v>183588</v>
      </c>
      <c r="H301" s="38">
        <v>138084</v>
      </c>
      <c r="I301" s="38">
        <v>139548</v>
      </c>
      <c r="J301" s="38">
        <v>138084</v>
      </c>
      <c r="K301" s="38">
        <v>139548</v>
      </c>
      <c r="L301" s="38">
        <v>1688</v>
      </c>
      <c r="M301" s="38">
        <v>2354</v>
      </c>
      <c r="N301" s="38">
        <v>1544</v>
      </c>
      <c r="O301" s="38">
        <v>1821</v>
      </c>
      <c r="P301" s="39">
        <v>136396</v>
      </c>
      <c r="Q301" s="38">
        <v>137194</v>
      </c>
      <c r="R301" s="39">
        <v>136540</v>
      </c>
      <c r="S301" s="38">
        <v>137727</v>
      </c>
      <c r="T301" s="38">
        <v>41106</v>
      </c>
      <c r="U301" s="34">
        <f t="shared" si="48"/>
        <v>0.30137247426610753</v>
      </c>
      <c r="V301" s="38">
        <v>61694</v>
      </c>
      <c r="W301" s="38">
        <v>39332</v>
      </c>
      <c r="X301" s="34">
        <f t="shared" si="49"/>
        <v>0.28806210634246376</v>
      </c>
      <c r="Y301" s="38">
        <v>52284</v>
      </c>
      <c r="Z301" s="38">
        <v>24970</v>
      </c>
      <c r="AA301" s="34">
        <f t="shared" si="50"/>
        <v>0.18306988474735331</v>
      </c>
      <c r="AB301" s="38">
        <v>19716</v>
      </c>
      <c r="AC301" s="38">
        <v>26716</v>
      </c>
      <c r="AD301" s="34">
        <f t="shared" si="51"/>
        <v>0.19566427420536106</v>
      </c>
      <c r="AE301" s="38">
        <v>19446</v>
      </c>
      <c r="AF301" s="38">
        <v>15554</v>
      </c>
      <c r="AG301" s="34">
        <f t="shared" si="52"/>
        <v>0.11403560221707382</v>
      </c>
      <c r="AH301" s="38">
        <v>18609</v>
      </c>
      <c r="AI301" s="38">
        <v>16477</v>
      </c>
      <c r="AJ301" s="34">
        <f t="shared" si="53"/>
        <v>0.12067525999707046</v>
      </c>
      <c r="AK301" s="38">
        <v>18814</v>
      </c>
      <c r="AL301" s="38">
        <v>18678</v>
      </c>
      <c r="AM301" s="34">
        <f t="shared" si="54"/>
        <v>0.13693949969207309</v>
      </c>
      <c r="AN301" s="38">
        <v>12695</v>
      </c>
      <c r="AO301" s="38">
        <v>23200</v>
      </c>
      <c r="AP301" s="34">
        <f t="shared" si="55"/>
        <v>0.16991357843855281</v>
      </c>
      <c r="AQ301" s="38">
        <v>18394</v>
      </c>
      <c r="AR301" s="38">
        <v>2848</v>
      </c>
      <c r="AS301" s="34">
        <f t="shared" si="56"/>
        <v>2.0880377723686911E-2</v>
      </c>
      <c r="AT301" s="38">
        <v>6450</v>
      </c>
      <c r="AU301" s="38">
        <v>3540</v>
      </c>
      <c r="AV301" s="34">
        <f t="shared" si="57"/>
        <v>2.5926468434158488E-2</v>
      </c>
      <c r="AW301" s="38">
        <v>7061</v>
      </c>
      <c r="AX301" s="38">
        <v>23118</v>
      </c>
      <c r="AY301" s="34">
        <f t="shared" si="58"/>
        <v>0.16949177395231532</v>
      </c>
      <c r="AZ301" s="38">
        <v>17489</v>
      </c>
      <c r="BA301" s="38">
        <v>15503</v>
      </c>
      <c r="BB301" s="34">
        <f t="shared" si="59"/>
        <v>0.11354181924710707</v>
      </c>
      <c r="BC301" s="38">
        <v>15798</v>
      </c>
      <c r="BD301" s="31"/>
    </row>
    <row r="302" spans="1:56" ht="20.25" customHeight="1">
      <c r="A302" s="37">
        <v>296</v>
      </c>
      <c r="B302" s="29" t="s">
        <v>311</v>
      </c>
      <c r="C302" s="38">
        <v>10</v>
      </c>
      <c r="D302" s="38">
        <v>192929</v>
      </c>
      <c r="E302" s="38">
        <v>199885</v>
      </c>
      <c r="F302" s="38">
        <v>192929</v>
      </c>
      <c r="G302" s="38">
        <v>199885</v>
      </c>
      <c r="H302" s="38">
        <v>142697</v>
      </c>
      <c r="I302" s="38">
        <v>147602</v>
      </c>
      <c r="J302" s="38">
        <v>142697</v>
      </c>
      <c r="K302" s="38">
        <v>147602</v>
      </c>
      <c r="L302" s="38">
        <v>2299</v>
      </c>
      <c r="M302" s="38">
        <v>2304</v>
      </c>
      <c r="N302" s="38">
        <v>2223</v>
      </c>
      <c r="O302" s="38">
        <v>2172</v>
      </c>
      <c r="P302" s="39">
        <v>140398</v>
      </c>
      <c r="Q302" s="38">
        <v>145298</v>
      </c>
      <c r="R302" s="39">
        <v>140474</v>
      </c>
      <c r="S302" s="38">
        <v>145430</v>
      </c>
      <c r="T302" s="38">
        <v>35252</v>
      </c>
      <c r="U302" s="34">
        <f t="shared" si="48"/>
        <v>0.25108619780908559</v>
      </c>
      <c r="V302" s="38">
        <v>45664</v>
      </c>
      <c r="W302" s="38">
        <v>28797</v>
      </c>
      <c r="X302" s="34">
        <f t="shared" si="49"/>
        <v>0.20499878981163774</v>
      </c>
      <c r="Y302" s="38">
        <v>41394</v>
      </c>
      <c r="Z302" s="38">
        <v>51749</v>
      </c>
      <c r="AA302" s="34">
        <f t="shared" si="50"/>
        <v>0.36858787162210288</v>
      </c>
      <c r="AB302" s="38">
        <v>46688</v>
      </c>
      <c r="AC302" s="38">
        <v>53537</v>
      </c>
      <c r="AD302" s="34">
        <f t="shared" si="51"/>
        <v>0.3811167902957131</v>
      </c>
      <c r="AE302" s="38">
        <v>38322</v>
      </c>
      <c r="AF302" s="38">
        <v>12569</v>
      </c>
      <c r="AG302" s="34">
        <f t="shared" si="52"/>
        <v>8.9524067294405901E-2</v>
      </c>
      <c r="AH302" s="38">
        <v>12950</v>
      </c>
      <c r="AI302" s="38">
        <v>13006</v>
      </c>
      <c r="AJ302" s="34">
        <f t="shared" si="53"/>
        <v>9.2586528467901538E-2</v>
      </c>
      <c r="AK302" s="38">
        <v>14042</v>
      </c>
      <c r="AL302" s="38">
        <v>11647</v>
      </c>
      <c r="AM302" s="34">
        <f t="shared" si="54"/>
        <v>8.2957022179803136E-2</v>
      </c>
      <c r="AN302" s="38">
        <v>7672</v>
      </c>
      <c r="AO302" s="38">
        <v>16438</v>
      </c>
      <c r="AP302" s="34">
        <f t="shared" si="55"/>
        <v>0.11701809587539332</v>
      </c>
      <c r="AQ302" s="38">
        <v>11753</v>
      </c>
      <c r="AR302" s="38">
        <v>8711</v>
      </c>
      <c r="AS302" s="34">
        <f t="shared" si="56"/>
        <v>6.2045043376686281E-2</v>
      </c>
      <c r="AT302" s="38">
        <v>19262</v>
      </c>
      <c r="AU302" s="38">
        <v>13484</v>
      </c>
      <c r="AV302" s="34">
        <f t="shared" si="57"/>
        <v>9.5989293392371541E-2</v>
      </c>
      <c r="AW302" s="38">
        <v>21669</v>
      </c>
      <c r="AX302" s="38">
        <v>11143</v>
      </c>
      <c r="AY302" s="34">
        <f t="shared" si="58"/>
        <v>7.9367227453382524E-2</v>
      </c>
      <c r="AZ302" s="38">
        <v>8782</v>
      </c>
      <c r="BA302" s="31"/>
      <c r="BB302" s="34"/>
      <c r="BC302" s="38">
        <v>11748</v>
      </c>
      <c r="BD302" s="31"/>
    </row>
    <row r="303" spans="1:56" ht="20.25" customHeight="1">
      <c r="A303" s="37">
        <v>297</v>
      </c>
      <c r="B303" s="29" t="s">
        <v>312</v>
      </c>
      <c r="C303" s="38">
        <v>10</v>
      </c>
      <c r="D303" s="38">
        <v>203279</v>
      </c>
      <c r="E303" s="38">
        <v>207501</v>
      </c>
      <c r="F303" s="38">
        <v>203279</v>
      </c>
      <c r="G303" s="38">
        <v>207501</v>
      </c>
      <c r="H303" s="38">
        <v>159170</v>
      </c>
      <c r="I303" s="38">
        <v>160430</v>
      </c>
      <c r="J303" s="38">
        <v>159170</v>
      </c>
      <c r="K303" s="38">
        <v>160430</v>
      </c>
      <c r="L303" s="38">
        <v>3047</v>
      </c>
      <c r="M303" s="38">
        <v>2415</v>
      </c>
      <c r="N303" s="38">
        <v>2891</v>
      </c>
      <c r="O303" s="38">
        <v>2825</v>
      </c>
      <c r="P303" s="39">
        <v>156123</v>
      </c>
      <c r="Q303" s="38">
        <v>158015</v>
      </c>
      <c r="R303" s="39">
        <v>156279</v>
      </c>
      <c r="S303" s="38">
        <v>157605</v>
      </c>
      <c r="T303" s="38">
        <v>43671</v>
      </c>
      <c r="U303" s="34">
        <f t="shared" si="48"/>
        <v>0.27972175784477621</v>
      </c>
      <c r="V303" s="38">
        <v>60102</v>
      </c>
      <c r="W303" s="38">
        <v>38085</v>
      </c>
      <c r="X303" s="34">
        <f t="shared" si="49"/>
        <v>0.24369876950837924</v>
      </c>
      <c r="Y303" s="38">
        <v>52981</v>
      </c>
      <c r="Z303" s="38">
        <v>57354</v>
      </c>
      <c r="AA303" s="34">
        <f t="shared" si="50"/>
        <v>0.36736419361657158</v>
      </c>
      <c r="AB303" s="38">
        <v>50672</v>
      </c>
      <c r="AC303" s="38">
        <v>56920</v>
      </c>
      <c r="AD303" s="34">
        <f t="shared" si="51"/>
        <v>0.36422040069363126</v>
      </c>
      <c r="AE303" s="38">
        <v>42476</v>
      </c>
      <c r="AF303" s="38">
        <v>15111</v>
      </c>
      <c r="AG303" s="34">
        <f t="shared" si="52"/>
        <v>9.6789070156222984E-2</v>
      </c>
      <c r="AH303" s="38">
        <v>14224</v>
      </c>
      <c r="AI303" s="38">
        <v>15651</v>
      </c>
      <c r="AJ303" s="34">
        <f t="shared" si="53"/>
        <v>0.10014781256598776</v>
      </c>
      <c r="AK303" s="38">
        <v>15506</v>
      </c>
      <c r="AL303" s="38">
        <v>12777</v>
      </c>
      <c r="AM303" s="34">
        <f t="shared" si="54"/>
        <v>8.1839318998481972E-2</v>
      </c>
      <c r="AN303" s="38">
        <v>6069</v>
      </c>
      <c r="AO303" s="38">
        <v>18872</v>
      </c>
      <c r="AP303" s="34">
        <f t="shared" si="55"/>
        <v>0.12075838724332764</v>
      </c>
      <c r="AQ303" s="38">
        <v>12059</v>
      </c>
      <c r="AR303" s="38">
        <v>8405</v>
      </c>
      <c r="AS303" s="34">
        <f t="shared" si="56"/>
        <v>5.3835757703861696E-2</v>
      </c>
      <c r="AT303" s="38">
        <v>17142</v>
      </c>
      <c r="AU303" s="38">
        <v>10512</v>
      </c>
      <c r="AV303" s="34">
        <f t="shared" si="57"/>
        <v>6.7264315742998099E-2</v>
      </c>
      <c r="AW303" s="38">
        <v>20320</v>
      </c>
      <c r="AX303" s="38">
        <v>7383</v>
      </c>
      <c r="AY303" s="34">
        <f t="shared" si="58"/>
        <v>4.7289637016967388E-2</v>
      </c>
      <c r="AZ303" s="38">
        <v>5532</v>
      </c>
      <c r="BA303" s="31"/>
      <c r="BB303" s="34"/>
      <c r="BC303" s="38">
        <v>8598</v>
      </c>
      <c r="BD303" s="31"/>
    </row>
    <row r="304" spans="1:56" ht="20.25" customHeight="1">
      <c r="A304" s="37">
        <v>298</v>
      </c>
      <c r="B304" s="29" t="s">
        <v>313</v>
      </c>
      <c r="C304" s="38">
        <v>10</v>
      </c>
      <c r="D304" s="38">
        <v>173074</v>
      </c>
      <c r="E304" s="38">
        <v>177468</v>
      </c>
      <c r="F304" s="38">
        <v>173074</v>
      </c>
      <c r="G304" s="38">
        <v>177468</v>
      </c>
      <c r="H304" s="38">
        <v>139808</v>
      </c>
      <c r="I304" s="38">
        <v>141387</v>
      </c>
      <c r="J304" s="38">
        <v>139808</v>
      </c>
      <c r="K304" s="38">
        <v>141387</v>
      </c>
      <c r="L304" s="38">
        <v>2828</v>
      </c>
      <c r="M304" s="38">
        <v>2618</v>
      </c>
      <c r="N304" s="38">
        <v>2776</v>
      </c>
      <c r="O304" s="38">
        <v>2689</v>
      </c>
      <c r="P304" s="39">
        <v>136980</v>
      </c>
      <c r="Q304" s="38">
        <v>138769</v>
      </c>
      <c r="R304" s="39">
        <v>137032</v>
      </c>
      <c r="S304" s="38">
        <v>138698</v>
      </c>
      <c r="T304" s="38">
        <v>43928</v>
      </c>
      <c r="U304" s="34">
        <f t="shared" si="48"/>
        <v>0.32068915170097823</v>
      </c>
      <c r="V304" s="38">
        <v>57987</v>
      </c>
      <c r="W304" s="38">
        <v>36248</v>
      </c>
      <c r="X304" s="34">
        <f t="shared" si="49"/>
        <v>0.26452215540895557</v>
      </c>
      <c r="Y304" s="38">
        <v>50660</v>
      </c>
      <c r="Z304" s="38">
        <v>48135</v>
      </c>
      <c r="AA304" s="34">
        <f t="shared" si="50"/>
        <v>0.3514016644765659</v>
      </c>
      <c r="AB304" s="38">
        <v>42129</v>
      </c>
      <c r="AC304" s="38">
        <v>51229</v>
      </c>
      <c r="AD304" s="34">
        <f t="shared" si="51"/>
        <v>0.37384698464592214</v>
      </c>
      <c r="AE304" s="38">
        <v>38368</v>
      </c>
      <c r="AF304" s="38">
        <v>12346</v>
      </c>
      <c r="AG304" s="34">
        <f t="shared" si="52"/>
        <v>9.0129945977514961E-2</v>
      </c>
      <c r="AH304" s="38">
        <v>11646</v>
      </c>
      <c r="AI304" s="38">
        <v>12904</v>
      </c>
      <c r="AJ304" s="34">
        <f t="shared" si="53"/>
        <v>9.4167785626714934E-2</v>
      </c>
      <c r="AK304" s="38">
        <v>12627</v>
      </c>
      <c r="AL304" s="38">
        <v>11354</v>
      </c>
      <c r="AM304" s="34">
        <f t="shared" si="54"/>
        <v>8.2888012848591042E-2</v>
      </c>
      <c r="AN304" s="38">
        <v>6517</v>
      </c>
      <c r="AO304" s="38">
        <v>14916</v>
      </c>
      <c r="AP304" s="34">
        <f t="shared" si="55"/>
        <v>0.10885048747737755</v>
      </c>
      <c r="AQ304" s="38">
        <v>9569</v>
      </c>
      <c r="AR304" s="38">
        <v>5783</v>
      </c>
      <c r="AS304" s="34">
        <f t="shared" si="56"/>
        <v>4.2217842020732955E-2</v>
      </c>
      <c r="AT304" s="38">
        <v>13584</v>
      </c>
      <c r="AU304" s="38">
        <v>7887</v>
      </c>
      <c r="AV304" s="34">
        <f t="shared" si="57"/>
        <v>5.7555899351976178E-2</v>
      </c>
      <c r="AW304" s="38">
        <v>15686</v>
      </c>
      <c r="AX304" s="38">
        <v>5739</v>
      </c>
      <c r="AY304" s="34">
        <f t="shared" si="58"/>
        <v>4.1896627244853261E-2</v>
      </c>
      <c r="AZ304" s="38">
        <v>4674</v>
      </c>
      <c r="BA304" s="31"/>
      <c r="BB304" s="34"/>
      <c r="BC304" s="38">
        <v>6662</v>
      </c>
      <c r="BD304" s="31"/>
    </row>
    <row r="305" spans="1:56" ht="20.25" customHeight="1">
      <c r="A305" s="37">
        <v>299</v>
      </c>
      <c r="B305" s="29" t="s">
        <v>314</v>
      </c>
      <c r="C305" s="38">
        <v>10</v>
      </c>
      <c r="D305" s="38">
        <v>185941</v>
      </c>
      <c r="E305" s="38">
        <v>192410</v>
      </c>
      <c r="F305" s="38">
        <v>185941</v>
      </c>
      <c r="G305" s="38">
        <v>192410</v>
      </c>
      <c r="H305" s="38">
        <v>142288</v>
      </c>
      <c r="I305" s="38">
        <v>145992</v>
      </c>
      <c r="J305" s="38">
        <v>142288</v>
      </c>
      <c r="K305" s="38">
        <v>145992</v>
      </c>
      <c r="L305" s="38">
        <v>2676</v>
      </c>
      <c r="M305" s="38">
        <v>2671</v>
      </c>
      <c r="N305" s="38">
        <v>2405</v>
      </c>
      <c r="O305" s="38">
        <v>2467</v>
      </c>
      <c r="P305" s="39">
        <v>139612</v>
      </c>
      <c r="Q305" s="38">
        <v>143321</v>
      </c>
      <c r="R305" s="39">
        <v>139883</v>
      </c>
      <c r="S305" s="38">
        <v>143525</v>
      </c>
      <c r="T305" s="38">
        <v>36472</v>
      </c>
      <c r="U305" s="34">
        <f t="shared" si="48"/>
        <v>0.26123828897229462</v>
      </c>
      <c r="V305" s="38">
        <v>48102</v>
      </c>
      <c r="W305" s="38">
        <v>32004</v>
      </c>
      <c r="X305" s="34">
        <f t="shared" si="49"/>
        <v>0.22879120407769349</v>
      </c>
      <c r="Y305" s="38">
        <v>44538</v>
      </c>
      <c r="Z305" s="38">
        <v>51091</v>
      </c>
      <c r="AA305" s="34">
        <f t="shared" si="50"/>
        <v>0.36594991834512791</v>
      </c>
      <c r="AB305" s="38">
        <v>45022</v>
      </c>
      <c r="AC305" s="38">
        <v>52091</v>
      </c>
      <c r="AD305" s="34">
        <f t="shared" si="51"/>
        <v>0.37238978288998664</v>
      </c>
      <c r="AE305" s="38">
        <v>39729</v>
      </c>
      <c r="AF305" s="38">
        <v>16210</v>
      </c>
      <c r="AG305" s="34">
        <f t="shared" si="52"/>
        <v>0.11610749792281466</v>
      </c>
      <c r="AH305" s="38">
        <v>15767</v>
      </c>
      <c r="AI305" s="38">
        <v>16068</v>
      </c>
      <c r="AJ305" s="34">
        <f t="shared" si="53"/>
        <v>0.11486742491939693</v>
      </c>
      <c r="AK305" s="38">
        <v>16745</v>
      </c>
      <c r="AL305" s="38">
        <v>11015</v>
      </c>
      <c r="AM305" s="34">
        <f t="shared" si="54"/>
        <v>7.8897229464515939E-2</v>
      </c>
      <c r="AN305" s="38">
        <v>7369</v>
      </c>
      <c r="AO305" s="38">
        <v>15719</v>
      </c>
      <c r="AP305" s="34">
        <f t="shared" si="55"/>
        <v>0.1123724827176998</v>
      </c>
      <c r="AQ305" s="38">
        <v>11096</v>
      </c>
      <c r="AR305" s="38">
        <v>7312</v>
      </c>
      <c r="AS305" s="34">
        <f t="shared" si="56"/>
        <v>5.2373721456608312E-2</v>
      </c>
      <c r="AT305" s="38">
        <v>15724</v>
      </c>
      <c r="AU305" s="38">
        <v>9247</v>
      </c>
      <c r="AV305" s="34">
        <f t="shared" si="57"/>
        <v>6.6105245097688781E-2</v>
      </c>
      <c r="AW305" s="38">
        <v>17773</v>
      </c>
      <c r="AX305" s="38">
        <v>6826</v>
      </c>
      <c r="AY305" s="34">
        <f t="shared" si="58"/>
        <v>4.8892645331346879E-2</v>
      </c>
      <c r="AZ305" s="38">
        <v>7128</v>
      </c>
      <c r="BA305" s="31"/>
      <c r="BB305" s="34"/>
      <c r="BC305" s="38">
        <v>8109</v>
      </c>
      <c r="BD305" s="31"/>
    </row>
  </sheetData>
  <mergeCells count="1">
    <mergeCell ref="A1:BD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y n x V U 7 Q c I Q i l A A A A 9 Q A A A B I A H A B D b 2 5 m a W c v U G F j a 2 F n Z S 5 4 b W w g o h g A K K A U A A A A A A A A A A A A A A A A A A A A A A A A A A A A h Y + x D o I w G I R f h X S n r d U Y J D 9 l U D d J T E y M a 1 M q N E I x t F j e z c F H 8 h X E K O r m e N / d J X f 3 6 w 3 S v q 6 C i 2 q t b k y C J p i i Q B n Z 5 N o U C e r c M Y x Q y m E r 5 E k U K h j C x s a 9 1 Q k q n T v H h H j v s Z / i p i 0 I o 3 R C D t l m J 0 t V i 1 A b 6 4 S R C n 1 a + f 8 W 4 r B / j e E M L + Y 4 m j F M g Y w M M m 2 + P h v m P t 0 f C M u u c l 2 r e K 7 C 1 R r I K I G 8 L / A H U E s D B B Q A A g A I A M p 8 V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K f F V T K I p H u A 4 A A A A R A A A A E w A c A E Z v c m 1 1 b G F z L 1 N l Y 3 R p b 2 4 x L m 0 g o h g A K K A U A A A A A A A A A A A A A A A A A A A A A A A A A A A A K 0 5 N L s n M z 1 M I h t C G 1 g B Q S w E C L Q A U A A I A C A D K f F V T t B w h C K U A A A D 1 A A A A E g A A A A A A A A A A A A A A A A A A A A A A Q 2 9 u Z m l n L 1 B h Y 2 t h Z 2 U u e G 1 s U E s B A i 0 A F A A C A A g A y n x V U w / K 6 a u k A A A A 6 Q A A A B M A A A A A A A A A A A A A A A A A 8 Q A A A F t D b 2 5 0 Z W 5 0 X 1 R 5 c G V z X S 5 4 b W x Q S w E C L Q A U A A I A C A D K f F V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F 6 W 8 a 8 v x 0 u b D e G k J t 4 y I Q A A A A A C A A A A A A A Q Z g A A A A E A A C A A A A D 5 L I q x W g 9 k V n E U 8 8 V l L S G 0 l w n b D k Q I 7 O K W R t P l N F C i 3 w A A A A A O g A A A A A I A A C A A A A C F j Q k P T Y z Q L n 5 b S y Q W L g K s W U m D o f c E z 3 4 A 6 8 c W y V l Z A F A A A A D G I 7 D A C V P A L 3 M g i Z 3 e 9 8 Q D S 9 S L L c 0 / X Z 1 P s X f 1 S 2 R y T t Z A K k V Q W T e O 6 v 5 n g C H 0 7 R 2 h N / L N 3 O y 5 L B H q Z S J L d z s B p R E 2 h k G k b H n I P u w h I o h R P E A A A A B 7 b O M B S I 3 N T T l v k N j + g x G + F U Y i F S w u X A I Y q v p 2 o r q V F p V s t G t W D V B A L 1 j R S b y K V n S 9 D X / F r I N + p g e V w D + t y / u 4 < / D a t a M a s h u p > 
</file>

<file path=customXml/itemProps1.xml><?xml version="1.0" encoding="utf-8"?>
<ds:datastoreItem xmlns:ds="http://schemas.openxmlformats.org/officeDocument/2006/customXml" ds:itemID="{AC3D82D1-E466-4792-BD42-2B3967ED24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AlleWahlkreise</vt:lpstr>
      <vt:lpstr>Amtliches Endergebnis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Greta's friend</cp:lastModifiedBy>
  <dcterms:created xsi:type="dcterms:W3CDTF">2020-11-26T15:20:02Z</dcterms:created>
  <dcterms:modified xsi:type="dcterms:W3CDTF">2022-01-20T13:52:04Z</dcterms:modified>
</cp:coreProperties>
</file>